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0.xml" ContentType="application/vnd.openxmlformats-officedocument.drawingml.chart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1.xml" ContentType="application/vnd.openxmlformats-officedocument.drawingml.chart+xml"/>
  <Override PartName="/xl/drawings/drawing4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pkcaol\Desktop\"/>
    </mc:Choice>
  </mc:AlternateContent>
  <xr:revisionPtr revIDLastSave="0" documentId="10_ncr:100000_{4B9D94B0-50AE-4035-8D4E-31286CBE6CE9}" xr6:coauthVersionLast="31" xr6:coauthVersionMax="31" xr10:uidLastSave="{00000000-0000-0000-0000-000000000000}"/>
  <bookViews>
    <workbookView xWindow="0" yWindow="0" windowWidth="23040" windowHeight="9072" xr2:uid="{61383B49-A568-4555-8D3E-29E665F703F1}"/>
  </bookViews>
  <sheets>
    <sheet name="Idrottsstig 04-22" sheetId="4" r:id="rId1"/>
    <sheet name="Idrottsstig 04-29" sheetId="5" r:id="rId2"/>
    <sheet name="Idrottsstig 05-06" sheetId="6" r:id="rId3"/>
    <sheet name="Idrottsstig 05-13" sheetId="7" r:id="rId4"/>
    <sheet name="Idrottsstig 05-20" sheetId="8" r:id="rId5"/>
    <sheet name="Idrottsstig 05-27" sheetId="9" r:id="rId6"/>
    <sheet name="Idrottsstig 06-03" sheetId="10" r:id="rId7"/>
    <sheet name="Idrottsstig 06-10" sheetId="11" r:id="rId8"/>
    <sheet name="Idrottsstig 06-17 " sheetId="12" r:id="rId9"/>
    <sheet name="Idrottsstig 06-24" sheetId="13" r:id="rId10"/>
    <sheet name="Idrottsstig 07-01" sheetId="14" r:id="rId11"/>
    <sheet name="Idrottsstig v. 27" sheetId="15" r:id="rId12"/>
    <sheet name="Idrottsstig v. 28" sheetId="16" r:id="rId13"/>
    <sheet name="Idrottsstig v. 29" sheetId="17" r:id="rId14"/>
    <sheet name="Idrottsstig v. 30" sheetId="18" r:id="rId15"/>
    <sheet name="Idrottsstig v. 31" sheetId="19" r:id="rId16"/>
    <sheet name="Idrottsstig v. 32" sheetId="20" r:id="rId17"/>
    <sheet name="Idrottsstig v. 33" sheetId="21" r:id="rId18"/>
    <sheet name="Idrottsstig v. 34" sheetId="22" r:id="rId19"/>
    <sheet name="Idrottsstig v. 35" sheetId="23" r:id="rId20"/>
    <sheet name="Idrottsstig v. 36" sheetId="24" r:id="rId21"/>
  </sheets>
  <externalReferences>
    <externalReference r:id="rId22"/>
  </externalReferences>
  <calcPr calcId="17901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24" l="1"/>
  <c r="P12" i="24"/>
  <c r="O12" i="24"/>
  <c r="N12" i="24"/>
  <c r="M12" i="24"/>
  <c r="L12" i="24"/>
  <c r="K12" i="24"/>
  <c r="S12" i="24" s="1"/>
  <c r="Q11" i="24"/>
  <c r="P11" i="24"/>
  <c r="O11" i="24"/>
  <c r="N11" i="24"/>
  <c r="M11" i="24"/>
  <c r="L11" i="24"/>
  <c r="K11" i="24"/>
  <c r="S11" i="24" s="1"/>
  <c r="Q12" i="23"/>
  <c r="P12" i="23"/>
  <c r="O12" i="23"/>
  <c r="N12" i="23"/>
  <c r="M12" i="23"/>
  <c r="L12" i="23"/>
  <c r="K12" i="23"/>
  <c r="S12" i="23" s="1"/>
  <c r="Q11" i="23"/>
  <c r="P11" i="23"/>
  <c r="O11" i="23"/>
  <c r="N11" i="23"/>
  <c r="M11" i="23"/>
  <c r="L11" i="23"/>
  <c r="K11" i="23"/>
  <c r="S11" i="23" s="1"/>
  <c r="Q12" i="22"/>
  <c r="P12" i="22"/>
  <c r="O12" i="22"/>
  <c r="N12" i="22"/>
  <c r="M12" i="22"/>
  <c r="L12" i="22"/>
  <c r="K12" i="22"/>
  <c r="S12" i="22" s="1"/>
  <c r="T12" i="22" s="1"/>
  <c r="Q11" i="22"/>
  <c r="P11" i="22"/>
  <c r="O11" i="22"/>
  <c r="N11" i="22"/>
  <c r="M11" i="22"/>
  <c r="L11" i="22"/>
  <c r="K11" i="22"/>
  <c r="S11" i="22" s="1"/>
  <c r="Q12" i="21"/>
  <c r="P12" i="21"/>
  <c r="O12" i="21"/>
  <c r="N12" i="21"/>
  <c r="M12" i="21"/>
  <c r="L12" i="21"/>
  <c r="K12" i="21"/>
  <c r="S12" i="21" s="1"/>
  <c r="Q11" i="21"/>
  <c r="P11" i="21"/>
  <c r="O11" i="21"/>
  <c r="N11" i="21"/>
  <c r="M11" i="21"/>
  <c r="L11" i="21"/>
  <c r="K11" i="21"/>
  <c r="S11" i="21" s="1"/>
  <c r="Q12" i="20"/>
  <c r="P12" i="20"/>
  <c r="O12" i="20"/>
  <c r="N12" i="20"/>
  <c r="M12" i="20"/>
  <c r="L12" i="20"/>
  <c r="K12" i="20"/>
  <c r="S12" i="20" s="1"/>
  <c r="Q11" i="20"/>
  <c r="P11" i="20"/>
  <c r="O11" i="20"/>
  <c r="N11" i="20"/>
  <c r="M11" i="20"/>
  <c r="L11" i="20"/>
  <c r="K11" i="20"/>
  <c r="S11" i="20" s="1"/>
  <c r="Q12" i="19"/>
  <c r="P12" i="19"/>
  <c r="O12" i="19"/>
  <c r="N12" i="19"/>
  <c r="M12" i="19"/>
  <c r="L12" i="19"/>
  <c r="K12" i="19"/>
  <c r="S12" i="19" s="1"/>
  <c r="T12" i="19" s="1"/>
  <c r="Q11" i="19"/>
  <c r="P11" i="19"/>
  <c r="O11" i="19"/>
  <c r="N11" i="19"/>
  <c r="M11" i="19"/>
  <c r="L11" i="19"/>
  <c r="K11" i="19"/>
  <c r="S11" i="19" s="1"/>
  <c r="Q12" i="18"/>
  <c r="P12" i="18"/>
  <c r="O12" i="18"/>
  <c r="N12" i="18"/>
  <c r="M12" i="18"/>
  <c r="L12" i="18"/>
  <c r="K12" i="18"/>
  <c r="S12" i="18" s="1"/>
  <c r="T12" i="18" s="1"/>
  <c r="Q11" i="18"/>
  <c r="P11" i="18"/>
  <c r="O11" i="18"/>
  <c r="N11" i="18"/>
  <c r="M11" i="18"/>
  <c r="L11" i="18"/>
  <c r="K11" i="18"/>
  <c r="S11" i="18" s="1"/>
  <c r="Q12" i="17"/>
  <c r="P12" i="17"/>
  <c r="O12" i="17"/>
  <c r="N12" i="17"/>
  <c r="M12" i="17"/>
  <c r="L12" i="17"/>
  <c r="K12" i="17"/>
  <c r="S12" i="17" s="1"/>
  <c r="Q11" i="17"/>
  <c r="P11" i="17"/>
  <c r="O11" i="17"/>
  <c r="N11" i="17"/>
  <c r="M11" i="17"/>
  <c r="L11" i="17"/>
  <c r="K11" i="17"/>
  <c r="S11" i="17" s="1"/>
  <c r="Q12" i="16"/>
  <c r="P12" i="16"/>
  <c r="O12" i="16"/>
  <c r="N12" i="16"/>
  <c r="M12" i="16"/>
  <c r="L12" i="16"/>
  <c r="K12" i="16"/>
  <c r="S12" i="16" s="1"/>
  <c r="Q11" i="16"/>
  <c r="P11" i="16"/>
  <c r="O11" i="16"/>
  <c r="N11" i="16"/>
  <c r="M11" i="16"/>
  <c r="L11" i="16"/>
  <c r="K11" i="16"/>
  <c r="S11" i="16" s="1"/>
  <c r="Q12" i="15"/>
  <c r="P12" i="15"/>
  <c r="O12" i="15"/>
  <c r="N12" i="15"/>
  <c r="M12" i="15"/>
  <c r="L12" i="15"/>
  <c r="K12" i="15"/>
  <c r="S12" i="15" s="1"/>
  <c r="T12" i="15" s="1"/>
  <c r="Q11" i="15"/>
  <c r="P11" i="15"/>
  <c r="O11" i="15"/>
  <c r="N11" i="15"/>
  <c r="M11" i="15"/>
  <c r="L11" i="15"/>
  <c r="K11" i="15"/>
  <c r="S11" i="15" s="1"/>
  <c r="S12" i="14"/>
  <c r="T12" i="14" s="1"/>
  <c r="Q12" i="14"/>
  <c r="P12" i="14"/>
  <c r="O12" i="14"/>
  <c r="N12" i="14"/>
  <c r="M12" i="14"/>
  <c r="L12" i="14"/>
  <c r="K12" i="14"/>
  <c r="S11" i="14"/>
  <c r="Q11" i="14"/>
  <c r="P11" i="14"/>
  <c r="O11" i="14"/>
  <c r="N11" i="14"/>
  <c r="M11" i="14"/>
  <c r="L11" i="14"/>
  <c r="K11" i="14"/>
  <c r="K9" i="14"/>
  <c r="Q12" i="13"/>
  <c r="P12" i="13"/>
  <c r="O12" i="13"/>
  <c r="N12" i="13"/>
  <c r="M12" i="13"/>
  <c r="L12" i="13"/>
  <c r="K12" i="13"/>
  <c r="S12" i="13" s="1"/>
  <c r="T12" i="13" s="1"/>
  <c r="Q11" i="13"/>
  <c r="P11" i="13"/>
  <c r="O11" i="13"/>
  <c r="N11" i="13"/>
  <c r="M11" i="13"/>
  <c r="L11" i="13"/>
  <c r="K11" i="13"/>
  <c r="S11" i="13" s="1"/>
  <c r="Q12" i="12"/>
  <c r="P12" i="12"/>
  <c r="O12" i="12"/>
  <c r="N12" i="12"/>
  <c r="M12" i="12"/>
  <c r="L12" i="12"/>
  <c r="K12" i="12"/>
  <c r="S12" i="12" s="1"/>
  <c r="T12" i="12" s="1"/>
  <c r="Q11" i="12"/>
  <c r="P11" i="12"/>
  <c r="O11" i="12"/>
  <c r="N11" i="12"/>
  <c r="M11" i="12"/>
  <c r="L11" i="12"/>
  <c r="K11" i="12"/>
  <c r="S11" i="12" s="1"/>
  <c r="Q12" i="11"/>
  <c r="P12" i="11"/>
  <c r="O12" i="11"/>
  <c r="N12" i="11"/>
  <c r="M12" i="11"/>
  <c r="L12" i="11"/>
  <c r="K12" i="11"/>
  <c r="S12" i="11" s="1"/>
  <c r="T12" i="11" s="1"/>
  <c r="Q11" i="11"/>
  <c r="P11" i="11"/>
  <c r="O11" i="11"/>
  <c r="N11" i="11"/>
  <c r="M11" i="11"/>
  <c r="L11" i="11"/>
  <c r="K11" i="11"/>
  <c r="S11" i="11" s="1"/>
  <c r="S12" i="10"/>
  <c r="T12" i="10" s="1"/>
  <c r="Q12" i="10"/>
  <c r="P12" i="10"/>
  <c r="O12" i="10"/>
  <c r="N12" i="10"/>
  <c r="M12" i="10"/>
  <c r="L12" i="10"/>
  <c r="K12" i="10"/>
  <c r="S11" i="10"/>
  <c r="Q11" i="10"/>
  <c r="P11" i="10"/>
  <c r="O11" i="10"/>
  <c r="N11" i="10"/>
  <c r="M11" i="10"/>
  <c r="L11" i="10"/>
  <c r="K11" i="10"/>
  <c r="K9" i="10"/>
  <c r="Q12" i="9"/>
  <c r="P12" i="9"/>
  <c r="O12" i="9"/>
  <c r="N12" i="9"/>
  <c r="M12" i="9"/>
  <c r="L12" i="9"/>
  <c r="K12" i="9"/>
  <c r="S12" i="9" s="1"/>
  <c r="Q11" i="9"/>
  <c r="P11" i="9"/>
  <c r="O11" i="9"/>
  <c r="N11" i="9"/>
  <c r="M11" i="9"/>
  <c r="L11" i="9"/>
  <c r="K11" i="9"/>
  <c r="S11" i="9" s="1"/>
  <c r="Q12" i="8"/>
  <c r="P12" i="8"/>
  <c r="O12" i="8"/>
  <c r="N12" i="8"/>
  <c r="M12" i="8"/>
  <c r="L12" i="8"/>
  <c r="K12" i="8"/>
  <c r="S12" i="8" s="1"/>
  <c r="T12" i="8" s="1"/>
  <c r="Q11" i="8"/>
  <c r="P11" i="8"/>
  <c r="O11" i="8"/>
  <c r="N11" i="8"/>
  <c r="M11" i="8"/>
  <c r="L11" i="8"/>
  <c r="K11" i="8"/>
  <c r="S11" i="8" s="1"/>
  <c r="Q12" i="7"/>
  <c r="P12" i="7"/>
  <c r="O12" i="7"/>
  <c r="N12" i="7"/>
  <c r="M12" i="7"/>
  <c r="L12" i="7"/>
  <c r="K12" i="7"/>
  <c r="S12" i="7" s="1"/>
  <c r="T12" i="7" s="1"/>
  <c r="Q11" i="7"/>
  <c r="P11" i="7"/>
  <c r="O11" i="7"/>
  <c r="N11" i="7"/>
  <c r="M11" i="7"/>
  <c r="L11" i="7"/>
  <c r="K11" i="7"/>
  <c r="S11" i="7" s="1"/>
  <c r="S12" i="6"/>
  <c r="T12" i="6" s="1"/>
  <c r="Q12" i="6"/>
  <c r="P12" i="6"/>
  <c r="O12" i="6"/>
  <c r="N12" i="6"/>
  <c r="M12" i="6"/>
  <c r="L12" i="6"/>
  <c r="K12" i="6"/>
  <c r="S11" i="6"/>
  <c r="Q11" i="6"/>
  <c r="P11" i="6"/>
  <c r="O11" i="6"/>
  <c r="N11" i="6"/>
  <c r="M11" i="6"/>
  <c r="L11" i="6"/>
  <c r="K11" i="6"/>
  <c r="K9" i="6"/>
  <c r="Q12" i="5"/>
  <c r="P12" i="5"/>
  <c r="O12" i="5"/>
  <c r="N12" i="5"/>
  <c r="M12" i="5"/>
  <c r="L12" i="5"/>
  <c r="K12" i="5"/>
  <c r="S12" i="5" s="1"/>
  <c r="T12" i="5" s="1"/>
  <c r="Q11" i="5"/>
  <c r="P11" i="5"/>
  <c r="O11" i="5"/>
  <c r="N11" i="5"/>
  <c r="M11" i="5"/>
  <c r="L11" i="5"/>
  <c r="K11" i="5"/>
  <c r="S11" i="5" s="1"/>
  <c r="Q12" i="4"/>
  <c r="P12" i="4"/>
  <c r="O12" i="4"/>
  <c r="N12" i="4"/>
  <c r="M12" i="4"/>
  <c r="L12" i="4"/>
  <c r="K12" i="4"/>
  <c r="S12" i="4" s="1"/>
  <c r="T12" i="4" s="1"/>
  <c r="Q11" i="4"/>
  <c r="P11" i="4"/>
  <c r="O11" i="4"/>
  <c r="N11" i="4"/>
  <c r="M11" i="4"/>
  <c r="L11" i="4"/>
  <c r="K11" i="4"/>
  <c r="S11" i="4" s="1"/>
  <c r="T12" i="9" l="1"/>
  <c r="T12" i="16"/>
  <c r="T12" i="20"/>
  <c r="T12" i="24"/>
  <c r="T12" i="23"/>
  <c r="T12" i="17"/>
  <c r="T12" i="21"/>
  <c r="K9" i="5"/>
  <c r="K9" i="9"/>
  <c r="K9" i="13"/>
  <c r="K9" i="17"/>
  <c r="K9" i="21"/>
  <c r="K9" i="18"/>
  <c r="K9" i="22"/>
  <c r="K9" i="7"/>
  <c r="K9" i="11"/>
  <c r="K9" i="15"/>
  <c r="K9" i="19"/>
  <c r="K9" i="23"/>
  <c r="K9" i="4"/>
  <c r="K9" i="8"/>
  <c r="K9" i="12"/>
  <c r="K9" i="16"/>
  <c r="K9" i="20"/>
  <c r="K9" i="24"/>
</calcChain>
</file>

<file path=xl/sharedStrings.xml><?xml version="1.0" encoding="utf-8"?>
<sst xmlns="http://schemas.openxmlformats.org/spreadsheetml/2006/main" count="42598" uniqueCount="163">
  <si>
    <t>Name</t>
  </si>
  <si>
    <t>Threshold</t>
  </si>
  <si>
    <t>Date</t>
  </si>
  <si>
    <t>Time</t>
  </si>
  <si>
    <t>Battery</t>
  </si>
  <si>
    <t>Hans</t>
  </si>
  <si>
    <t>Type</t>
  </si>
  <si>
    <t>Speed</t>
  </si>
  <si>
    <t>Direction</t>
  </si>
  <si>
    <t>Car</t>
  </si>
  <si>
    <t>Incoming</t>
  </si>
  <si>
    <t>Outgoing</t>
  </si>
  <si>
    <t>Antal bilar totalt, hela mätperioden:</t>
  </si>
  <si>
    <t>mån 16/4</t>
  </si>
  <si>
    <t>tis 17/4</t>
  </si>
  <si>
    <t>ons 18/4</t>
  </si>
  <si>
    <t>tor 19/4</t>
  </si>
  <si>
    <t>fre 20/4</t>
  </si>
  <si>
    <t>lör 21/4</t>
  </si>
  <si>
    <t>sön 22/4</t>
  </si>
  <si>
    <t>TOTALT</t>
  </si>
  <si>
    <t>Antal bilar per dygn</t>
  </si>
  <si>
    <t>Antal bilar per dygn  &gt; 30 km/tim</t>
  </si>
  <si>
    <t>mån 23/4</t>
  </si>
  <si>
    <t>tis 24/4</t>
  </si>
  <si>
    <t>ons 25/4</t>
  </si>
  <si>
    <t>tor 26/4</t>
  </si>
  <si>
    <t>fre 27/4</t>
  </si>
  <si>
    <t>lör 28/4</t>
  </si>
  <si>
    <t>sön 29/4</t>
  </si>
  <si>
    <t>mån 30/4</t>
  </si>
  <si>
    <t>tis 1/5</t>
  </si>
  <si>
    <t>ons 2/5</t>
  </si>
  <si>
    <t>tor 3/5</t>
  </si>
  <si>
    <t>fre 4/5</t>
  </si>
  <si>
    <t>lör 5/5</t>
  </si>
  <si>
    <t>sön 6/5</t>
  </si>
  <si>
    <t>mån 7/5</t>
  </si>
  <si>
    <t>tis 8/5</t>
  </si>
  <si>
    <t>ons 9/5</t>
  </si>
  <si>
    <t>tor 10/5</t>
  </si>
  <si>
    <t>fre 11/5</t>
  </si>
  <si>
    <t>lör 12/5</t>
  </si>
  <si>
    <t>sön 13/5</t>
  </si>
  <si>
    <t>mån 14/5</t>
  </si>
  <si>
    <t>tis 15/5</t>
  </si>
  <si>
    <t>ons 16/5</t>
  </si>
  <si>
    <t>tor 17/5</t>
  </si>
  <si>
    <t>fre 18/5</t>
  </si>
  <si>
    <t>lör 19/5</t>
  </si>
  <si>
    <t>sön 20/5</t>
  </si>
  <si>
    <t>mån 21/5</t>
  </si>
  <si>
    <t>tis 22/5</t>
  </si>
  <si>
    <t>ons 23/5</t>
  </si>
  <si>
    <t>tor 24/5</t>
  </si>
  <si>
    <t>fre 25/5</t>
  </si>
  <si>
    <t>lör 26/5</t>
  </si>
  <si>
    <t>sön 27/5</t>
  </si>
  <si>
    <t>mån 28/5</t>
  </si>
  <si>
    <t>tis 29/5</t>
  </si>
  <si>
    <t>ons 30/5</t>
  </si>
  <si>
    <t>tor 31/5</t>
  </si>
  <si>
    <t>fre 1/6</t>
  </si>
  <si>
    <t>lör 2/6</t>
  </si>
  <si>
    <t>sön 3/6</t>
  </si>
  <si>
    <t>mån 4/6</t>
  </si>
  <si>
    <t>tis 5/6</t>
  </si>
  <si>
    <t>ons 6/6</t>
  </si>
  <si>
    <t>tor 7/6</t>
  </si>
  <si>
    <t>fre 8/6</t>
  </si>
  <si>
    <t>lör 9/6</t>
  </si>
  <si>
    <t>sön 10/6</t>
  </si>
  <si>
    <t>mån 11/6</t>
  </si>
  <si>
    <t>tis 12/6</t>
  </si>
  <si>
    <t>ons 13/6</t>
  </si>
  <si>
    <t>tor 14/6</t>
  </si>
  <si>
    <t>fre 15/6</t>
  </si>
  <si>
    <t>lör 16/6</t>
  </si>
  <si>
    <t>sön 17/6</t>
  </si>
  <si>
    <t>mån 18/6</t>
  </si>
  <si>
    <t>tis 19/6</t>
  </si>
  <si>
    <t>ons 20/6</t>
  </si>
  <si>
    <t>tor 21/6</t>
  </si>
  <si>
    <t>fre 22/6</t>
  </si>
  <si>
    <t>lör 23/6</t>
  </si>
  <si>
    <t>sön 24/6</t>
  </si>
  <si>
    <t>mån 25/6</t>
  </si>
  <si>
    <t>tis 26/6</t>
  </si>
  <si>
    <t>ons 27/6</t>
  </si>
  <si>
    <t>tor 28/6</t>
  </si>
  <si>
    <t>fre 29/6</t>
  </si>
  <si>
    <t>lör 30/6</t>
  </si>
  <si>
    <t>sön 1/7</t>
  </si>
  <si>
    <t>mån 2/7</t>
  </si>
  <si>
    <t>tis 3/7</t>
  </si>
  <si>
    <t>ons 4/7</t>
  </si>
  <si>
    <t>tor 5/7</t>
  </si>
  <si>
    <t>fre 6/7</t>
  </si>
  <si>
    <t>lör 7/7</t>
  </si>
  <si>
    <t>sön 8/7</t>
  </si>
  <si>
    <t>mån 9/7</t>
  </si>
  <si>
    <t>tis 10/7</t>
  </si>
  <si>
    <t>ons 11/7</t>
  </si>
  <si>
    <t>tor 12/7</t>
  </si>
  <si>
    <t>fre 13/7</t>
  </si>
  <si>
    <t>lör 14/7</t>
  </si>
  <si>
    <t>sön 15/7</t>
  </si>
  <si>
    <t>mån 16/7</t>
  </si>
  <si>
    <t>tis 17/7</t>
  </si>
  <si>
    <t>ons 18/7</t>
  </si>
  <si>
    <t>tor 19/7</t>
  </si>
  <si>
    <t>fre 20/7</t>
  </si>
  <si>
    <t>lör 21/7</t>
  </si>
  <si>
    <t>sön 22/7</t>
  </si>
  <si>
    <t>mån 23/7</t>
  </si>
  <si>
    <t>tis 24/7</t>
  </si>
  <si>
    <t>ons 25/7</t>
  </si>
  <si>
    <t xml:space="preserve">tor 26/7 </t>
  </si>
  <si>
    <t>fre 27/7</t>
  </si>
  <si>
    <t>lör 28/7</t>
  </si>
  <si>
    <t>sön 29/7</t>
  </si>
  <si>
    <t>mån 30/7</t>
  </si>
  <si>
    <t>tis 31/7</t>
  </si>
  <si>
    <t>ons 1/8</t>
  </si>
  <si>
    <t>tor 2/8</t>
  </si>
  <si>
    <t>fre 3/8</t>
  </si>
  <si>
    <t>lör 4/8</t>
  </si>
  <si>
    <t>sön 5/8</t>
  </si>
  <si>
    <t>mån 6/8</t>
  </si>
  <si>
    <t>tis 7/8</t>
  </si>
  <si>
    <t>ons 8/8</t>
  </si>
  <si>
    <t>tor 9/8</t>
  </si>
  <si>
    <t>fre 10/8</t>
  </si>
  <si>
    <t>lör 11/8</t>
  </si>
  <si>
    <t>sön 12/8</t>
  </si>
  <si>
    <t>mån 13/8</t>
  </si>
  <si>
    <t>tis 14/8</t>
  </si>
  <si>
    <t>ons 15/8</t>
  </si>
  <si>
    <t>tor 16/8</t>
  </si>
  <si>
    <t>fre 17/8</t>
  </si>
  <si>
    <t>lör 18/8</t>
  </si>
  <si>
    <t>sön 19/8</t>
  </si>
  <si>
    <t>mån 20/8</t>
  </si>
  <si>
    <t>tis 21/8</t>
  </si>
  <si>
    <t>ons 22/8</t>
  </si>
  <si>
    <t>tor 23/8</t>
  </si>
  <si>
    <t>fre 24/8</t>
  </si>
  <si>
    <t>lör 25/8</t>
  </si>
  <si>
    <t>sön 26/8</t>
  </si>
  <si>
    <t>mån 27/8</t>
  </si>
  <si>
    <t>tis 28/8</t>
  </si>
  <si>
    <t>ons 29/8</t>
  </si>
  <si>
    <t>tor 30/8</t>
  </si>
  <si>
    <t>fre 31/8</t>
  </si>
  <si>
    <t>lör 1/9</t>
  </si>
  <si>
    <t>sön 2/9</t>
  </si>
  <si>
    <t>mån 3/9</t>
  </si>
  <si>
    <t>tis 4/4</t>
  </si>
  <si>
    <t>ons 5/9</t>
  </si>
  <si>
    <t>tor 6/9</t>
  </si>
  <si>
    <t>fre 7/9</t>
  </si>
  <si>
    <t>lör 8/9</t>
  </si>
  <si>
    <t>sön 9/9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</si>
</sst>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medium">
        <color rgb="FFCCCCCC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rgb="FFCCCCCC"/>
      </bottom>
      <diagonal/>
    </border>
    <border>
      <left style="thin">
        <color auto="1"/>
      </left>
      <right style="thin">
        <color auto="1"/>
      </right>
      <top style="medium">
        <color rgb="FFCCCCCC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rgb="FFCCCCCC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rgb="FFCCCCCC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CCCCCC"/>
      </bottom>
      <diagonal/>
    </border>
    <border>
      <left style="thin">
        <color theme="1"/>
      </left>
      <right style="thin">
        <color theme="1"/>
      </right>
      <top style="medium">
        <color rgb="FFCCCCCC"/>
      </top>
      <bottom style="medium">
        <color rgb="FFCCCCCC"/>
      </bottom>
      <diagonal/>
    </border>
    <border>
      <left style="thin">
        <color theme="1"/>
      </left>
      <right style="thin">
        <color theme="1"/>
      </right>
      <top style="medium">
        <color rgb="FFCCCCCC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rgb="FFCCCCCC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rgb="FFCCCCCC"/>
      </bottom>
      <diagonal/>
    </border>
    <border>
      <left style="thin">
        <color auto="1"/>
      </left>
      <right style="thin">
        <color auto="1"/>
      </right>
      <top style="medium">
        <color rgb="FFCCCCCC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rgb="FFCCCCCC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rgb="FFCCCCCC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rgb="FFCCCCCC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rgb="FFCCCCCC"/>
      </bottom>
      <diagonal/>
    </border>
    <border>
      <left style="medium">
        <color theme="1"/>
      </left>
      <right style="thin">
        <color theme="1"/>
      </right>
      <top style="medium">
        <color rgb="FFCCCCCC"/>
      </top>
      <bottom style="medium">
        <color rgb="FFCCCCCC"/>
      </bottom>
      <diagonal/>
    </border>
    <border>
      <left style="thin">
        <color theme="1"/>
      </left>
      <right style="medium">
        <color theme="1"/>
      </right>
      <top style="medium">
        <color rgb="FFCCCCCC"/>
      </top>
      <bottom style="medium">
        <color rgb="FFCCCCCC"/>
      </bottom>
      <diagonal/>
    </border>
    <border>
      <left style="medium">
        <color theme="1"/>
      </left>
      <right style="thin">
        <color theme="1"/>
      </right>
      <top style="medium">
        <color rgb="FFCCCCCC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rgb="FFCCCCCC"/>
      </top>
      <bottom style="medium">
        <color theme="1"/>
      </bottom>
      <diagonal/>
    </border>
    <border>
      <left style="thin">
        <color theme="1"/>
      </left>
      <right style="medium">
        <color rgb="FFCCCCCC"/>
      </right>
      <top style="thin">
        <color theme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thin">
        <color theme="1"/>
      </top>
      <bottom style="medium">
        <color rgb="FFCCCCCC"/>
      </bottom>
      <diagonal/>
    </border>
    <border>
      <left style="medium">
        <color rgb="FFCCCCCC"/>
      </left>
      <right style="thin">
        <color theme="1"/>
      </right>
      <top style="thin">
        <color theme="1"/>
      </top>
      <bottom style="medium">
        <color rgb="FFCCCCCC"/>
      </bottom>
      <diagonal/>
    </border>
    <border>
      <left style="thin">
        <color theme="1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theme="1"/>
      </right>
      <top style="medium">
        <color rgb="FFCCCCCC"/>
      </top>
      <bottom style="medium">
        <color rgb="FFCCCCCC"/>
      </bottom>
      <diagonal/>
    </border>
    <border>
      <left style="thin">
        <color theme="1"/>
      </left>
      <right style="medium">
        <color rgb="FFCCCCCC"/>
      </right>
      <top style="medium">
        <color rgb="FFCCCCCC"/>
      </top>
      <bottom style="thin">
        <color theme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n">
        <color theme="1"/>
      </bottom>
      <diagonal/>
    </border>
    <border>
      <left style="medium">
        <color rgb="FFCCCCCC"/>
      </left>
      <right style="thin">
        <color theme="1"/>
      </right>
      <top style="medium">
        <color rgb="FFCCCCCC"/>
      </top>
      <bottom style="thin">
        <color theme="1"/>
      </bottom>
      <diagonal/>
    </border>
    <border>
      <left style="thin">
        <color auto="1"/>
      </left>
      <right style="medium">
        <color rgb="FFCCCCCC"/>
      </right>
      <top style="thin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thin">
        <color auto="1"/>
      </top>
      <bottom style="medium">
        <color rgb="FFCCCCCC"/>
      </bottom>
      <diagonal/>
    </border>
    <border>
      <left style="medium">
        <color rgb="FFCCCCCC"/>
      </left>
      <right style="thin">
        <color auto="1"/>
      </right>
      <top style="thin">
        <color auto="1"/>
      </top>
      <bottom style="medium">
        <color rgb="FFCCCCCC"/>
      </bottom>
      <diagonal/>
    </border>
    <border>
      <left style="thin">
        <color auto="1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auto="1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rgb="FFCCCCCC"/>
      </left>
      <right style="thin">
        <color auto="1"/>
      </right>
      <top style="medium">
        <color rgb="FFCCCCCC"/>
      </top>
      <bottom style="medium">
        <color auto="1"/>
      </bottom>
      <diagonal/>
    </border>
    <border>
      <left style="thin">
        <color auto="1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thin">
        <color auto="1"/>
      </right>
      <top/>
      <bottom style="medium">
        <color rgb="FFCCCCCC"/>
      </bottom>
      <diagonal/>
    </border>
    <border>
      <left style="thin">
        <color auto="1"/>
      </left>
      <right style="medium">
        <color rgb="FFCCCCCC"/>
      </right>
      <top style="medium">
        <color rgb="FFCCCCCC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n">
        <color auto="1"/>
      </bottom>
      <diagonal/>
    </border>
    <border>
      <left style="medium">
        <color rgb="FFCCCCCC"/>
      </left>
      <right style="thin">
        <color auto="1"/>
      </right>
      <top style="medium">
        <color rgb="FFCCCCCC"/>
      </top>
      <bottom style="thin">
        <color auto="1"/>
      </bottom>
      <diagonal/>
    </border>
    <border>
      <left style="thin">
        <color theme="1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thin">
        <color theme="1"/>
      </right>
      <top/>
      <bottom style="medium">
        <color rgb="FFCCCCCC"/>
      </bottom>
      <diagonal/>
    </border>
    <border>
      <left style="thin">
        <color theme="1"/>
      </left>
      <right style="medium">
        <color rgb="FFCCCCCC"/>
      </right>
      <top style="medium">
        <color rgb="FFCCCCCC"/>
      </top>
      <bottom style="medium">
        <color theme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theme="1"/>
      </bottom>
      <diagonal/>
    </border>
    <border>
      <left style="medium">
        <color rgb="FFCCCCCC"/>
      </left>
      <right style="thin">
        <color theme="1"/>
      </right>
      <top style="medium">
        <color rgb="FFCCCCCC"/>
      </top>
      <bottom style="medium">
        <color theme="1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21" fontId="1" fillId="2" borderId="2" xfId="0" applyNumberFormat="1" applyFont="1" applyFill="1" applyBorder="1" applyAlignment="1">
      <alignment horizontal="center" vertical="center" wrapText="1"/>
    </xf>
    <xf numFmtId="9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21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21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 wrapText="1"/>
    </xf>
    <xf numFmtId="21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21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21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21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2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14" fontId="1" fillId="3" borderId="9" xfId="0" applyNumberFormat="1" applyFont="1" applyFill="1" applyBorder="1" applyAlignment="1">
      <alignment horizontal="center" vertical="center" wrapText="1"/>
    </xf>
    <xf numFmtId="21" fontId="1" fillId="3" borderId="9" xfId="0" applyNumberFormat="1" applyFont="1" applyFill="1" applyBorder="1" applyAlignment="1">
      <alignment horizontal="center" vertical="center" wrapText="1"/>
    </xf>
    <xf numFmtId="9" fontId="1" fillId="3" borderId="9" xfId="0" applyNumberFormat="1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21" fontId="1" fillId="0" borderId="9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4" fontId="1" fillId="0" borderId="11" xfId="0" applyNumberFormat="1" applyFont="1" applyBorder="1" applyAlignment="1">
      <alignment horizontal="center" vertical="center" wrapText="1"/>
    </xf>
    <xf numFmtId="21" fontId="1" fillId="0" borderId="1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21" fontId="1" fillId="0" borderId="12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4" fontId="1" fillId="0" borderId="10" xfId="0" applyNumberFormat="1" applyFont="1" applyBorder="1" applyAlignment="1">
      <alignment horizontal="center" vertical="center" wrapText="1"/>
    </xf>
    <xf numFmtId="21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14" fontId="1" fillId="0" borderId="13" xfId="0" applyNumberFormat="1" applyFont="1" applyBorder="1" applyAlignment="1">
      <alignment horizontal="center" vertical="center" wrapText="1"/>
    </xf>
    <xf numFmtId="21" fontId="1" fillId="0" borderId="1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21" fontId="1" fillId="3" borderId="2" xfId="0" applyNumberFormat="1" applyFont="1" applyFill="1" applyBorder="1" applyAlignment="1">
      <alignment horizontal="center" vertical="center" wrapText="1"/>
    </xf>
    <xf numFmtId="9" fontId="1" fillId="3" borderId="2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21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4" fontId="1" fillId="0" borderId="14" xfId="0" applyNumberFormat="1" applyFont="1" applyBorder="1" applyAlignment="1">
      <alignment horizontal="center" vertical="center" wrapText="1"/>
    </xf>
    <xf numFmtId="21" fontId="1" fillId="0" borderId="14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21" fontId="1" fillId="0" borderId="15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9" fontId="1" fillId="3" borderId="19" xfId="0" applyNumberFormat="1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14" fontId="1" fillId="3" borderId="26" xfId="0" applyNumberFormat="1" applyFont="1" applyFill="1" applyBorder="1" applyAlignment="1">
      <alignment horizontal="center" vertical="center" wrapText="1"/>
    </xf>
    <xf numFmtId="21" fontId="1" fillId="3" borderId="26" xfId="0" applyNumberFormat="1" applyFont="1" applyFill="1" applyBorder="1" applyAlignment="1">
      <alignment horizontal="center" vertical="center" wrapText="1"/>
    </xf>
    <xf numFmtId="9" fontId="1" fillId="3" borderId="27" xfId="0" applyNumberFormat="1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14" fontId="1" fillId="0" borderId="31" xfId="0" applyNumberFormat="1" applyFont="1" applyBorder="1" applyAlignment="1">
      <alignment horizontal="center" vertical="center" wrapText="1"/>
    </xf>
    <xf numFmtId="21" fontId="1" fillId="0" borderId="32" xfId="0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14" fontId="1" fillId="0" borderId="34" xfId="0" applyNumberFormat="1" applyFont="1" applyBorder="1" applyAlignment="1">
      <alignment horizontal="center" vertical="center" wrapText="1"/>
    </xf>
    <xf numFmtId="21" fontId="1" fillId="0" borderId="26" xfId="0" applyNumberFormat="1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14" fontId="1" fillId="0" borderId="36" xfId="0" applyNumberFormat="1" applyFont="1" applyBorder="1" applyAlignment="1">
      <alignment horizontal="center" vertical="center" wrapText="1"/>
    </xf>
    <xf numFmtId="21" fontId="1" fillId="0" borderId="37" xfId="0" applyNumberFormat="1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14" fontId="1" fillId="0" borderId="39" xfId="0" applyNumberFormat="1" applyFont="1" applyBorder="1" applyAlignment="1">
      <alignment horizontal="center" vertical="center" wrapText="1"/>
    </xf>
    <xf numFmtId="21" fontId="1" fillId="0" borderId="40" xfId="0" applyNumberFormat="1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21" fontId="1" fillId="0" borderId="43" xfId="0" applyNumberFormat="1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14" fontId="1" fillId="0" borderId="45" xfId="0" applyNumberFormat="1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14" fontId="1" fillId="0" borderId="25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21" fontId="1" fillId="0" borderId="48" xfId="0" applyNumberFormat="1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14" fontId="1" fillId="0" borderId="28" xfId="0" applyNumberFormat="1" applyFont="1" applyBorder="1" applyAlignment="1">
      <alignment horizontal="center" vertical="center" wrapText="1"/>
    </xf>
    <xf numFmtId="21" fontId="1" fillId="0" borderId="29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950325764581475E-2"/>
          <c:y val="0.12356005596205527"/>
          <c:w val="0.6946174772623207"/>
          <c:h val="0.77357099934340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'Idrottsstig 04-22'!$J$11</c:f>
              <c:strCache>
                <c:ptCount val="1"/>
                <c:pt idx="0">
                  <c:v>Antal bilar per dygn</c:v>
                </c:pt>
              </c:strCache>
            </c:strRef>
          </c:tx>
          <c:invertIfNegative val="0"/>
          <c:cat>
            <c:strRef>
              <c:f>'Idrottsstig 04-22'!$K$10:$Q$10</c:f>
              <c:strCache>
                <c:ptCount val="7"/>
                <c:pt idx="0">
                  <c:v>mån 16/4</c:v>
                </c:pt>
                <c:pt idx="1">
                  <c:v>tis 17/4</c:v>
                </c:pt>
                <c:pt idx="2">
                  <c:v>ons 18/4</c:v>
                </c:pt>
                <c:pt idx="3">
                  <c:v>tor 19/4</c:v>
                </c:pt>
                <c:pt idx="4">
                  <c:v>fre 20/4</c:v>
                </c:pt>
                <c:pt idx="5">
                  <c:v>lör 21/4</c:v>
                </c:pt>
                <c:pt idx="6">
                  <c:v>sön 22/4</c:v>
                </c:pt>
              </c:strCache>
            </c:strRef>
          </c:cat>
          <c:val>
            <c:numRef>
              <c:f>'Idrottsstig 04-22'!$K$11:$Q$11</c:f>
              <c:numCache>
                <c:formatCode>0</c:formatCode>
                <c:ptCount val="7"/>
                <c:pt idx="0">
                  <c:v>163</c:v>
                </c:pt>
                <c:pt idx="1">
                  <c:v>136</c:v>
                </c:pt>
                <c:pt idx="2">
                  <c:v>153</c:v>
                </c:pt>
                <c:pt idx="3">
                  <c:v>138</c:v>
                </c:pt>
                <c:pt idx="4">
                  <c:v>105</c:v>
                </c:pt>
                <c:pt idx="5">
                  <c:v>146</c:v>
                </c:pt>
                <c:pt idx="6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6-4517-967C-DC9C66AA0E45}"/>
            </c:ext>
          </c:extLst>
        </c:ser>
        <c:ser>
          <c:idx val="1"/>
          <c:order val="1"/>
          <c:tx>
            <c:strRef>
              <c:f>'Idrottsstig 04-22'!$J$12</c:f>
              <c:strCache>
                <c:ptCount val="1"/>
                <c:pt idx="0">
                  <c:v>Antal bilar per dygn  &gt; 30 km/tim</c:v>
                </c:pt>
              </c:strCache>
            </c:strRef>
          </c:tx>
          <c:invertIfNegative val="0"/>
          <c:cat>
            <c:strRef>
              <c:f>'Idrottsstig 04-22'!$K$10:$Q$10</c:f>
              <c:strCache>
                <c:ptCount val="7"/>
                <c:pt idx="0">
                  <c:v>mån 16/4</c:v>
                </c:pt>
                <c:pt idx="1">
                  <c:v>tis 17/4</c:v>
                </c:pt>
                <c:pt idx="2">
                  <c:v>ons 18/4</c:v>
                </c:pt>
                <c:pt idx="3">
                  <c:v>tor 19/4</c:v>
                </c:pt>
                <c:pt idx="4">
                  <c:v>fre 20/4</c:v>
                </c:pt>
                <c:pt idx="5">
                  <c:v>lör 21/4</c:v>
                </c:pt>
                <c:pt idx="6">
                  <c:v>sön 22/4</c:v>
                </c:pt>
              </c:strCache>
            </c:strRef>
          </c:cat>
          <c:val>
            <c:numRef>
              <c:f>'Idrottsstig 04-22'!$K$12:$Q$12</c:f>
              <c:numCache>
                <c:formatCode>0</c:formatCode>
                <c:ptCount val="7"/>
                <c:pt idx="0">
                  <c:v>14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C6-4517-967C-DC9C66AA0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909824"/>
        <c:axId val="124915712"/>
      </c:barChart>
      <c:catAx>
        <c:axId val="124909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4915712"/>
        <c:crosses val="autoZero"/>
        <c:auto val="1"/>
        <c:lblAlgn val="ctr"/>
        <c:lblOffset val="100"/>
        <c:noMultiLvlLbl val="0"/>
      </c:catAx>
      <c:valAx>
        <c:axId val="12491571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249098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768980986841228"/>
          <c:y val="0.43322896989420767"/>
          <c:w val="0.2316678488165034"/>
          <c:h val="0.1090859840419981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gradFill>
      <a:gsLst>
        <a:gs pos="0">
          <a:srgbClr val="4F81BD">
            <a:tint val="66000"/>
            <a:satMod val="160000"/>
          </a:srgbClr>
        </a:gs>
        <a:gs pos="50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5400000" scaled="0"/>
    </a:gradFill>
  </c:spPr>
  <c:printSettings>
    <c:headerFooter/>
    <c:pageMargins b="0.75000000000000344" l="0.70000000000000062" r="0.70000000000000062" t="0.75000000000000344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285025182662742E-2"/>
          <c:y val="0.15761994750656258"/>
          <c:w val="0.66987184034428582"/>
          <c:h val="0.741711706036745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'Idrottsstig 06-24'!$J$11</c:f>
              <c:strCache>
                <c:ptCount val="1"/>
                <c:pt idx="0">
                  <c:v>Antal bilar per dygn</c:v>
                </c:pt>
              </c:strCache>
            </c:strRef>
          </c:tx>
          <c:invertIfNegative val="0"/>
          <c:cat>
            <c:strRef>
              <c:f>'Idrottsstig 06-24'!$K$10:$Q$10</c:f>
              <c:strCache>
                <c:ptCount val="7"/>
                <c:pt idx="0">
                  <c:v>mån 18/6</c:v>
                </c:pt>
                <c:pt idx="1">
                  <c:v>tis 19/6</c:v>
                </c:pt>
                <c:pt idx="2">
                  <c:v>ons 20/6</c:v>
                </c:pt>
                <c:pt idx="3">
                  <c:v>tor 21/6</c:v>
                </c:pt>
                <c:pt idx="4">
                  <c:v>fre 22/6</c:v>
                </c:pt>
                <c:pt idx="5">
                  <c:v>lör 23/6</c:v>
                </c:pt>
                <c:pt idx="6">
                  <c:v>sön 24/6</c:v>
                </c:pt>
              </c:strCache>
            </c:strRef>
          </c:cat>
          <c:val>
            <c:numRef>
              <c:f>'Idrottsstig 06-24'!$K$11:$Q$11</c:f>
              <c:numCache>
                <c:formatCode>0</c:formatCode>
                <c:ptCount val="7"/>
                <c:pt idx="0">
                  <c:v>159</c:v>
                </c:pt>
                <c:pt idx="1">
                  <c:v>223</c:v>
                </c:pt>
                <c:pt idx="2">
                  <c:v>160</c:v>
                </c:pt>
                <c:pt idx="3">
                  <c:v>59</c:v>
                </c:pt>
                <c:pt idx="4">
                  <c:v>86</c:v>
                </c:pt>
                <c:pt idx="5">
                  <c:v>70</c:v>
                </c:pt>
                <c:pt idx="6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A-459E-A5F1-969584153C95}"/>
            </c:ext>
          </c:extLst>
        </c:ser>
        <c:ser>
          <c:idx val="1"/>
          <c:order val="1"/>
          <c:tx>
            <c:strRef>
              <c:f>'Idrottsstig 06-24'!$J$12</c:f>
              <c:strCache>
                <c:ptCount val="1"/>
                <c:pt idx="0">
                  <c:v>Antal bilar per dygn  &gt; 30 km/tim</c:v>
                </c:pt>
              </c:strCache>
            </c:strRef>
          </c:tx>
          <c:invertIfNegative val="0"/>
          <c:cat>
            <c:strRef>
              <c:f>'Idrottsstig 06-24'!$K$10:$Q$10</c:f>
              <c:strCache>
                <c:ptCount val="7"/>
                <c:pt idx="0">
                  <c:v>mån 18/6</c:v>
                </c:pt>
                <c:pt idx="1">
                  <c:v>tis 19/6</c:v>
                </c:pt>
                <c:pt idx="2">
                  <c:v>ons 20/6</c:v>
                </c:pt>
                <c:pt idx="3">
                  <c:v>tor 21/6</c:v>
                </c:pt>
                <c:pt idx="4">
                  <c:v>fre 22/6</c:v>
                </c:pt>
                <c:pt idx="5">
                  <c:v>lör 23/6</c:v>
                </c:pt>
                <c:pt idx="6">
                  <c:v>sön 24/6</c:v>
                </c:pt>
              </c:strCache>
            </c:strRef>
          </c:cat>
          <c:val>
            <c:numRef>
              <c:f>'Idrottsstig 06-24'!$K$12:$Q$12</c:f>
              <c:numCache>
                <c:formatCode>0</c:formatCode>
                <c:ptCount val="7"/>
                <c:pt idx="0">
                  <c:v>2</c:v>
                </c:pt>
                <c:pt idx="1">
                  <c:v>8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9A-459E-A5F1-969584153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075648"/>
        <c:axId val="126077184"/>
      </c:barChart>
      <c:catAx>
        <c:axId val="126075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6077184"/>
        <c:crosses val="autoZero"/>
        <c:auto val="1"/>
        <c:lblAlgn val="ctr"/>
        <c:lblOffset val="100"/>
        <c:noMultiLvlLbl val="0"/>
      </c:catAx>
      <c:valAx>
        <c:axId val="12607718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26075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168239105246959"/>
          <c:y val="0.45444556430446342"/>
          <c:w val="0.22879808942801091"/>
          <c:h val="0.1471088713910762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950325764581475E-2"/>
          <c:y val="0.14845810940299231"/>
          <c:w val="0.68701580489439962"/>
          <c:h val="0.753338213675675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'Idrottsstig 07-01'!$J$11</c:f>
              <c:strCache>
                <c:ptCount val="1"/>
                <c:pt idx="0">
                  <c:v>Antal bilar per dygn</c:v>
                </c:pt>
              </c:strCache>
            </c:strRef>
          </c:tx>
          <c:invertIfNegative val="0"/>
          <c:cat>
            <c:strRef>
              <c:f>'Idrottsstig 07-01'!$K$10:$Q$10</c:f>
              <c:strCache>
                <c:ptCount val="7"/>
                <c:pt idx="0">
                  <c:v>mån 25/6</c:v>
                </c:pt>
                <c:pt idx="1">
                  <c:v>tis 26/6</c:v>
                </c:pt>
                <c:pt idx="2">
                  <c:v>ons 27/6</c:v>
                </c:pt>
                <c:pt idx="3">
                  <c:v>tor 28/6</c:v>
                </c:pt>
                <c:pt idx="4">
                  <c:v>fre 29/6</c:v>
                </c:pt>
                <c:pt idx="5">
                  <c:v>lör 30/6</c:v>
                </c:pt>
                <c:pt idx="6">
                  <c:v>sön 1/7</c:v>
                </c:pt>
              </c:strCache>
            </c:strRef>
          </c:cat>
          <c:val>
            <c:numRef>
              <c:f>'Idrottsstig 07-01'!$K$11:$Q$11</c:f>
              <c:numCache>
                <c:formatCode>0</c:formatCode>
                <c:ptCount val="7"/>
                <c:pt idx="0">
                  <c:v>109</c:v>
                </c:pt>
                <c:pt idx="1">
                  <c:v>118</c:v>
                </c:pt>
                <c:pt idx="2">
                  <c:v>74</c:v>
                </c:pt>
                <c:pt idx="3">
                  <c:v>86</c:v>
                </c:pt>
                <c:pt idx="4">
                  <c:v>85</c:v>
                </c:pt>
                <c:pt idx="5">
                  <c:v>98</c:v>
                </c:pt>
                <c:pt idx="6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13-4EF4-8348-E9EDCFBCDA8C}"/>
            </c:ext>
          </c:extLst>
        </c:ser>
        <c:ser>
          <c:idx val="1"/>
          <c:order val="1"/>
          <c:tx>
            <c:strRef>
              <c:f>'Idrottsstig 07-01'!$J$12</c:f>
              <c:strCache>
                <c:ptCount val="1"/>
                <c:pt idx="0">
                  <c:v>Antal bilar per dygn  &gt; 30 km/tim</c:v>
                </c:pt>
              </c:strCache>
            </c:strRef>
          </c:tx>
          <c:invertIfNegative val="0"/>
          <c:cat>
            <c:strRef>
              <c:f>'Idrottsstig 07-01'!$K$10:$Q$10</c:f>
              <c:strCache>
                <c:ptCount val="7"/>
                <c:pt idx="0">
                  <c:v>mån 25/6</c:v>
                </c:pt>
                <c:pt idx="1">
                  <c:v>tis 26/6</c:v>
                </c:pt>
                <c:pt idx="2">
                  <c:v>ons 27/6</c:v>
                </c:pt>
                <c:pt idx="3">
                  <c:v>tor 28/6</c:v>
                </c:pt>
                <c:pt idx="4">
                  <c:v>fre 29/6</c:v>
                </c:pt>
                <c:pt idx="5">
                  <c:v>lör 30/6</c:v>
                </c:pt>
                <c:pt idx="6">
                  <c:v>sön 1/7</c:v>
                </c:pt>
              </c:strCache>
            </c:strRef>
          </c:cat>
          <c:val>
            <c:numRef>
              <c:f>'Idrottsstig 07-01'!$K$12:$Q$12</c:f>
              <c:numCache>
                <c:formatCode>0</c:formatCode>
                <c:ptCount val="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13-4EF4-8348-E9EDCFBCD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040128"/>
        <c:axId val="127107456"/>
      </c:barChart>
      <c:catAx>
        <c:axId val="127040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7107456"/>
        <c:crosses val="autoZero"/>
        <c:auto val="1"/>
        <c:lblAlgn val="ctr"/>
        <c:lblOffset val="100"/>
        <c:noMultiLvlLbl val="0"/>
      </c:catAx>
      <c:valAx>
        <c:axId val="12710745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27040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921014434199152"/>
          <c:y val="0.45439772409401202"/>
          <c:w val="0.22957732905963718"/>
          <c:h val="0.19097755637688138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0000000000002" l="0.70000000000000062" r="0.70000000000000062" t="0.750000000000002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321969799699263E-2"/>
          <c:y val="0.13041837897752873"/>
          <c:w val="0.69710623141108563"/>
          <c:h val="0.783311060221057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'Idrottsstig v. 27'!$J$11</c:f>
              <c:strCache>
                <c:ptCount val="1"/>
                <c:pt idx="0">
                  <c:v>Antal bilar per dygn</c:v>
                </c:pt>
              </c:strCache>
            </c:strRef>
          </c:tx>
          <c:invertIfNegative val="0"/>
          <c:cat>
            <c:strRef>
              <c:f>'Idrottsstig v. 27'!$K$10:$Q$10</c:f>
              <c:strCache>
                <c:ptCount val="7"/>
                <c:pt idx="0">
                  <c:v>mån 2/7</c:v>
                </c:pt>
                <c:pt idx="1">
                  <c:v>tis 3/7</c:v>
                </c:pt>
                <c:pt idx="2">
                  <c:v>ons 4/7</c:v>
                </c:pt>
                <c:pt idx="3">
                  <c:v>tor 5/7</c:v>
                </c:pt>
                <c:pt idx="4">
                  <c:v>fre 6/7</c:v>
                </c:pt>
                <c:pt idx="5">
                  <c:v>lör 7/7</c:v>
                </c:pt>
                <c:pt idx="6">
                  <c:v>sön 8/7</c:v>
                </c:pt>
              </c:strCache>
            </c:strRef>
          </c:cat>
          <c:val>
            <c:numRef>
              <c:f>'Idrottsstig v. 27'!$K$11:$Q$11</c:f>
              <c:numCache>
                <c:formatCode>0</c:formatCode>
                <c:ptCount val="7"/>
                <c:pt idx="0">
                  <c:v>189</c:v>
                </c:pt>
                <c:pt idx="1">
                  <c:v>109</c:v>
                </c:pt>
                <c:pt idx="2">
                  <c:v>193</c:v>
                </c:pt>
                <c:pt idx="3">
                  <c:v>111</c:v>
                </c:pt>
                <c:pt idx="4">
                  <c:v>127</c:v>
                </c:pt>
                <c:pt idx="5">
                  <c:v>84</c:v>
                </c:pt>
                <c:pt idx="6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75-48D9-BBC9-CC8639F6E578}"/>
            </c:ext>
          </c:extLst>
        </c:ser>
        <c:ser>
          <c:idx val="1"/>
          <c:order val="1"/>
          <c:tx>
            <c:strRef>
              <c:f>'Idrottsstig v. 27'!$J$12</c:f>
              <c:strCache>
                <c:ptCount val="1"/>
                <c:pt idx="0">
                  <c:v>Antal bilar per dygn  &gt; 30 km/tim</c:v>
                </c:pt>
              </c:strCache>
            </c:strRef>
          </c:tx>
          <c:invertIfNegative val="0"/>
          <c:cat>
            <c:strRef>
              <c:f>'Idrottsstig v. 27'!$K$10:$Q$10</c:f>
              <c:strCache>
                <c:ptCount val="7"/>
                <c:pt idx="0">
                  <c:v>mån 2/7</c:v>
                </c:pt>
                <c:pt idx="1">
                  <c:v>tis 3/7</c:v>
                </c:pt>
                <c:pt idx="2">
                  <c:v>ons 4/7</c:v>
                </c:pt>
                <c:pt idx="3">
                  <c:v>tor 5/7</c:v>
                </c:pt>
                <c:pt idx="4">
                  <c:v>fre 6/7</c:v>
                </c:pt>
                <c:pt idx="5">
                  <c:v>lör 7/7</c:v>
                </c:pt>
                <c:pt idx="6">
                  <c:v>sön 8/7</c:v>
                </c:pt>
              </c:strCache>
            </c:strRef>
          </c:cat>
          <c:val>
            <c:numRef>
              <c:f>'Idrottsstig v. 27'!$K$12:$Q$12</c:f>
              <c:numCache>
                <c:formatCode>0</c:formatCode>
                <c:ptCount val="7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75-48D9-BBC9-CC8639F6E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628096"/>
        <c:axId val="176629632"/>
      </c:barChart>
      <c:catAx>
        <c:axId val="176628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6629632"/>
        <c:crosses val="autoZero"/>
        <c:auto val="1"/>
        <c:lblAlgn val="ctr"/>
        <c:lblOffset val="100"/>
        <c:noMultiLvlLbl val="0"/>
      </c:catAx>
      <c:valAx>
        <c:axId val="17662963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76628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965635179643876"/>
          <c:y val="0.45197101358346142"/>
          <c:w val="0.23115880319782123"/>
          <c:h val="0.19433154521023518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000000000000189" l="0.70000000000000062" r="0.70000000000000062" t="0.75000000000000189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540779624768954E-2"/>
          <c:y val="0.13554870858534052"/>
          <c:w val="0.68110188684370465"/>
          <c:h val="0.774787064660397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'Idrottsstig v. 28'!$J$11</c:f>
              <c:strCache>
                <c:ptCount val="1"/>
                <c:pt idx="0">
                  <c:v>Antal bilar per dygn</c:v>
                </c:pt>
              </c:strCache>
            </c:strRef>
          </c:tx>
          <c:invertIfNegative val="0"/>
          <c:cat>
            <c:strRef>
              <c:f>'Idrottsstig v. 28'!$K$10:$Q$10</c:f>
              <c:strCache>
                <c:ptCount val="7"/>
                <c:pt idx="0">
                  <c:v>mån 9/7</c:v>
                </c:pt>
                <c:pt idx="1">
                  <c:v>tis 10/7</c:v>
                </c:pt>
                <c:pt idx="2">
                  <c:v>ons 11/7</c:v>
                </c:pt>
                <c:pt idx="3">
                  <c:v>tor 12/7</c:v>
                </c:pt>
                <c:pt idx="4">
                  <c:v>fre 13/7</c:v>
                </c:pt>
                <c:pt idx="5">
                  <c:v>lör 14/7</c:v>
                </c:pt>
                <c:pt idx="6">
                  <c:v>sön 15/7</c:v>
                </c:pt>
              </c:strCache>
            </c:strRef>
          </c:cat>
          <c:val>
            <c:numRef>
              <c:f>'Idrottsstig v. 28'!$K$11:$Q$11</c:f>
              <c:numCache>
                <c:formatCode>0</c:formatCode>
                <c:ptCount val="7"/>
                <c:pt idx="0">
                  <c:v>82</c:v>
                </c:pt>
                <c:pt idx="1">
                  <c:v>107</c:v>
                </c:pt>
                <c:pt idx="2">
                  <c:v>147</c:v>
                </c:pt>
                <c:pt idx="3">
                  <c:v>119</c:v>
                </c:pt>
                <c:pt idx="4">
                  <c:v>106</c:v>
                </c:pt>
                <c:pt idx="5">
                  <c:v>75</c:v>
                </c:pt>
                <c:pt idx="6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34-4760-B806-77435ADFE9E9}"/>
            </c:ext>
          </c:extLst>
        </c:ser>
        <c:ser>
          <c:idx val="1"/>
          <c:order val="1"/>
          <c:tx>
            <c:strRef>
              <c:f>'Idrottsstig v. 28'!$J$12</c:f>
              <c:strCache>
                <c:ptCount val="1"/>
                <c:pt idx="0">
                  <c:v>Antal bilar per dygn  &gt; 30 km/tim</c:v>
                </c:pt>
              </c:strCache>
            </c:strRef>
          </c:tx>
          <c:invertIfNegative val="0"/>
          <c:cat>
            <c:strRef>
              <c:f>'Idrottsstig v. 28'!$K$10:$Q$10</c:f>
              <c:strCache>
                <c:ptCount val="7"/>
                <c:pt idx="0">
                  <c:v>mån 9/7</c:v>
                </c:pt>
                <c:pt idx="1">
                  <c:v>tis 10/7</c:v>
                </c:pt>
                <c:pt idx="2">
                  <c:v>ons 11/7</c:v>
                </c:pt>
                <c:pt idx="3">
                  <c:v>tor 12/7</c:v>
                </c:pt>
                <c:pt idx="4">
                  <c:v>fre 13/7</c:v>
                </c:pt>
                <c:pt idx="5">
                  <c:v>lör 14/7</c:v>
                </c:pt>
                <c:pt idx="6">
                  <c:v>sön 15/7</c:v>
                </c:pt>
              </c:strCache>
            </c:strRef>
          </c:cat>
          <c:val>
            <c:numRef>
              <c:f>'Idrottsstig v. 28'!$K$12:$Q$12</c:f>
              <c:numCache>
                <c:formatCode>0</c:formatCode>
                <c:ptCount val="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34-4760-B806-77435ADFE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670976"/>
        <c:axId val="176676864"/>
      </c:barChart>
      <c:catAx>
        <c:axId val="176670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6676864"/>
        <c:crosses val="autoZero"/>
        <c:auto val="1"/>
        <c:lblAlgn val="ctr"/>
        <c:lblOffset val="100"/>
        <c:noMultiLvlLbl val="0"/>
      </c:catAx>
      <c:valAx>
        <c:axId val="17667686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76670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061314780671816"/>
          <c:y val="0.45284209039087636"/>
          <c:w val="0.24199437209771912"/>
          <c:h val="0.18817343484238458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513247164859105E-2"/>
          <c:y val="0.16992052931753313"/>
          <c:w val="0.70275197287353808"/>
          <c:h val="0.743980421930360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'Idrottsstig v. 29'!$J$11</c:f>
              <c:strCache>
                <c:ptCount val="1"/>
                <c:pt idx="0">
                  <c:v>Antal bilar per dygn</c:v>
                </c:pt>
              </c:strCache>
            </c:strRef>
          </c:tx>
          <c:invertIfNegative val="0"/>
          <c:cat>
            <c:strRef>
              <c:f>'Idrottsstig v. 29'!$K$10:$Q$10</c:f>
              <c:strCache>
                <c:ptCount val="7"/>
                <c:pt idx="0">
                  <c:v>mån 16/7</c:v>
                </c:pt>
                <c:pt idx="1">
                  <c:v>tis 17/7</c:v>
                </c:pt>
                <c:pt idx="2">
                  <c:v>ons 18/7</c:v>
                </c:pt>
                <c:pt idx="3">
                  <c:v>tor 19/7</c:v>
                </c:pt>
                <c:pt idx="4">
                  <c:v>fre 20/7</c:v>
                </c:pt>
                <c:pt idx="5">
                  <c:v>lör 21/7</c:v>
                </c:pt>
                <c:pt idx="6">
                  <c:v>sön 22/7</c:v>
                </c:pt>
              </c:strCache>
            </c:strRef>
          </c:cat>
          <c:val>
            <c:numRef>
              <c:f>'Idrottsstig v. 29'!$K$11:$Q$11</c:f>
              <c:numCache>
                <c:formatCode>0</c:formatCode>
                <c:ptCount val="7"/>
                <c:pt idx="0">
                  <c:v>133</c:v>
                </c:pt>
                <c:pt idx="1">
                  <c:v>90</c:v>
                </c:pt>
                <c:pt idx="2">
                  <c:v>88</c:v>
                </c:pt>
                <c:pt idx="3">
                  <c:v>75</c:v>
                </c:pt>
                <c:pt idx="4">
                  <c:v>94</c:v>
                </c:pt>
                <c:pt idx="5">
                  <c:v>131</c:v>
                </c:pt>
                <c:pt idx="6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56-4F34-BD25-4192410906F8}"/>
            </c:ext>
          </c:extLst>
        </c:ser>
        <c:ser>
          <c:idx val="1"/>
          <c:order val="1"/>
          <c:tx>
            <c:strRef>
              <c:f>'Idrottsstig v. 29'!$J$12</c:f>
              <c:strCache>
                <c:ptCount val="1"/>
                <c:pt idx="0">
                  <c:v>Antal bilar per dygn  &gt; 30 km/tim</c:v>
                </c:pt>
              </c:strCache>
            </c:strRef>
          </c:tx>
          <c:invertIfNegative val="0"/>
          <c:cat>
            <c:strRef>
              <c:f>'Idrottsstig v. 29'!$K$10:$Q$10</c:f>
              <c:strCache>
                <c:ptCount val="7"/>
                <c:pt idx="0">
                  <c:v>mån 16/7</c:v>
                </c:pt>
                <c:pt idx="1">
                  <c:v>tis 17/7</c:v>
                </c:pt>
                <c:pt idx="2">
                  <c:v>ons 18/7</c:v>
                </c:pt>
                <c:pt idx="3">
                  <c:v>tor 19/7</c:v>
                </c:pt>
                <c:pt idx="4">
                  <c:v>fre 20/7</c:v>
                </c:pt>
                <c:pt idx="5">
                  <c:v>lör 21/7</c:v>
                </c:pt>
                <c:pt idx="6">
                  <c:v>sön 22/7</c:v>
                </c:pt>
              </c:strCache>
            </c:strRef>
          </c:cat>
          <c:val>
            <c:numRef>
              <c:f>'Idrottsstig v. 29'!$K$12:$Q$12</c:f>
              <c:numCache>
                <c:formatCode>0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56-4F34-BD25-419241090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611136"/>
        <c:axId val="177612672"/>
      </c:barChart>
      <c:catAx>
        <c:axId val="177611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7612672"/>
        <c:crosses val="autoZero"/>
        <c:auto val="1"/>
        <c:lblAlgn val="ctr"/>
        <c:lblOffset val="100"/>
        <c:noMultiLvlLbl val="0"/>
      </c:catAx>
      <c:valAx>
        <c:axId val="17761267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77611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414424334583353"/>
          <c:y val="0.47857401522622878"/>
          <c:w val="0.22549689612882787"/>
          <c:h val="0.17008834134301801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gradFill>
      <a:gsLst>
        <a:gs pos="0">
          <a:srgbClr val="4F81BD">
            <a:tint val="66000"/>
            <a:satMod val="160000"/>
          </a:srgbClr>
        </a:gs>
        <a:gs pos="50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5400000" scaled="0"/>
    </a:gradFill>
  </c:spPr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273873476095865E-2"/>
          <c:y val="0.14170593217680527"/>
          <c:w val="0.68556798390855256"/>
          <c:h val="0.707919607658606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'Idrottsstig v. 30'!$J$11</c:f>
              <c:strCache>
                <c:ptCount val="1"/>
                <c:pt idx="0">
                  <c:v>Antal bilar per dygn</c:v>
                </c:pt>
              </c:strCache>
            </c:strRef>
          </c:tx>
          <c:invertIfNegative val="0"/>
          <c:cat>
            <c:strRef>
              <c:f>'Idrottsstig v. 30'!$K$10:$Q$10</c:f>
              <c:strCache>
                <c:ptCount val="7"/>
                <c:pt idx="0">
                  <c:v>mån 23/7</c:v>
                </c:pt>
                <c:pt idx="1">
                  <c:v>tis 24/7</c:v>
                </c:pt>
                <c:pt idx="2">
                  <c:v>ons 25/7</c:v>
                </c:pt>
                <c:pt idx="3">
                  <c:v>tor 26/7 </c:v>
                </c:pt>
                <c:pt idx="4">
                  <c:v>fre 27/7</c:v>
                </c:pt>
                <c:pt idx="5">
                  <c:v>lör 28/7</c:v>
                </c:pt>
                <c:pt idx="6">
                  <c:v>sön 29/7</c:v>
                </c:pt>
              </c:strCache>
            </c:strRef>
          </c:cat>
          <c:val>
            <c:numRef>
              <c:f>'Idrottsstig v. 30'!$K$11:$Q$11</c:f>
              <c:numCache>
                <c:formatCode>0</c:formatCode>
                <c:ptCount val="7"/>
                <c:pt idx="0">
                  <c:v>133</c:v>
                </c:pt>
                <c:pt idx="1">
                  <c:v>102</c:v>
                </c:pt>
                <c:pt idx="2">
                  <c:v>83</c:v>
                </c:pt>
                <c:pt idx="3">
                  <c:v>103</c:v>
                </c:pt>
                <c:pt idx="4">
                  <c:v>85</c:v>
                </c:pt>
                <c:pt idx="5">
                  <c:v>96</c:v>
                </c:pt>
                <c:pt idx="6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99-4B19-A608-48173E2366DF}"/>
            </c:ext>
          </c:extLst>
        </c:ser>
        <c:ser>
          <c:idx val="1"/>
          <c:order val="1"/>
          <c:tx>
            <c:strRef>
              <c:f>'Idrottsstig v. 30'!$J$12</c:f>
              <c:strCache>
                <c:ptCount val="1"/>
                <c:pt idx="0">
                  <c:v>Antal bilar per dygn  &gt; 30 km/tim</c:v>
                </c:pt>
              </c:strCache>
            </c:strRef>
          </c:tx>
          <c:invertIfNegative val="0"/>
          <c:cat>
            <c:strRef>
              <c:f>'Idrottsstig v. 30'!$K$10:$Q$10</c:f>
              <c:strCache>
                <c:ptCount val="7"/>
                <c:pt idx="0">
                  <c:v>mån 23/7</c:v>
                </c:pt>
                <c:pt idx="1">
                  <c:v>tis 24/7</c:v>
                </c:pt>
                <c:pt idx="2">
                  <c:v>ons 25/7</c:v>
                </c:pt>
                <c:pt idx="3">
                  <c:v>tor 26/7 </c:v>
                </c:pt>
                <c:pt idx="4">
                  <c:v>fre 27/7</c:v>
                </c:pt>
                <c:pt idx="5">
                  <c:v>lör 28/7</c:v>
                </c:pt>
                <c:pt idx="6">
                  <c:v>sön 29/7</c:v>
                </c:pt>
              </c:strCache>
            </c:strRef>
          </c:cat>
          <c:val>
            <c:numRef>
              <c:f>'Idrottsstig v. 30'!$K$12:$Q$12</c:f>
              <c:numCache>
                <c:formatCode>0</c:formatCode>
                <c:ptCount val="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99-4B19-A608-48173E23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649920"/>
        <c:axId val="177668096"/>
      </c:barChart>
      <c:catAx>
        <c:axId val="177649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7668096"/>
        <c:crosses val="autoZero"/>
        <c:auto val="1"/>
        <c:lblAlgn val="ctr"/>
        <c:lblOffset val="100"/>
        <c:noMultiLvlLbl val="0"/>
      </c:catAx>
      <c:valAx>
        <c:axId val="17766809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776499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174528417592823"/>
          <c:y val="0.41628279532787693"/>
          <c:w val="0.23520948316040038"/>
          <c:h val="0.14917882276667607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950325764581475E-2"/>
          <c:y val="0.15136519465881873"/>
          <c:w val="0.68853613936798208"/>
          <c:h val="0.762535756589077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'Idrottsstig v. 31'!$J$11</c:f>
              <c:strCache>
                <c:ptCount val="1"/>
                <c:pt idx="0">
                  <c:v>Antal bilar per dygn</c:v>
                </c:pt>
              </c:strCache>
            </c:strRef>
          </c:tx>
          <c:invertIfNegative val="0"/>
          <c:cat>
            <c:strRef>
              <c:f>'Idrottsstig v. 31'!$K$10:$Q$10</c:f>
              <c:strCache>
                <c:ptCount val="7"/>
                <c:pt idx="0">
                  <c:v>mån 30/7</c:v>
                </c:pt>
                <c:pt idx="1">
                  <c:v>tis 31/7</c:v>
                </c:pt>
                <c:pt idx="2">
                  <c:v>ons 1/8</c:v>
                </c:pt>
                <c:pt idx="3">
                  <c:v>tor 2/8</c:v>
                </c:pt>
                <c:pt idx="4">
                  <c:v>fre 3/8</c:v>
                </c:pt>
                <c:pt idx="5">
                  <c:v>lör 4/8</c:v>
                </c:pt>
                <c:pt idx="6">
                  <c:v>sön 5/8</c:v>
                </c:pt>
              </c:strCache>
            </c:strRef>
          </c:cat>
          <c:val>
            <c:numRef>
              <c:f>'Idrottsstig v. 31'!$K$11:$Q$11</c:f>
              <c:numCache>
                <c:formatCode>0</c:formatCode>
                <c:ptCount val="7"/>
                <c:pt idx="0">
                  <c:v>127</c:v>
                </c:pt>
                <c:pt idx="1">
                  <c:v>120</c:v>
                </c:pt>
                <c:pt idx="2">
                  <c:v>146</c:v>
                </c:pt>
                <c:pt idx="3">
                  <c:v>143</c:v>
                </c:pt>
                <c:pt idx="4">
                  <c:v>116</c:v>
                </c:pt>
                <c:pt idx="5">
                  <c:v>72</c:v>
                </c:pt>
                <c:pt idx="6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5E-4C56-A9E9-4D35F5DD77AC}"/>
            </c:ext>
          </c:extLst>
        </c:ser>
        <c:ser>
          <c:idx val="1"/>
          <c:order val="1"/>
          <c:tx>
            <c:strRef>
              <c:f>'Idrottsstig v. 31'!$J$12</c:f>
              <c:strCache>
                <c:ptCount val="1"/>
                <c:pt idx="0">
                  <c:v>Antal bilar per dygn  &gt; 30 km/tim</c:v>
                </c:pt>
              </c:strCache>
            </c:strRef>
          </c:tx>
          <c:invertIfNegative val="0"/>
          <c:cat>
            <c:strRef>
              <c:f>'Idrottsstig v. 31'!$K$10:$Q$10</c:f>
              <c:strCache>
                <c:ptCount val="7"/>
                <c:pt idx="0">
                  <c:v>mån 30/7</c:v>
                </c:pt>
                <c:pt idx="1">
                  <c:v>tis 31/7</c:v>
                </c:pt>
                <c:pt idx="2">
                  <c:v>ons 1/8</c:v>
                </c:pt>
                <c:pt idx="3">
                  <c:v>tor 2/8</c:v>
                </c:pt>
                <c:pt idx="4">
                  <c:v>fre 3/8</c:v>
                </c:pt>
                <c:pt idx="5">
                  <c:v>lör 4/8</c:v>
                </c:pt>
                <c:pt idx="6">
                  <c:v>sön 5/8</c:v>
                </c:pt>
              </c:strCache>
            </c:strRef>
          </c:cat>
          <c:val>
            <c:numRef>
              <c:f>'Idrottsstig v. 31'!$K$12:$Q$12</c:f>
              <c:numCache>
                <c:formatCode>0</c:formatCode>
                <c:ptCount val="7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5E-4C56-A9E9-4D35F5DD7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811840"/>
        <c:axId val="177813376"/>
      </c:barChart>
      <c:catAx>
        <c:axId val="177811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7813376"/>
        <c:crosses val="autoZero"/>
        <c:auto val="1"/>
        <c:lblAlgn val="ctr"/>
        <c:lblOffset val="100"/>
        <c:noMultiLvlLbl val="0"/>
      </c:catAx>
      <c:valAx>
        <c:axId val="17781337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778118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312880644765634"/>
          <c:y val="0.47327249103802382"/>
          <c:w val="0.23622885223725595"/>
          <c:h val="0.16213605506071185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gradFill>
      <a:gsLst>
        <a:gs pos="0">
          <a:srgbClr val="4F81BD">
            <a:tint val="66000"/>
            <a:satMod val="160000"/>
          </a:srgbClr>
        </a:gs>
        <a:gs pos="50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5400000" scaled="0"/>
    </a:gradFill>
  </c:spPr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145029948179554E-2"/>
          <c:y val="0.1224502514874886"/>
          <c:w val="0.6894089287790075"/>
          <c:h val="0.791279187711097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'Idrottsstig v. 32'!$J$11</c:f>
              <c:strCache>
                <c:ptCount val="1"/>
                <c:pt idx="0">
                  <c:v>Antal bilar per dygn</c:v>
                </c:pt>
              </c:strCache>
            </c:strRef>
          </c:tx>
          <c:invertIfNegative val="0"/>
          <c:cat>
            <c:strRef>
              <c:f>'Idrottsstig v. 32'!$K$10:$Q$10</c:f>
              <c:strCache>
                <c:ptCount val="7"/>
                <c:pt idx="0">
                  <c:v>mån 6/8</c:v>
                </c:pt>
                <c:pt idx="1">
                  <c:v>tis 7/8</c:v>
                </c:pt>
                <c:pt idx="2">
                  <c:v>ons 8/8</c:v>
                </c:pt>
                <c:pt idx="3">
                  <c:v>tor 9/8</c:v>
                </c:pt>
                <c:pt idx="4">
                  <c:v>fre 10/8</c:v>
                </c:pt>
                <c:pt idx="5">
                  <c:v>lör 11/8</c:v>
                </c:pt>
                <c:pt idx="6">
                  <c:v>sön 12/8</c:v>
                </c:pt>
              </c:strCache>
            </c:strRef>
          </c:cat>
          <c:val>
            <c:numRef>
              <c:f>'Idrottsstig v. 32'!$K$11:$Q$11</c:f>
              <c:numCache>
                <c:formatCode>0</c:formatCode>
                <c:ptCount val="7"/>
                <c:pt idx="0">
                  <c:v>200</c:v>
                </c:pt>
                <c:pt idx="1">
                  <c:v>135</c:v>
                </c:pt>
                <c:pt idx="2">
                  <c:v>176</c:v>
                </c:pt>
                <c:pt idx="3">
                  <c:v>127</c:v>
                </c:pt>
                <c:pt idx="4">
                  <c:v>112</c:v>
                </c:pt>
                <c:pt idx="5">
                  <c:v>153</c:v>
                </c:pt>
                <c:pt idx="6">
                  <c:v>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67-47B4-A9FA-CBD3CAA726C7}"/>
            </c:ext>
          </c:extLst>
        </c:ser>
        <c:ser>
          <c:idx val="1"/>
          <c:order val="1"/>
          <c:tx>
            <c:strRef>
              <c:f>'Idrottsstig v. 32'!$J$12</c:f>
              <c:strCache>
                <c:ptCount val="1"/>
                <c:pt idx="0">
                  <c:v>Antal bilar per dygn  &gt; 30 km/tim</c:v>
                </c:pt>
              </c:strCache>
            </c:strRef>
          </c:tx>
          <c:invertIfNegative val="0"/>
          <c:cat>
            <c:strRef>
              <c:f>'Idrottsstig v. 32'!$K$10:$Q$10</c:f>
              <c:strCache>
                <c:ptCount val="7"/>
                <c:pt idx="0">
                  <c:v>mån 6/8</c:v>
                </c:pt>
                <c:pt idx="1">
                  <c:v>tis 7/8</c:v>
                </c:pt>
                <c:pt idx="2">
                  <c:v>ons 8/8</c:v>
                </c:pt>
                <c:pt idx="3">
                  <c:v>tor 9/8</c:v>
                </c:pt>
                <c:pt idx="4">
                  <c:v>fre 10/8</c:v>
                </c:pt>
                <c:pt idx="5">
                  <c:v>lör 11/8</c:v>
                </c:pt>
                <c:pt idx="6">
                  <c:v>sön 12/8</c:v>
                </c:pt>
              </c:strCache>
            </c:strRef>
          </c:cat>
          <c:val>
            <c:numRef>
              <c:f>'Idrottsstig v. 32'!$K$12:$Q$12</c:f>
              <c:numCache>
                <c:formatCode>0</c:formatCode>
                <c:ptCount val="7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67-47B4-A9FA-CBD3CAA72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867008"/>
        <c:axId val="177872896"/>
      </c:barChart>
      <c:catAx>
        <c:axId val="177867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7872896"/>
        <c:crosses val="autoZero"/>
        <c:auto val="1"/>
        <c:lblAlgn val="ctr"/>
        <c:lblOffset val="100"/>
        <c:noMultiLvlLbl val="0"/>
      </c:catAx>
      <c:valAx>
        <c:axId val="17787289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778670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543196960519865"/>
          <c:y val="0.45197101358346142"/>
          <c:w val="0.23213601796278965"/>
          <c:h val="0.16777112024343568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gradFill>
      <a:gsLst>
        <a:gs pos="0">
          <a:srgbClr val="4F81BD">
            <a:tint val="66000"/>
            <a:satMod val="160000"/>
          </a:srgbClr>
        </a:gs>
        <a:gs pos="50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5400000" scaled="0"/>
    </a:gradFill>
  </c:spPr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83690588508575E-2"/>
          <c:y val="0.13783735366412544"/>
          <c:w val="0.68366501779662769"/>
          <c:h val="0.776234429029704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'Idrottsstig v. 33'!$J$11</c:f>
              <c:strCache>
                <c:ptCount val="1"/>
                <c:pt idx="0">
                  <c:v>Antal bilar per dygn</c:v>
                </c:pt>
              </c:strCache>
            </c:strRef>
          </c:tx>
          <c:invertIfNegative val="0"/>
          <c:cat>
            <c:strRef>
              <c:f>'Idrottsstig v. 33'!$K$10:$Q$10</c:f>
              <c:strCache>
                <c:ptCount val="7"/>
                <c:pt idx="0">
                  <c:v>mån 13/8</c:v>
                </c:pt>
                <c:pt idx="1">
                  <c:v>tis 14/8</c:v>
                </c:pt>
                <c:pt idx="2">
                  <c:v>ons 15/8</c:v>
                </c:pt>
                <c:pt idx="3">
                  <c:v>tor 16/8</c:v>
                </c:pt>
                <c:pt idx="4">
                  <c:v>fre 17/8</c:v>
                </c:pt>
                <c:pt idx="5">
                  <c:v>lör 18/8</c:v>
                </c:pt>
                <c:pt idx="6">
                  <c:v>sön 19/8</c:v>
                </c:pt>
              </c:strCache>
            </c:strRef>
          </c:cat>
          <c:val>
            <c:numRef>
              <c:f>'Idrottsstig v. 33'!$K$11:$Q$11</c:f>
              <c:numCache>
                <c:formatCode>0</c:formatCode>
                <c:ptCount val="7"/>
                <c:pt idx="0">
                  <c:v>136</c:v>
                </c:pt>
                <c:pt idx="1">
                  <c:v>124</c:v>
                </c:pt>
                <c:pt idx="2">
                  <c:v>115</c:v>
                </c:pt>
                <c:pt idx="3">
                  <c:v>112</c:v>
                </c:pt>
                <c:pt idx="4">
                  <c:v>88</c:v>
                </c:pt>
                <c:pt idx="5">
                  <c:v>132</c:v>
                </c:pt>
                <c:pt idx="6">
                  <c:v>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7D-4591-9042-70471D027BC0}"/>
            </c:ext>
          </c:extLst>
        </c:ser>
        <c:ser>
          <c:idx val="1"/>
          <c:order val="1"/>
          <c:tx>
            <c:strRef>
              <c:f>'Idrottsstig v. 33'!$J$12</c:f>
              <c:strCache>
                <c:ptCount val="1"/>
                <c:pt idx="0">
                  <c:v>Antal bilar per dygn  &gt; 30 km/tim</c:v>
                </c:pt>
              </c:strCache>
            </c:strRef>
          </c:tx>
          <c:invertIfNegative val="0"/>
          <c:cat>
            <c:strRef>
              <c:f>'Idrottsstig v. 33'!$K$10:$Q$10</c:f>
              <c:strCache>
                <c:ptCount val="7"/>
                <c:pt idx="0">
                  <c:v>mån 13/8</c:v>
                </c:pt>
                <c:pt idx="1">
                  <c:v>tis 14/8</c:v>
                </c:pt>
                <c:pt idx="2">
                  <c:v>ons 15/8</c:v>
                </c:pt>
                <c:pt idx="3">
                  <c:v>tor 16/8</c:v>
                </c:pt>
                <c:pt idx="4">
                  <c:v>fre 17/8</c:v>
                </c:pt>
                <c:pt idx="5">
                  <c:v>lör 18/8</c:v>
                </c:pt>
                <c:pt idx="6">
                  <c:v>sön 19/8</c:v>
                </c:pt>
              </c:strCache>
            </c:strRef>
          </c:cat>
          <c:val>
            <c:numRef>
              <c:f>'Idrottsstig v. 33'!$K$12:$Q$12</c:f>
              <c:numCache>
                <c:formatCode>0</c:formatCode>
                <c:ptCount val="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7D-4591-9042-70471D027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938816"/>
        <c:axId val="177940352"/>
      </c:barChart>
      <c:catAx>
        <c:axId val="177938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7940352"/>
        <c:crosses val="autoZero"/>
        <c:auto val="1"/>
        <c:lblAlgn val="ctr"/>
        <c:lblOffset val="100"/>
        <c:noMultiLvlLbl val="0"/>
      </c:catAx>
      <c:valAx>
        <c:axId val="17794035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779388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008655832914561"/>
          <c:y val="0.46274361538141068"/>
          <c:w val="0.23498249728862294"/>
          <c:h val="0.1750418697662795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509727901831909E-2"/>
          <c:y val="0.12311363470004499"/>
          <c:w val="0.69452326523700658"/>
          <c:h val="0.79291296755236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'Idrottsstig v. 34'!$J$11</c:f>
              <c:strCache>
                <c:ptCount val="1"/>
                <c:pt idx="0">
                  <c:v>Antal bilar per dygn</c:v>
                </c:pt>
              </c:strCache>
            </c:strRef>
          </c:tx>
          <c:invertIfNegative val="0"/>
          <c:cat>
            <c:strRef>
              <c:f>'Idrottsstig v. 34'!$K$10:$Q$10</c:f>
              <c:strCache>
                <c:ptCount val="7"/>
                <c:pt idx="0">
                  <c:v>mån 20/8</c:v>
                </c:pt>
                <c:pt idx="1">
                  <c:v>tis 21/8</c:v>
                </c:pt>
                <c:pt idx="2">
                  <c:v>ons 22/8</c:v>
                </c:pt>
                <c:pt idx="3">
                  <c:v>tor 23/8</c:v>
                </c:pt>
                <c:pt idx="4">
                  <c:v>fre 24/8</c:v>
                </c:pt>
                <c:pt idx="5">
                  <c:v>lör 25/8</c:v>
                </c:pt>
                <c:pt idx="6">
                  <c:v>sön 26/8</c:v>
                </c:pt>
              </c:strCache>
            </c:strRef>
          </c:cat>
          <c:val>
            <c:numRef>
              <c:f>'Idrottsstig v. 34'!$K$11:$Q$11</c:f>
              <c:numCache>
                <c:formatCode>0</c:formatCode>
                <c:ptCount val="7"/>
                <c:pt idx="0">
                  <c:v>170</c:v>
                </c:pt>
                <c:pt idx="1">
                  <c:v>128</c:v>
                </c:pt>
                <c:pt idx="2">
                  <c:v>150</c:v>
                </c:pt>
                <c:pt idx="3">
                  <c:v>180</c:v>
                </c:pt>
                <c:pt idx="4">
                  <c:v>109</c:v>
                </c:pt>
                <c:pt idx="5">
                  <c:v>116</c:v>
                </c:pt>
                <c:pt idx="6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5A-42C0-AC4D-BA3D05D05732}"/>
            </c:ext>
          </c:extLst>
        </c:ser>
        <c:ser>
          <c:idx val="1"/>
          <c:order val="1"/>
          <c:tx>
            <c:strRef>
              <c:f>'Idrottsstig v. 34'!$J$12</c:f>
              <c:strCache>
                <c:ptCount val="1"/>
                <c:pt idx="0">
                  <c:v>Antal bilar per dygn  &gt; 30 km/tim</c:v>
                </c:pt>
              </c:strCache>
            </c:strRef>
          </c:tx>
          <c:invertIfNegative val="0"/>
          <c:cat>
            <c:strRef>
              <c:f>'Idrottsstig v. 34'!$K$10:$Q$10</c:f>
              <c:strCache>
                <c:ptCount val="7"/>
                <c:pt idx="0">
                  <c:v>mån 20/8</c:v>
                </c:pt>
                <c:pt idx="1">
                  <c:v>tis 21/8</c:v>
                </c:pt>
                <c:pt idx="2">
                  <c:v>ons 22/8</c:v>
                </c:pt>
                <c:pt idx="3">
                  <c:v>tor 23/8</c:v>
                </c:pt>
                <c:pt idx="4">
                  <c:v>fre 24/8</c:v>
                </c:pt>
                <c:pt idx="5">
                  <c:v>lör 25/8</c:v>
                </c:pt>
                <c:pt idx="6">
                  <c:v>sön 26/8</c:v>
                </c:pt>
              </c:strCache>
            </c:strRef>
          </c:cat>
          <c:val>
            <c:numRef>
              <c:f>'Idrottsstig v. 34'!$K$12:$Q$12</c:f>
              <c:numCache>
                <c:formatCode>0</c:formatCode>
                <c:ptCount val="7"/>
                <c:pt idx="0">
                  <c:v>6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5A-42C0-AC4D-BA3D05D05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305856"/>
        <c:axId val="177311744"/>
      </c:barChart>
      <c:catAx>
        <c:axId val="177305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7311744"/>
        <c:crosses val="autoZero"/>
        <c:auto val="1"/>
        <c:lblAlgn val="ctr"/>
        <c:lblOffset val="100"/>
        <c:noMultiLvlLbl val="0"/>
      </c:catAx>
      <c:valAx>
        <c:axId val="17731174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773058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782946856413813"/>
          <c:y val="0.41213037613326231"/>
          <c:w val="0.23156929533866891"/>
          <c:h val="0.18370737522351538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gradFill>
      <a:gsLst>
        <a:gs pos="0">
          <a:srgbClr val="4F81BD">
            <a:tint val="66000"/>
            <a:satMod val="160000"/>
          </a:srgbClr>
        </a:gs>
        <a:gs pos="50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5400000" scaled="0"/>
    </a:gradFill>
  </c:sp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928446094294198E-2"/>
          <c:y val="0.14577386160063319"/>
          <c:w val="0.67470645116729189"/>
          <c:h val="0.768297921093200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'Idrottsstig 04-29'!$J$11</c:f>
              <c:strCache>
                <c:ptCount val="1"/>
                <c:pt idx="0">
                  <c:v>Antal bilar per dygn</c:v>
                </c:pt>
              </c:strCache>
            </c:strRef>
          </c:tx>
          <c:invertIfNegative val="0"/>
          <c:cat>
            <c:strRef>
              <c:f>'Idrottsstig 04-29'!$K$10:$Q$10</c:f>
              <c:strCache>
                <c:ptCount val="7"/>
                <c:pt idx="0">
                  <c:v>mån 23/4</c:v>
                </c:pt>
                <c:pt idx="1">
                  <c:v>tis 24/4</c:v>
                </c:pt>
                <c:pt idx="2">
                  <c:v>ons 25/4</c:v>
                </c:pt>
                <c:pt idx="3">
                  <c:v>tor 26/4</c:v>
                </c:pt>
                <c:pt idx="4">
                  <c:v>fre 27/4</c:v>
                </c:pt>
                <c:pt idx="5">
                  <c:v>lör 28/4</c:v>
                </c:pt>
                <c:pt idx="6">
                  <c:v>sön 29/4</c:v>
                </c:pt>
              </c:strCache>
            </c:strRef>
          </c:cat>
          <c:val>
            <c:numRef>
              <c:f>'Idrottsstig 04-29'!$K$11:$Q$11</c:f>
              <c:numCache>
                <c:formatCode>0</c:formatCode>
                <c:ptCount val="7"/>
                <c:pt idx="0">
                  <c:v>191</c:v>
                </c:pt>
                <c:pt idx="1">
                  <c:v>133</c:v>
                </c:pt>
                <c:pt idx="2">
                  <c:v>96</c:v>
                </c:pt>
                <c:pt idx="3">
                  <c:v>119</c:v>
                </c:pt>
                <c:pt idx="4">
                  <c:v>99</c:v>
                </c:pt>
                <c:pt idx="5">
                  <c:v>74</c:v>
                </c:pt>
                <c:pt idx="6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16-4361-A83B-3A6C1A3036DF}"/>
            </c:ext>
          </c:extLst>
        </c:ser>
        <c:ser>
          <c:idx val="1"/>
          <c:order val="1"/>
          <c:tx>
            <c:strRef>
              <c:f>'Idrottsstig 04-29'!$J$12</c:f>
              <c:strCache>
                <c:ptCount val="1"/>
                <c:pt idx="0">
                  <c:v>Antal bilar per dygn  &gt; 30 km/tim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'Idrottsstig 04-29'!$K$10:$Q$10</c:f>
              <c:strCache>
                <c:ptCount val="7"/>
                <c:pt idx="0">
                  <c:v>mån 23/4</c:v>
                </c:pt>
                <c:pt idx="1">
                  <c:v>tis 24/4</c:v>
                </c:pt>
                <c:pt idx="2">
                  <c:v>ons 25/4</c:v>
                </c:pt>
                <c:pt idx="3">
                  <c:v>tor 26/4</c:v>
                </c:pt>
                <c:pt idx="4">
                  <c:v>fre 27/4</c:v>
                </c:pt>
                <c:pt idx="5">
                  <c:v>lör 28/4</c:v>
                </c:pt>
                <c:pt idx="6">
                  <c:v>sön 29/4</c:v>
                </c:pt>
              </c:strCache>
            </c:strRef>
          </c:cat>
          <c:val>
            <c:numRef>
              <c:f>'Idrottsstig 04-29'!$K$12:$Q$12</c:f>
              <c:numCache>
                <c:formatCode>0</c:formatCode>
                <c:ptCount val="7"/>
                <c:pt idx="0">
                  <c:v>3</c:v>
                </c:pt>
                <c:pt idx="1">
                  <c:v>6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16-4361-A83B-3A6C1A303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018496"/>
        <c:axId val="125020032"/>
      </c:barChart>
      <c:catAx>
        <c:axId val="125018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5020032"/>
        <c:crosses val="autoZero"/>
        <c:auto val="1"/>
        <c:lblAlgn val="ctr"/>
        <c:lblOffset val="100"/>
        <c:noMultiLvlLbl val="0"/>
      </c:catAx>
      <c:valAx>
        <c:axId val="12502003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25018496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0.76557747190895653"/>
          <c:y val="0.45216160479940032"/>
          <c:w val="0.22546396146170444"/>
          <c:h val="0.12477731950172895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gradFill>
      <a:gsLst>
        <a:gs pos="0">
          <a:srgbClr val="4F81BD">
            <a:tint val="66000"/>
            <a:satMod val="160000"/>
          </a:srgbClr>
        </a:gs>
        <a:gs pos="50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5400000" scaled="0"/>
    </a:gradFill>
  </c:spPr>
  <c:printSettings>
    <c:headerFooter/>
    <c:pageMargins b="0.75000000000000333" l="0.70000000000000062" r="0.70000000000000062" t="0.75000000000000333" header="0.30000000000000032" footer="0.30000000000000032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509718543246724E-2"/>
          <c:y val="0.1277623364808485"/>
          <c:w val="0.68837887199583925"/>
          <c:h val="0.785967102717736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'Idrottsstig v. 35'!$J$11</c:f>
              <c:strCache>
                <c:ptCount val="1"/>
                <c:pt idx="0">
                  <c:v>Antal bilar per dygn</c:v>
                </c:pt>
              </c:strCache>
            </c:strRef>
          </c:tx>
          <c:invertIfNegative val="0"/>
          <c:cat>
            <c:strRef>
              <c:f>'Idrottsstig v. 35'!$K$10:$Q$10</c:f>
              <c:strCache>
                <c:ptCount val="7"/>
                <c:pt idx="0">
                  <c:v>mån 27/8</c:v>
                </c:pt>
                <c:pt idx="1">
                  <c:v>tis 28/8</c:v>
                </c:pt>
                <c:pt idx="2">
                  <c:v>ons 29/8</c:v>
                </c:pt>
                <c:pt idx="3">
                  <c:v>tor 30/8</c:v>
                </c:pt>
                <c:pt idx="4">
                  <c:v>fre 31/8</c:v>
                </c:pt>
                <c:pt idx="5">
                  <c:v>lör 1/9</c:v>
                </c:pt>
                <c:pt idx="6">
                  <c:v>sön 2/9</c:v>
                </c:pt>
              </c:strCache>
            </c:strRef>
          </c:cat>
          <c:val>
            <c:numRef>
              <c:f>'Idrottsstig v. 35'!$K$11:$Q$11</c:f>
              <c:numCache>
                <c:formatCode>0</c:formatCode>
                <c:ptCount val="7"/>
                <c:pt idx="0">
                  <c:v>133</c:v>
                </c:pt>
                <c:pt idx="1">
                  <c:v>154</c:v>
                </c:pt>
                <c:pt idx="2">
                  <c:v>118</c:v>
                </c:pt>
                <c:pt idx="3">
                  <c:v>147</c:v>
                </c:pt>
                <c:pt idx="4">
                  <c:v>88</c:v>
                </c:pt>
                <c:pt idx="5">
                  <c:v>72</c:v>
                </c:pt>
                <c:pt idx="6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D3-4579-A510-2D820A525EC5}"/>
            </c:ext>
          </c:extLst>
        </c:ser>
        <c:ser>
          <c:idx val="1"/>
          <c:order val="1"/>
          <c:tx>
            <c:strRef>
              <c:f>'Idrottsstig v. 35'!$J$12</c:f>
              <c:strCache>
                <c:ptCount val="1"/>
                <c:pt idx="0">
                  <c:v>Antal bilar per dygn  &gt; 30 km/tim</c:v>
                </c:pt>
              </c:strCache>
            </c:strRef>
          </c:tx>
          <c:invertIfNegative val="0"/>
          <c:cat>
            <c:strRef>
              <c:f>'Idrottsstig v. 35'!$K$10:$Q$10</c:f>
              <c:strCache>
                <c:ptCount val="7"/>
                <c:pt idx="0">
                  <c:v>mån 27/8</c:v>
                </c:pt>
                <c:pt idx="1">
                  <c:v>tis 28/8</c:v>
                </c:pt>
                <c:pt idx="2">
                  <c:v>ons 29/8</c:v>
                </c:pt>
                <c:pt idx="3">
                  <c:v>tor 30/8</c:v>
                </c:pt>
                <c:pt idx="4">
                  <c:v>fre 31/8</c:v>
                </c:pt>
                <c:pt idx="5">
                  <c:v>lör 1/9</c:v>
                </c:pt>
                <c:pt idx="6">
                  <c:v>sön 2/9</c:v>
                </c:pt>
              </c:strCache>
            </c:strRef>
          </c:cat>
          <c:val>
            <c:numRef>
              <c:f>'Idrottsstig v. 35'!$K$12:$Q$12</c:f>
              <c:numCache>
                <c:formatCode>0</c:formatCode>
                <c:ptCount val="7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D3-4579-A510-2D820A525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131328"/>
        <c:axId val="178132864"/>
      </c:barChart>
      <c:catAx>
        <c:axId val="178131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8132864"/>
        <c:crosses val="autoZero"/>
        <c:auto val="1"/>
        <c:lblAlgn val="ctr"/>
        <c:lblOffset val="100"/>
        <c:noMultiLvlLbl val="0"/>
      </c:catAx>
      <c:valAx>
        <c:axId val="17813286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781313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056908209054563"/>
          <c:y val="0.45993914107350126"/>
          <c:w val="0.23714213142712043"/>
          <c:h val="0.17839529023015549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259673962773002E-2"/>
          <c:y val="0.12196433779110959"/>
          <c:w val="0.68522117074815192"/>
          <c:h val="0.792107444902720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'Idrottsstig v. 36'!$J$11</c:f>
              <c:strCache>
                <c:ptCount val="1"/>
                <c:pt idx="0">
                  <c:v>Antal bilar per dygn</c:v>
                </c:pt>
              </c:strCache>
            </c:strRef>
          </c:tx>
          <c:invertIfNegative val="0"/>
          <c:cat>
            <c:strRef>
              <c:f>'Idrottsstig v. 36'!$K$10:$Q$10</c:f>
              <c:strCache>
                <c:ptCount val="7"/>
                <c:pt idx="0">
                  <c:v>mån 3/9</c:v>
                </c:pt>
                <c:pt idx="1">
                  <c:v>tis 4/4</c:v>
                </c:pt>
                <c:pt idx="2">
                  <c:v>ons 5/9</c:v>
                </c:pt>
                <c:pt idx="3">
                  <c:v>tor 6/9</c:v>
                </c:pt>
                <c:pt idx="4">
                  <c:v>fre 7/9</c:v>
                </c:pt>
                <c:pt idx="5">
                  <c:v>lör 8/9</c:v>
                </c:pt>
                <c:pt idx="6">
                  <c:v>sön 9/9</c:v>
                </c:pt>
              </c:strCache>
            </c:strRef>
          </c:cat>
          <c:val>
            <c:numRef>
              <c:f>'Idrottsstig v. 36'!$K$11:$Q$11</c:f>
              <c:numCache>
                <c:formatCode>0</c:formatCode>
                <c:ptCount val="7"/>
                <c:pt idx="0">
                  <c:v>157</c:v>
                </c:pt>
                <c:pt idx="1">
                  <c:v>111</c:v>
                </c:pt>
                <c:pt idx="2">
                  <c:v>99</c:v>
                </c:pt>
                <c:pt idx="3">
                  <c:v>129</c:v>
                </c:pt>
                <c:pt idx="4">
                  <c:v>100</c:v>
                </c:pt>
                <c:pt idx="5">
                  <c:v>59</c:v>
                </c:pt>
                <c:pt idx="6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8-44C1-8BF0-02C9261C414B}"/>
            </c:ext>
          </c:extLst>
        </c:ser>
        <c:ser>
          <c:idx val="1"/>
          <c:order val="1"/>
          <c:tx>
            <c:strRef>
              <c:f>'Idrottsstig v. 36'!$J$12</c:f>
              <c:strCache>
                <c:ptCount val="1"/>
                <c:pt idx="0">
                  <c:v>Antal bilar per dygn  &gt; 30 km/tim</c:v>
                </c:pt>
              </c:strCache>
            </c:strRef>
          </c:tx>
          <c:invertIfNegative val="0"/>
          <c:cat>
            <c:strRef>
              <c:f>'Idrottsstig v. 36'!$K$10:$Q$10</c:f>
              <c:strCache>
                <c:ptCount val="7"/>
                <c:pt idx="0">
                  <c:v>mån 3/9</c:v>
                </c:pt>
                <c:pt idx="1">
                  <c:v>tis 4/4</c:v>
                </c:pt>
                <c:pt idx="2">
                  <c:v>ons 5/9</c:v>
                </c:pt>
                <c:pt idx="3">
                  <c:v>tor 6/9</c:v>
                </c:pt>
                <c:pt idx="4">
                  <c:v>fre 7/9</c:v>
                </c:pt>
                <c:pt idx="5">
                  <c:v>lör 8/9</c:v>
                </c:pt>
                <c:pt idx="6">
                  <c:v>sön 9/9</c:v>
                </c:pt>
              </c:strCache>
            </c:strRef>
          </c:cat>
          <c:val>
            <c:numRef>
              <c:f>'Idrottsstig v. 36'!$K$12:$Q$12</c:f>
              <c:numCache>
                <c:formatCode>0</c:formatCode>
                <c:ptCount val="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6</c:v>
                </c:pt>
                <c:pt idx="4">
                  <c:v>2</c:v>
                </c:pt>
                <c:pt idx="5">
                  <c:v>1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E8-44C1-8BF0-02C9261C4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182400"/>
        <c:axId val="178188288"/>
      </c:barChart>
      <c:catAx>
        <c:axId val="178182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8188288"/>
        <c:crosses val="autoZero"/>
        <c:auto val="1"/>
        <c:lblAlgn val="ctr"/>
        <c:lblOffset val="100"/>
        <c:noMultiLvlLbl val="0"/>
      </c:catAx>
      <c:valAx>
        <c:axId val="17818828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781824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018420862529889"/>
          <c:y val="0.48655313919093446"/>
          <c:w val="0.23452527149702646"/>
          <c:h val="0.20678790151231141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gradFill>
      <a:gsLst>
        <a:gs pos="0">
          <a:srgbClr val="4F81BD">
            <a:tint val="66000"/>
            <a:satMod val="160000"/>
          </a:srgbClr>
        </a:gs>
        <a:gs pos="50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5400000" scaled="0"/>
    </a:gradFill>
  </c:sp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01618547681677"/>
          <c:y val="0.14583591902497339"/>
          <c:w val="0.60567877175888596"/>
          <c:h val="0.72693786544008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'Idrottsstig 05-06'!$J$11</c:f>
              <c:strCache>
                <c:ptCount val="1"/>
                <c:pt idx="0">
                  <c:v>Antal bilar per dygn</c:v>
                </c:pt>
              </c:strCache>
            </c:strRef>
          </c:tx>
          <c:invertIfNegative val="0"/>
          <c:cat>
            <c:strRef>
              <c:f>'Idrottsstig 05-06'!$K$10:$Q$10</c:f>
              <c:strCache>
                <c:ptCount val="7"/>
                <c:pt idx="0">
                  <c:v>mån 30/4</c:v>
                </c:pt>
                <c:pt idx="1">
                  <c:v>tis 1/5</c:v>
                </c:pt>
                <c:pt idx="2">
                  <c:v>ons 2/5</c:v>
                </c:pt>
                <c:pt idx="3">
                  <c:v>tor 3/5</c:v>
                </c:pt>
                <c:pt idx="4">
                  <c:v>fre 4/5</c:v>
                </c:pt>
                <c:pt idx="5">
                  <c:v>lör 5/5</c:v>
                </c:pt>
                <c:pt idx="6">
                  <c:v>sön 6/5</c:v>
                </c:pt>
              </c:strCache>
            </c:strRef>
          </c:cat>
          <c:val>
            <c:numRef>
              <c:f>'Idrottsstig 05-06'!$K$11:$Q$11</c:f>
              <c:numCache>
                <c:formatCode>0</c:formatCode>
                <c:ptCount val="7"/>
                <c:pt idx="0">
                  <c:v>261</c:v>
                </c:pt>
                <c:pt idx="1">
                  <c:v>131</c:v>
                </c:pt>
                <c:pt idx="2">
                  <c:v>132</c:v>
                </c:pt>
                <c:pt idx="3">
                  <c:v>125</c:v>
                </c:pt>
                <c:pt idx="4">
                  <c:v>71</c:v>
                </c:pt>
                <c:pt idx="5">
                  <c:v>87</c:v>
                </c:pt>
                <c:pt idx="6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29-4733-B150-465F3AE59EE5}"/>
            </c:ext>
          </c:extLst>
        </c:ser>
        <c:ser>
          <c:idx val="1"/>
          <c:order val="1"/>
          <c:tx>
            <c:strRef>
              <c:f>'Idrottsstig 05-06'!$J$12</c:f>
              <c:strCache>
                <c:ptCount val="1"/>
                <c:pt idx="0">
                  <c:v>Antal bilar per dygn  &gt; 30 km/tim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'Idrottsstig 05-06'!$K$10:$Q$10</c:f>
              <c:strCache>
                <c:ptCount val="7"/>
                <c:pt idx="0">
                  <c:v>mån 30/4</c:v>
                </c:pt>
                <c:pt idx="1">
                  <c:v>tis 1/5</c:v>
                </c:pt>
                <c:pt idx="2">
                  <c:v>ons 2/5</c:v>
                </c:pt>
                <c:pt idx="3">
                  <c:v>tor 3/5</c:v>
                </c:pt>
                <c:pt idx="4">
                  <c:v>fre 4/5</c:v>
                </c:pt>
                <c:pt idx="5">
                  <c:v>lör 5/5</c:v>
                </c:pt>
                <c:pt idx="6">
                  <c:v>sön 6/5</c:v>
                </c:pt>
              </c:strCache>
            </c:strRef>
          </c:cat>
          <c:val>
            <c:numRef>
              <c:f>'Idrottsstig 05-06'!$K$12:$Q$12</c:f>
              <c:numCache>
                <c:formatCode>0</c:formatCode>
                <c:ptCount val="7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29-4733-B150-465F3AE59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155584"/>
        <c:axId val="125161472"/>
      </c:barChart>
      <c:catAx>
        <c:axId val="125155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5161472"/>
        <c:crosses val="autoZero"/>
        <c:auto val="1"/>
        <c:lblAlgn val="ctr"/>
        <c:lblOffset val="100"/>
        <c:noMultiLvlLbl val="0"/>
      </c:catAx>
      <c:valAx>
        <c:axId val="12516147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25155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662283435306999"/>
          <c:y val="0.45225623034744572"/>
          <c:w val="0.22445854803266649"/>
          <c:h val="0.13773155583274871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000000000000322" l="0.70000000000000062" r="0.70000000000000062" t="0.75000000000000322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73198390532545"/>
          <c:y val="0.15233010216352441"/>
          <c:w val="0.62017927925809013"/>
          <c:h val="0.697295437671892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'Idrottsstig 05-13'!$J$11</c:f>
              <c:strCache>
                <c:ptCount val="1"/>
                <c:pt idx="0">
                  <c:v>Antal bilar per dygn</c:v>
                </c:pt>
              </c:strCache>
            </c:strRef>
          </c:tx>
          <c:invertIfNegative val="0"/>
          <c:cat>
            <c:strRef>
              <c:f>'Idrottsstig 05-13'!$K$10:$Q$10</c:f>
              <c:strCache>
                <c:ptCount val="7"/>
                <c:pt idx="0">
                  <c:v>mån 7/5</c:v>
                </c:pt>
                <c:pt idx="1">
                  <c:v>tis 8/5</c:v>
                </c:pt>
                <c:pt idx="2">
                  <c:v>ons 9/5</c:v>
                </c:pt>
                <c:pt idx="3">
                  <c:v>tor 10/5</c:v>
                </c:pt>
                <c:pt idx="4">
                  <c:v>fre 11/5</c:v>
                </c:pt>
                <c:pt idx="5">
                  <c:v>lör 12/5</c:v>
                </c:pt>
                <c:pt idx="6">
                  <c:v>sön 13/5</c:v>
                </c:pt>
              </c:strCache>
            </c:strRef>
          </c:cat>
          <c:val>
            <c:numRef>
              <c:f>'Idrottsstig 05-13'!$K$11:$Q$11</c:f>
              <c:numCache>
                <c:formatCode>0</c:formatCode>
                <c:ptCount val="7"/>
                <c:pt idx="0">
                  <c:v>180</c:v>
                </c:pt>
                <c:pt idx="1">
                  <c:v>113</c:v>
                </c:pt>
                <c:pt idx="2">
                  <c:v>138</c:v>
                </c:pt>
                <c:pt idx="3">
                  <c:v>86</c:v>
                </c:pt>
                <c:pt idx="4">
                  <c:v>105</c:v>
                </c:pt>
                <c:pt idx="5">
                  <c:v>90</c:v>
                </c:pt>
                <c:pt idx="6">
                  <c:v>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9D-48B0-A92A-8E8A89354A4A}"/>
            </c:ext>
          </c:extLst>
        </c:ser>
        <c:ser>
          <c:idx val="1"/>
          <c:order val="1"/>
          <c:tx>
            <c:strRef>
              <c:f>'Idrottsstig 05-13'!$J$12</c:f>
              <c:strCache>
                <c:ptCount val="1"/>
                <c:pt idx="0">
                  <c:v>Antal bilar per dygn  &gt; 30 km/tim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'Idrottsstig 05-13'!$K$10:$Q$10</c:f>
              <c:strCache>
                <c:ptCount val="7"/>
                <c:pt idx="0">
                  <c:v>mån 7/5</c:v>
                </c:pt>
                <c:pt idx="1">
                  <c:v>tis 8/5</c:v>
                </c:pt>
                <c:pt idx="2">
                  <c:v>ons 9/5</c:v>
                </c:pt>
                <c:pt idx="3">
                  <c:v>tor 10/5</c:v>
                </c:pt>
                <c:pt idx="4">
                  <c:v>fre 11/5</c:v>
                </c:pt>
                <c:pt idx="5">
                  <c:v>lör 12/5</c:v>
                </c:pt>
                <c:pt idx="6">
                  <c:v>sön 13/5</c:v>
                </c:pt>
              </c:strCache>
            </c:strRef>
          </c:cat>
          <c:val>
            <c:numRef>
              <c:f>'Idrottsstig 05-13'!$K$12:$Q$12</c:f>
              <c:numCache>
                <c:formatCode>0</c:formatCode>
                <c:ptCount val="7"/>
                <c:pt idx="0">
                  <c:v>5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5</c:v>
                </c:pt>
                <c:pt idx="5">
                  <c:v>7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9D-48B0-A92A-8E8A89354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284736"/>
        <c:axId val="125286272"/>
      </c:barChart>
      <c:catAx>
        <c:axId val="125284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5286272"/>
        <c:crosses val="autoZero"/>
        <c:auto val="1"/>
        <c:lblAlgn val="ctr"/>
        <c:lblOffset val="100"/>
        <c:noMultiLvlLbl val="0"/>
      </c:catAx>
      <c:valAx>
        <c:axId val="12528627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252847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575905443722991"/>
          <c:y val="0.45197101358346142"/>
          <c:w val="0.2252319376188861"/>
          <c:h val="0.14652278026999621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000000000000311" l="0.70000000000000062" r="0.70000000000000062" t="0.750000000000003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396932662844016E-2"/>
          <c:y val="0.16760297393104737"/>
          <c:w val="0.69953445359627164"/>
          <c:h val="0.685037487843900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'Idrottsstig 05-20'!$J$11</c:f>
              <c:strCache>
                <c:ptCount val="1"/>
                <c:pt idx="0">
                  <c:v>Antal bilar per dygn</c:v>
                </c:pt>
              </c:strCache>
            </c:strRef>
          </c:tx>
          <c:invertIfNegative val="0"/>
          <c:cat>
            <c:strRef>
              <c:f>'Idrottsstig 05-20'!$K$10:$Q$10</c:f>
              <c:strCache>
                <c:ptCount val="7"/>
                <c:pt idx="0">
                  <c:v>mån 14/5</c:v>
                </c:pt>
                <c:pt idx="1">
                  <c:v>tis 15/5</c:v>
                </c:pt>
                <c:pt idx="2">
                  <c:v>ons 16/5</c:v>
                </c:pt>
                <c:pt idx="3">
                  <c:v>tor 17/5</c:v>
                </c:pt>
                <c:pt idx="4">
                  <c:v>fre 18/5</c:v>
                </c:pt>
                <c:pt idx="5">
                  <c:v>lör 19/5</c:v>
                </c:pt>
                <c:pt idx="6">
                  <c:v>sön 20/5</c:v>
                </c:pt>
              </c:strCache>
            </c:strRef>
          </c:cat>
          <c:val>
            <c:numRef>
              <c:f>'Idrottsstig 05-20'!$K$11:$Q$11</c:f>
              <c:numCache>
                <c:formatCode>0</c:formatCode>
                <c:ptCount val="7"/>
                <c:pt idx="0">
                  <c:v>163</c:v>
                </c:pt>
                <c:pt idx="1">
                  <c:v>133</c:v>
                </c:pt>
                <c:pt idx="2">
                  <c:v>150</c:v>
                </c:pt>
                <c:pt idx="3">
                  <c:v>162</c:v>
                </c:pt>
                <c:pt idx="4">
                  <c:v>156</c:v>
                </c:pt>
                <c:pt idx="5">
                  <c:v>114</c:v>
                </c:pt>
                <c:pt idx="6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C3-479C-864A-88BD93C0B78D}"/>
            </c:ext>
          </c:extLst>
        </c:ser>
        <c:ser>
          <c:idx val="1"/>
          <c:order val="1"/>
          <c:tx>
            <c:strRef>
              <c:f>'Idrottsstig 05-20'!$J$12</c:f>
              <c:strCache>
                <c:ptCount val="1"/>
                <c:pt idx="0">
                  <c:v>Antal bilar per dygn  &gt; 30 km/tim</c:v>
                </c:pt>
              </c:strCache>
            </c:strRef>
          </c:tx>
          <c:invertIfNegative val="0"/>
          <c:cat>
            <c:strRef>
              <c:f>'Idrottsstig 05-20'!$K$10:$Q$10</c:f>
              <c:strCache>
                <c:ptCount val="7"/>
                <c:pt idx="0">
                  <c:v>mån 14/5</c:v>
                </c:pt>
                <c:pt idx="1">
                  <c:v>tis 15/5</c:v>
                </c:pt>
                <c:pt idx="2">
                  <c:v>ons 16/5</c:v>
                </c:pt>
                <c:pt idx="3">
                  <c:v>tor 17/5</c:v>
                </c:pt>
                <c:pt idx="4">
                  <c:v>fre 18/5</c:v>
                </c:pt>
                <c:pt idx="5">
                  <c:v>lör 19/5</c:v>
                </c:pt>
                <c:pt idx="6">
                  <c:v>sön 20/5</c:v>
                </c:pt>
              </c:strCache>
            </c:strRef>
          </c:cat>
          <c:val>
            <c:numRef>
              <c:f>'Idrottsstig 05-20'!$K$12:$Q$12</c:f>
              <c:numCache>
                <c:formatCode>0</c:formatCode>
                <c:ptCount val="7"/>
                <c:pt idx="0">
                  <c:v>7</c:v>
                </c:pt>
                <c:pt idx="1">
                  <c:v>3</c:v>
                </c:pt>
                <c:pt idx="2">
                  <c:v>1</c:v>
                </c:pt>
                <c:pt idx="3">
                  <c:v>5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C3-479C-864A-88BD93C0B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356288"/>
        <c:axId val="125440000"/>
      </c:barChart>
      <c:catAx>
        <c:axId val="125356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5440000"/>
        <c:crosses val="autoZero"/>
        <c:auto val="1"/>
        <c:lblAlgn val="ctr"/>
        <c:lblOffset val="100"/>
        <c:noMultiLvlLbl val="0"/>
      </c:catAx>
      <c:valAx>
        <c:axId val="12544000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25356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817354014776751"/>
          <c:y val="0.45197101358346142"/>
          <c:w val="0.22296710318569543"/>
          <c:h val="0.14917882276667607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gradFill>
      <a:gsLst>
        <a:gs pos="0">
          <a:srgbClr val="4F81BD">
            <a:tint val="66000"/>
            <a:satMod val="160000"/>
          </a:srgbClr>
        </a:gs>
        <a:gs pos="50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5400000" scaled="0"/>
    </a:gradFill>
  </c:spPr>
  <c:printSettings>
    <c:headerFooter/>
    <c:pageMargins b="0.75000000000000289" l="0.70000000000000062" r="0.70000000000000062" t="0.75000000000000289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277167166532258E-2"/>
          <c:y val="0.14360573454214723"/>
          <c:w val="0.65669992056517201"/>
          <c:h val="0.729167947632043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'Idrottsstig 05-27'!$J$11</c:f>
              <c:strCache>
                <c:ptCount val="1"/>
                <c:pt idx="0">
                  <c:v>Antal bilar per dygn</c:v>
                </c:pt>
              </c:strCache>
            </c:strRef>
          </c:tx>
          <c:invertIfNegative val="0"/>
          <c:cat>
            <c:strRef>
              <c:f>'Idrottsstig 05-27'!$K$10:$Q$10</c:f>
              <c:strCache>
                <c:ptCount val="7"/>
                <c:pt idx="0">
                  <c:v>mån 21/5</c:v>
                </c:pt>
                <c:pt idx="1">
                  <c:v>tis 22/5</c:v>
                </c:pt>
                <c:pt idx="2">
                  <c:v>ons 23/5</c:v>
                </c:pt>
                <c:pt idx="3">
                  <c:v>tor 24/5</c:v>
                </c:pt>
                <c:pt idx="4">
                  <c:v>fre 25/5</c:v>
                </c:pt>
                <c:pt idx="5">
                  <c:v>lör 26/5</c:v>
                </c:pt>
                <c:pt idx="6">
                  <c:v>sön 27/5</c:v>
                </c:pt>
              </c:strCache>
            </c:strRef>
          </c:cat>
          <c:val>
            <c:numRef>
              <c:f>'Idrottsstig 05-27'!$K$11:$Q$11</c:f>
              <c:numCache>
                <c:formatCode>0</c:formatCode>
                <c:ptCount val="7"/>
                <c:pt idx="0">
                  <c:v>193</c:v>
                </c:pt>
                <c:pt idx="1">
                  <c:v>123</c:v>
                </c:pt>
                <c:pt idx="2">
                  <c:v>127</c:v>
                </c:pt>
                <c:pt idx="3">
                  <c:v>104</c:v>
                </c:pt>
                <c:pt idx="4">
                  <c:v>117</c:v>
                </c:pt>
                <c:pt idx="5">
                  <c:v>82</c:v>
                </c:pt>
                <c:pt idx="6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9-4A19-A5EF-2AEE4BEBF70F}"/>
            </c:ext>
          </c:extLst>
        </c:ser>
        <c:ser>
          <c:idx val="1"/>
          <c:order val="1"/>
          <c:tx>
            <c:strRef>
              <c:f>'Idrottsstig 05-27'!$J$12</c:f>
              <c:strCache>
                <c:ptCount val="1"/>
                <c:pt idx="0">
                  <c:v>Antal bilar per dygn  &gt; 30 km/tim</c:v>
                </c:pt>
              </c:strCache>
            </c:strRef>
          </c:tx>
          <c:invertIfNegative val="0"/>
          <c:cat>
            <c:strRef>
              <c:f>'Idrottsstig 05-27'!$K$10:$Q$10</c:f>
              <c:strCache>
                <c:ptCount val="7"/>
                <c:pt idx="0">
                  <c:v>mån 21/5</c:v>
                </c:pt>
                <c:pt idx="1">
                  <c:v>tis 22/5</c:v>
                </c:pt>
                <c:pt idx="2">
                  <c:v>ons 23/5</c:v>
                </c:pt>
                <c:pt idx="3">
                  <c:v>tor 24/5</c:v>
                </c:pt>
                <c:pt idx="4">
                  <c:v>fre 25/5</c:v>
                </c:pt>
                <c:pt idx="5">
                  <c:v>lör 26/5</c:v>
                </c:pt>
                <c:pt idx="6">
                  <c:v>sön 27/5</c:v>
                </c:pt>
              </c:strCache>
            </c:strRef>
          </c:cat>
          <c:val>
            <c:numRef>
              <c:f>'Idrottsstig 05-27'!$K$12:$Q$12</c:f>
              <c:numCache>
                <c:formatCode>0</c:formatCode>
                <c:ptCount val="7"/>
                <c:pt idx="0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3</c:v>
                </c:pt>
                <c:pt idx="4">
                  <c:v>5</c:v>
                </c:pt>
                <c:pt idx="5">
                  <c:v>0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79-4A19-A5EF-2AEE4BEBF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538688"/>
        <c:axId val="125540224"/>
      </c:barChart>
      <c:catAx>
        <c:axId val="125538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5540224"/>
        <c:crosses val="autoZero"/>
        <c:auto val="1"/>
        <c:lblAlgn val="ctr"/>
        <c:lblOffset val="100"/>
        <c:noMultiLvlLbl val="0"/>
      </c:catAx>
      <c:valAx>
        <c:axId val="12554022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25538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387107394084886"/>
          <c:y val="0.41213037613326231"/>
          <c:w val="0.21473843061775744"/>
          <c:h val="0.16511507774675577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gradFill>
      <a:gsLst>
        <a:gs pos="0">
          <a:srgbClr val="4F81BD">
            <a:tint val="66000"/>
            <a:satMod val="160000"/>
          </a:srgbClr>
        </a:gs>
        <a:gs pos="50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5400000" scaled="0"/>
    </a:gradFill>
  </c:spPr>
  <c:printSettings>
    <c:headerFooter/>
    <c:pageMargins b="0.75000000000000289" l="0.70000000000000062" r="0.70000000000000062" t="0.75000000000000289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069810239237564E-2"/>
          <c:y val="0.14473545516229505"/>
          <c:w val="0.66138932633421088"/>
          <c:h val="0.723408812375412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'Idrottsstig 06-03'!$J$11</c:f>
              <c:strCache>
                <c:ptCount val="1"/>
                <c:pt idx="0">
                  <c:v>Antal bilar per dygn</c:v>
                </c:pt>
              </c:strCache>
            </c:strRef>
          </c:tx>
          <c:invertIfNegative val="0"/>
          <c:cat>
            <c:strRef>
              <c:f>'Idrottsstig 06-03'!$K$10:$Q$10</c:f>
              <c:strCache>
                <c:ptCount val="7"/>
                <c:pt idx="0">
                  <c:v>mån 28/5</c:v>
                </c:pt>
                <c:pt idx="1">
                  <c:v>tis 29/5</c:v>
                </c:pt>
                <c:pt idx="2">
                  <c:v>ons 30/5</c:v>
                </c:pt>
                <c:pt idx="3">
                  <c:v>tor 31/5</c:v>
                </c:pt>
                <c:pt idx="4">
                  <c:v>fre 1/6</c:v>
                </c:pt>
                <c:pt idx="5">
                  <c:v>lör 2/6</c:v>
                </c:pt>
                <c:pt idx="6">
                  <c:v>sön 3/6</c:v>
                </c:pt>
              </c:strCache>
            </c:strRef>
          </c:cat>
          <c:val>
            <c:numRef>
              <c:f>'Idrottsstig 06-03'!$K$11:$Q$11</c:f>
              <c:numCache>
                <c:formatCode>0</c:formatCode>
                <c:ptCount val="7"/>
                <c:pt idx="0">
                  <c:v>181</c:v>
                </c:pt>
                <c:pt idx="1">
                  <c:v>142</c:v>
                </c:pt>
                <c:pt idx="2">
                  <c:v>150</c:v>
                </c:pt>
                <c:pt idx="3">
                  <c:v>193</c:v>
                </c:pt>
                <c:pt idx="4">
                  <c:v>107</c:v>
                </c:pt>
                <c:pt idx="5">
                  <c:v>76</c:v>
                </c:pt>
                <c:pt idx="6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E2-4962-A1DF-458549D9C053}"/>
            </c:ext>
          </c:extLst>
        </c:ser>
        <c:ser>
          <c:idx val="1"/>
          <c:order val="1"/>
          <c:tx>
            <c:strRef>
              <c:f>'Idrottsstig 06-03'!$J$12</c:f>
              <c:strCache>
                <c:ptCount val="1"/>
                <c:pt idx="0">
                  <c:v>Antal bilar per dygn  &gt; 30 km/tim</c:v>
                </c:pt>
              </c:strCache>
            </c:strRef>
          </c:tx>
          <c:invertIfNegative val="0"/>
          <c:cat>
            <c:strRef>
              <c:f>'Idrottsstig 06-03'!$K$10:$Q$10</c:f>
              <c:strCache>
                <c:ptCount val="7"/>
                <c:pt idx="0">
                  <c:v>mån 28/5</c:v>
                </c:pt>
                <c:pt idx="1">
                  <c:v>tis 29/5</c:v>
                </c:pt>
                <c:pt idx="2">
                  <c:v>ons 30/5</c:v>
                </c:pt>
                <c:pt idx="3">
                  <c:v>tor 31/5</c:v>
                </c:pt>
                <c:pt idx="4">
                  <c:v>fre 1/6</c:v>
                </c:pt>
                <c:pt idx="5">
                  <c:v>lör 2/6</c:v>
                </c:pt>
                <c:pt idx="6">
                  <c:v>sön 3/6</c:v>
                </c:pt>
              </c:strCache>
            </c:strRef>
          </c:cat>
          <c:val>
            <c:numRef>
              <c:f>'Idrottsstig 06-03'!$K$12:$Q$12</c:f>
              <c:numCache>
                <c:formatCode>0</c:formatCode>
                <c:ptCount val="7"/>
                <c:pt idx="0">
                  <c:v>4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E2-4962-A1DF-458549D9C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643392"/>
        <c:axId val="125661568"/>
      </c:barChart>
      <c:catAx>
        <c:axId val="125643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5661568"/>
        <c:crosses val="autoZero"/>
        <c:auto val="1"/>
        <c:lblAlgn val="ctr"/>
        <c:lblOffset val="100"/>
        <c:noMultiLvlLbl val="0"/>
      </c:catAx>
      <c:valAx>
        <c:axId val="12566156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256433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93800947295386"/>
          <c:y val="0.45168215696485026"/>
          <c:w val="0.2314245029716113"/>
          <c:h val="0.15274770012465891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000000000000278" l="0.70000000000000062" r="0.70000000000000062" t="0.75000000000000278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619842276378249E-2"/>
          <c:y val="0.14473553340485271"/>
          <c:w val="0.6613893263342111"/>
          <c:h val="0.723408812375412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'[1]Idrottsstig 06-03'!$J$11</c:f>
              <c:strCache>
                <c:ptCount val="1"/>
                <c:pt idx="0">
                  <c:v>Antal bilar per dygn</c:v>
                </c:pt>
              </c:strCache>
            </c:strRef>
          </c:tx>
          <c:invertIfNegative val="0"/>
          <c:cat>
            <c:strRef>
              <c:f>'Idrottsstig 06-10'!$K$10:$Q$10</c:f>
              <c:strCache>
                <c:ptCount val="7"/>
                <c:pt idx="0">
                  <c:v>mån 4/6</c:v>
                </c:pt>
                <c:pt idx="1">
                  <c:v>tis 5/6</c:v>
                </c:pt>
                <c:pt idx="2">
                  <c:v>ons 6/6</c:v>
                </c:pt>
                <c:pt idx="3">
                  <c:v>tor 7/6</c:v>
                </c:pt>
                <c:pt idx="4">
                  <c:v>fre 8/6</c:v>
                </c:pt>
                <c:pt idx="5">
                  <c:v>lör 9/6</c:v>
                </c:pt>
                <c:pt idx="6">
                  <c:v>sön 10/6</c:v>
                </c:pt>
              </c:strCache>
            </c:strRef>
          </c:cat>
          <c:val>
            <c:numRef>
              <c:f>'Idrottsstig 06-10'!$K$11:$Q$11</c:f>
              <c:numCache>
                <c:formatCode>0</c:formatCode>
                <c:ptCount val="7"/>
                <c:pt idx="0">
                  <c:v>183</c:v>
                </c:pt>
                <c:pt idx="1">
                  <c:v>109</c:v>
                </c:pt>
                <c:pt idx="2">
                  <c:v>118</c:v>
                </c:pt>
                <c:pt idx="3">
                  <c:v>201</c:v>
                </c:pt>
                <c:pt idx="4">
                  <c:v>90</c:v>
                </c:pt>
                <c:pt idx="5">
                  <c:v>85</c:v>
                </c:pt>
                <c:pt idx="6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95-484F-8263-16D10D27DF49}"/>
            </c:ext>
          </c:extLst>
        </c:ser>
        <c:ser>
          <c:idx val="1"/>
          <c:order val="1"/>
          <c:tx>
            <c:strRef>
              <c:f>'[1]Idrottsstig 06-03'!$J$12</c:f>
              <c:strCache>
                <c:ptCount val="1"/>
                <c:pt idx="0">
                  <c:v>Antal bilar per dygn  &gt; 30 km/tim</c:v>
                </c:pt>
              </c:strCache>
            </c:strRef>
          </c:tx>
          <c:invertIfNegative val="0"/>
          <c:cat>
            <c:strRef>
              <c:f>'Idrottsstig 06-10'!$K$10:$Q$10</c:f>
              <c:strCache>
                <c:ptCount val="7"/>
                <c:pt idx="0">
                  <c:v>mån 4/6</c:v>
                </c:pt>
                <c:pt idx="1">
                  <c:v>tis 5/6</c:v>
                </c:pt>
                <c:pt idx="2">
                  <c:v>ons 6/6</c:v>
                </c:pt>
                <c:pt idx="3">
                  <c:v>tor 7/6</c:v>
                </c:pt>
                <c:pt idx="4">
                  <c:v>fre 8/6</c:v>
                </c:pt>
                <c:pt idx="5">
                  <c:v>lör 9/6</c:v>
                </c:pt>
                <c:pt idx="6">
                  <c:v>sön 10/6</c:v>
                </c:pt>
              </c:strCache>
            </c:strRef>
          </c:cat>
          <c:val>
            <c:numRef>
              <c:f>'Idrottsstig 06-10'!$K$12:$Q$12</c:f>
              <c:numCache>
                <c:formatCode>0</c:formatCode>
                <c:ptCount val="7"/>
                <c:pt idx="0">
                  <c:v>0</c:v>
                </c:pt>
                <c:pt idx="1">
                  <c:v>4</c:v>
                </c:pt>
                <c:pt idx="2">
                  <c:v>5</c:v>
                </c:pt>
                <c:pt idx="3">
                  <c:v>8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95-484F-8263-16D10D27D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809408"/>
        <c:axId val="125810944"/>
      </c:barChart>
      <c:catAx>
        <c:axId val="125809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5810944"/>
        <c:crosses val="autoZero"/>
        <c:auto val="1"/>
        <c:lblAlgn val="ctr"/>
        <c:lblOffset val="100"/>
        <c:noMultiLvlLbl val="0"/>
      </c:catAx>
      <c:valAx>
        <c:axId val="12581094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25809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93800947295386"/>
          <c:y val="0.45168215696485042"/>
          <c:w val="0.2314245029716113"/>
          <c:h val="0.15274770012465891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0000000000003" l="0.70000000000000062" r="0.70000000000000062" t="0.750000000000003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716576306715832E-2"/>
          <c:y val="0.12724969655472979"/>
          <c:w val="0.6430480060960162"/>
          <c:h val="0.798225065616797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'Idrottsstig 06-17 '!$J$11</c:f>
              <c:strCache>
                <c:ptCount val="1"/>
                <c:pt idx="0">
                  <c:v>Antal bilar per dygn</c:v>
                </c:pt>
              </c:strCache>
            </c:strRef>
          </c:tx>
          <c:invertIfNegative val="0"/>
          <c:cat>
            <c:strRef>
              <c:f>'Idrottsstig 06-17 '!$K$10:$Q$10</c:f>
              <c:strCache>
                <c:ptCount val="7"/>
                <c:pt idx="0">
                  <c:v>mån 11/6</c:v>
                </c:pt>
                <c:pt idx="1">
                  <c:v>tis 12/6</c:v>
                </c:pt>
                <c:pt idx="2">
                  <c:v>ons 13/6</c:v>
                </c:pt>
                <c:pt idx="3">
                  <c:v>tor 14/6</c:v>
                </c:pt>
                <c:pt idx="4">
                  <c:v>fre 15/6</c:v>
                </c:pt>
                <c:pt idx="5">
                  <c:v>lör 16/6</c:v>
                </c:pt>
                <c:pt idx="6">
                  <c:v>sön 17/6</c:v>
                </c:pt>
              </c:strCache>
            </c:strRef>
          </c:cat>
          <c:val>
            <c:numRef>
              <c:f>'Idrottsstig 06-17 '!$K$11:$Q$11</c:f>
              <c:numCache>
                <c:formatCode>0</c:formatCode>
                <c:ptCount val="7"/>
                <c:pt idx="0">
                  <c:v>205</c:v>
                </c:pt>
                <c:pt idx="1">
                  <c:v>178</c:v>
                </c:pt>
                <c:pt idx="2">
                  <c:v>123</c:v>
                </c:pt>
                <c:pt idx="3">
                  <c:v>169</c:v>
                </c:pt>
                <c:pt idx="4">
                  <c:v>137</c:v>
                </c:pt>
                <c:pt idx="5">
                  <c:v>67</c:v>
                </c:pt>
                <c:pt idx="6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DD-4EE4-B5C6-5CED32112AE5}"/>
            </c:ext>
          </c:extLst>
        </c:ser>
        <c:ser>
          <c:idx val="1"/>
          <c:order val="1"/>
          <c:tx>
            <c:strRef>
              <c:f>'Idrottsstig 06-17 '!$J$12</c:f>
              <c:strCache>
                <c:ptCount val="1"/>
                <c:pt idx="0">
                  <c:v>Antal bilar per dygn  &gt; 30 km/tim</c:v>
                </c:pt>
              </c:strCache>
            </c:strRef>
          </c:tx>
          <c:invertIfNegative val="0"/>
          <c:cat>
            <c:strRef>
              <c:f>'Idrottsstig 06-17 '!$K$10:$Q$10</c:f>
              <c:strCache>
                <c:ptCount val="7"/>
                <c:pt idx="0">
                  <c:v>mån 11/6</c:v>
                </c:pt>
                <c:pt idx="1">
                  <c:v>tis 12/6</c:v>
                </c:pt>
                <c:pt idx="2">
                  <c:v>ons 13/6</c:v>
                </c:pt>
                <c:pt idx="3">
                  <c:v>tor 14/6</c:v>
                </c:pt>
                <c:pt idx="4">
                  <c:v>fre 15/6</c:v>
                </c:pt>
                <c:pt idx="5">
                  <c:v>lör 16/6</c:v>
                </c:pt>
                <c:pt idx="6">
                  <c:v>sön 17/6</c:v>
                </c:pt>
              </c:strCache>
            </c:strRef>
          </c:cat>
          <c:val>
            <c:numRef>
              <c:f>'Idrottsstig 06-17 '!$K$12:$Q$12</c:f>
              <c:numCache>
                <c:formatCode>0</c:formatCode>
                <c:ptCount val="7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DD-4EE4-B5C6-5CED32112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868672"/>
        <c:axId val="125874560"/>
      </c:barChart>
      <c:catAx>
        <c:axId val="125868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5874560"/>
        <c:crosses val="autoZero"/>
        <c:auto val="1"/>
        <c:lblAlgn val="ctr"/>
        <c:lblOffset val="100"/>
        <c:noMultiLvlLbl val="0"/>
      </c:catAx>
      <c:valAx>
        <c:axId val="12587456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25868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489508611201416"/>
          <c:y val="0.46025582770533124"/>
          <c:w val="0.22395919642414044"/>
          <c:h val="0.16117477410185324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000000000000233" l="0.70000000000000062" r="0.70000000000000062" t="0.750000000000002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19049</xdr:colOff>
      <xdr:row>14</xdr:row>
      <xdr:rowOff>190499</xdr:rowOff>
    </xdr:from>
    <xdr:to>
      <xdr:col>20</xdr:col>
      <xdr:colOff>9524</xdr:colOff>
      <xdr:row>38</xdr:row>
      <xdr:rowOff>180974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B7A9E23-5DE7-40C8-8A0A-42AB02AE61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0.25471</cdr:x>
      <cdr:y>0.06574</cdr:y>
    </cdr:from>
    <cdr:to>
      <cdr:x>0.67774</cdr:x>
      <cdr:y>0.23307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2190751" y="314325"/>
          <a:ext cx="3638550" cy="800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sv-SE" sz="1400"/>
            <a:t>Mätplats Idrottsstigen 180514 - 180520</a:t>
          </a:r>
        </a:p>
        <a:p xmlns:a="http://schemas.openxmlformats.org/drawingml/2006/main">
          <a:endParaRPr lang="sv-SE" sz="1600"/>
        </a:p>
        <a:p xmlns:a="http://schemas.openxmlformats.org/drawingml/2006/main">
          <a:r>
            <a:rPr lang="sv-SE" sz="1100"/>
            <a:t>         Antal bilar in/ut under mätperioden:  985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47624</xdr:colOff>
      <xdr:row>14</xdr:row>
      <xdr:rowOff>171450</xdr:rowOff>
    </xdr:from>
    <xdr:to>
      <xdr:col>20</xdr:col>
      <xdr:colOff>590550</xdr:colOff>
      <xdr:row>38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D0702BC-F1E9-4943-9708-D87CD551E3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0.27158</cdr:x>
      <cdr:y>0.06574</cdr:y>
    </cdr:from>
    <cdr:to>
      <cdr:x>0.68124</cdr:x>
      <cdr:y>0.23705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2247901" y="314326"/>
          <a:ext cx="3390900" cy="819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sv-SE" sz="1400"/>
            <a:t>Mätplats Idrottsstigen 180521 - 180527</a:t>
          </a:r>
        </a:p>
        <a:p xmlns:a="http://schemas.openxmlformats.org/drawingml/2006/main">
          <a:endParaRPr lang="sv-SE" sz="1400"/>
        </a:p>
        <a:p xmlns:a="http://schemas.openxmlformats.org/drawingml/2006/main">
          <a:r>
            <a:rPr lang="sv-SE" sz="1100"/>
            <a:t>         Antal bilar in/ut under mätperioden: 875</a:t>
          </a:r>
        </a:p>
        <a:p xmlns:a="http://schemas.openxmlformats.org/drawingml/2006/main">
          <a:endParaRPr lang="sv-SE" sz="1400"/>
        </a:p>
        <a:p xmlns:a="http://schemas.openxmlformats.org/drawingml/2006/main">
          <a:endParaRPr lang="sv-SE" sz="14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</xdr:colOff>
      <xdr:row>14</xdr:row>
      <xdr:rowOff>123824</xdr:rowOff>
    </xdr:from>
    <xdr:to>
      <xdr:col>20</xdr:col>
      <xdr:colOff>85725</xdr:colOff>
      <xdr:row>39</xdr:row>
      <xdr:rowOff>9525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E30AF9E-9583-41AF-9B6C-862865920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0.24138</cdr:x>
      <cdr:y>0.06413</cdr:y>
    </cdr:from>
    <cdr:to>
      <cdr:x>0.66552</cdr:x>
      <cdr:y>0.23247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2000250" y="304801"/>
          <a:ext cx="3514725" cy="800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sv-SE" sz="1400"/>
            <a:t>Mätplats Idrottsstigen 180528 - 180603</a:t>
          </a:r>
        </a:p>
        <a:p xmlns:a="http://schemas.openxmlformats.org/drawingml/2006/main">
          <a:endParaRPr lang="sv-SE" sz="1400"/>
        </a:p>
        <a:p xmlns:a="http://schemas.openxmlformats.org/drawingml/2006/main">
          <a:r>
            <a:rPr lang="sv-SE" sz="1100"/>
            <a:t>             Antal bilar in/ut under mätperioden: 936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14</xdr:row>
      <xdr:rowOff>85724</xdr:rowOff>
    </xdr:from>
    <xdr:to>
      <xdr:col>20</xdr:col>
      <xdr:colOff>66675</xdr:colOff>
      <xdr:row>38</xdr:row>
      <xdr:rowOff>171450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4AE7F29B-E6B2-4F5B-95E8-63C16DC699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0.24138</cdr:x>
      <cdr:y>0.06413</cdr:y>
    </cdr:from>
    <cdr:to>
      <cdr:x>0.66552</cdr:x>
      <cdr:y>0.23247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2000250" y="304801"/>
          <a:ext cx="3514725" cy="800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sv-SE" sz="1400"/>
            <a:t>Mätplats Idrottsstigen 180604 - 180610</a:t>
          </a:r>
        </a:p>
        <a:p xmlns:a="http://schemas.openxmlformats.org/drawingml/2006/main">
          <a:endParaRPr lang="sv-SE" sz="1400"/>
        </a:p>
        <a:p xmlns:a="http://schemas.openxmlformats.org/drawingml/2006/main">
          <a:r>
            <a:rPr lang="sv-SE" sz="1100"/>
            <a:t>             Antal bilar in/ut under mätperioden: 904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571501</xdr:colOff>
      <xdr:row>14</xdr:row>
      <xdr:rowOff>161925</xdr:rowOff>
    </xdr:from>
    <xdr:to>
      <xdr:col>19</xdr:col>
      <xdr:colOff>781051</xdr:colOff>
      <xdr:row>39</xdr:row>
      <xdr:rowOff>57150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3F9FE89-EED8-44E4-86E0-DFF65B23C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0.20801</cdr:x>
      <cdr:y>0.05731</cdr:y>
    </cdr:from>
    <cdr:to>
      <cdr:x>0.63626</cdr:x>
      <cdr:y>0.19368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1781176" y="276225"/>
          <a:ext cx="3667125" cy="657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sv-SE" sz="1400"/>
            <a:t>Mätplats Idrottsstigen 180611 - 180617</a:t>
          </a:r>
        </a:p>
        <a:p xmlns:a="http://schemas.openxmlformats.org/drawingml/2006/main">
          <a:endParaRPr lang="sv-SE" sz="1100"/>
        </a:p>
        <a:p xmlns:a="http://schemas.openxmlformats.org/drawingml/2006/main">
          <a:r>
            <a:rPr lang="sv-SE" sz="1100"/>
            <a:t>            Antal bilar in/ut under mätperioden: 982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581025</xdr:colOff>
      <xdr:row>15</xdr:row>
      <xdr:rowOff>38100</xdr:rowOff>
    </xdr:from>
    <xdr:to>
      <xdr:col>20</xdr:col>
      <xdr:colOff>57150</xdr:colOff>
      <xdr:row>39</xdr:row>
      <xdr:rowOff>9525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80E00F7-8EF4-47DD-87F8-54E988368E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0.25542</cdr:x>
      <cdr:y>0.05709</cdr:y>
    </cdr:from>
    <cdr:to>
      <cdr:x>0.63284</cdr:x>
      <cdr:y>0.19153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2133600" y="295276"/>
          <a:ext cx="3152775" cy="695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sv-SE" sz="1400"/>
            <a:t>Mätplats Idrottsstigen 180416 - 180422</a:t>
          </a:r>
        </a:p>
        <a:p xmlns:a="http://schemas.openxmlformats.org/drawingml/2006/main">
          <a:endParaRPr lang="sv-SE" sz="1100"/>
        </a:p>
        <a:p xmlns:a="http://schemas.openxmlformats.org/drawingml/2006/main">
          <a:r>
            <a:rPr lang="sv-SE" sz="1100"/>
            <a:t>            Antal</a:t>
          </a:r>
          <a:r>
            <a:rPr lang="sv-SE" sz="1100" baseline="0"/>
            <a:t> bilar in/ut under mätperioden: 954</a:t>
          </a:r>
          <a:endParaRPr lang="sv-SE" sz="1100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0.23874</cdr:x>
      <cdr:y>0.08</cdr:y>
    </cdr:from>
    <cdr:to>
      <cdr:x>0.62613</cdr:x>
      <cdr:y>0.22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2019300" y="381000"/>
          <a:ext cx="3276600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sv-SE" sz="1400"/>
            <a:t>Mätplats</a:t>
          </a:r>
          <a:r>
            <a:rPr lang="sv-SE" sz="1400" baseline="0"/>
            <a:t> Idrottsstigen 180618 - 180624</a:t>
          </a:r>
        </a:p>
        <a:p xmlns:a="http://schemas.openxmlformats.org/drawingml/2006/main">
          <a:endParaRPr lang="sv-SE" sz="1100"/>
        </a:p>
        <a:p xmlns:a="http://schemas.openxmlformats.org/drawingml/2006/main">
          <a:r>
            <a:rPr lang="sv-SE" sz="1100"/>
            <a:t>             Antal bilar in/ut under mätperioden: 828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28574</xdr:colOff>
      <xdr:row>18</xdr:row>
      <xdr:rowOff>19049</xdr:rowOff>
    </xdr:from>
    <xdr:to>
      <xdr:col>20</xdr:col>
      <xdr:colOff>19049</xdr:colOff>
      <xdr:row>39</xdr:row>
      <xdr:rowOff>19049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AEE4BF4-5652-483D-AD6B-6BEC1F8172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0.19384</cdr:x>
      <cdr:y>0.07483</cdr:y>
    </cdr:from>
    <cdr:to>
      <cdr:x>0.60319</cdr:x>
      <cdr:y>0.21542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1619251" y="314326"/>
          <a:ext cx="3419475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sv-SE" sz="1400"/>
            <a:t>Mätplats Idrottsstigen 180625 - 180701</a:t>
          </a:r>
        </a:p>
        <a:p xmlns:a="http://schemas.openxmlformats.org/drawingml/2006/main">
          <a:endParaRPr lang="sv-SE" sz="1100"/>
        </a:p>
        <a:p xmlns:a="http://schemas.openxmlformats.org/drawingml/2006/main">
          <a:r>
            <a:rPr lang="sv-SE" sz="1100"/>
            <a:t>          Antal bilar in/ut under mätperioden:  681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85724</xdr:colOff>
      <xdr:row>15</xdr:row>
      <xdr:rowOff>104775</xdr:rowOff>
    </xdr:from>
    <xdr:to>
      <xdr:col>20</xdr:col>
      <xdr:colOff>95249</xdr:colOff>
      <xdr:row>39</xdr:row>
      <xdr:rowOff>85725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323E03A-DEA0-4642-BE54-2638FAFE22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0.20092</cdr:x>
      <cdr:y>0.05777</cdr:y>
    </cdr:from>
    <cdr:to>
      <cdr:x>0.66131</cdr:x>
      <cdr:y>0.21315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1666876" y="276225"/>
          <a:ext cx="3819525" cy="742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sv-SE" sz="1400"/>
            <a:t>Mätplats Idrottsstigen 180702 - 180708</a:t>
          </a:r>
        </a:p>
        <a:p xmlns:a="http://schemas.openxmlformats.org/drawingml/2006/main">
          <a:endParaRPr lang="sv-SE" sz="1100"/>
        </a:p>
        <a:p xmlns:a="http://schemas.openxmlformats.org/drawingml/2006/main">
          <a:r>
            <a:rPr lang="sv-SE" sz="1100"/>
            <a:t>         Antal bilar in/ut under mätperioden: 896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15</xdr:row>
      <xdr:rowOff>19049</xdr:rowOff>
    </xdr:from>
    <xdr:to>
      <xdr:col>19</xdr:col>
      <xdr:colOff>781050</xdr:colOff>
      <xdr:row>39</xdr:row>
      <xdr:rowOff>28575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9EAB4CAA-594C-4A85-90DF-06E5A75791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0.23077</cdr:x>
      <cdr:y>0.03313</cdr:y>
    </cdr:from>
    <cdr:to>
      <cdr:x>0.62139</cdr:x>
      <cdr:y>0.20911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1828800" y="152401"/>
          <a:ext cx="3095625" cy="809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sv-SE" sz="1400"/>
            <a:t>Mätplats Idrottsstigen 180709 - 180715</a:t>
          </a:r>
          <a:endParaRPr lang="sv-SE" sz="1100"/>
        </a:p>
        <a:p xmlns:a="http://schemas.openxmlformats.org/drawingml/2006/main">
          <a:endParaRPr lang="sv-SE" sz="1400"/>
        </a:p>
        <a:p xmlns:a="http://schemas.openxmlformats.org/drawingml/2006/main">
          <a:r>
            <a:rPr lang="sv-SE" sz="1100"/>
            <a:t>        Antal bilar in/ut under mätperioden: 732</a:t>
          </a:r>
          <a:endParaRPr lang="sv-SE" sz="1400"/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9524</xdr:colOff>
      <xdr:row>15</xdr:row>
      <xdr:rowOff>9524</xdr:rowOff>
    </xdr:from>
    <xdr:to>
      <xdr:col>19</xdr:col>
      <xdr:colOff>657224</xdr:colOff>
      <xdr:row>38</xdr:row>
      <xdr:rowOff>200024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6865849-C79B-4677-B006-9539CE0120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0.18202</cdr:x>
      <cdr:y>0.07356</cdr:y>
    </cdr:from>
    <cdr:to>
      <cdr:x>0.57603</cdr:x>
      <cdr:y>0.2326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1562101" y="352426"/>
          <a:ext cx="3381375" cy="762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sv-SE" sz="1400"/>
            <a:t>Mätplats Idrottsstigen 180716 - 180722</a:t>
          </a:r>
        </a:p>
        <a:p xmlns:a="http://schemas.openxmlformats.org/drawingml/2006/main">
          <a:endParaRPr lang="sv-SE" sz="1400"/>
        </a:p>
        <a:p xmlns:a="http://schemas.openxmlformats.org/drawingml/2006/main">
          <a:r>
            <a:rPr lang="sv-SE" sz="1100"/>
            <a:t>        Antal bilar in/ut under mätperioden: 688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15</xdr:row>
      <xdr:rowOff>9525</xdr:rowOff>
    </xdr:from>
    <xdr:to>
      <xdr:col>20</xdr:col>
      <xdr:colOff>0</xdr:colOff>
      <xdr:row>38</xdr:row>
      <xdr:rowOff>190500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2CFD3EA-EA2E-494E-AA17-7ECB8D952F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47624</xdr:colOff>
      <xdr:row>14</xdr:row>
      <xdr:rowOff>190500</xdr:rowOff>
    </xdr:from>
    <xdr:to>
      <xdr:col>20</xdr:col>
      <xdr:colOff>28574</xdr:colOff>
      <xdr:row>38</xdr:row>
      <xdr:rowOff>190500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96072860-1A8A-453F-BC52-D201C09100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0.26402</cdr:x>
      <cdr:y>0.06972</cdr:y>
    </cdr:from>
    <cdr:to>
      <cdr:x>0.66472</cdr:x>
      <cdr:y>0.21713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2152650" y="333375"/>
          <a:ext cx="3267075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sv-SE" sz="1400"/>
            <a:t>Mätplats Idrottsstigen 180723 - 180729</a:t>
          </a:r>
        </a:p>
        <a:p xmlns:a="http://schemas.openxmlformats.org/drawingml/2006/main">
          <a:endParaRPr lang="sv-SE" sz="1100"/>
        </a:p>
        <a:p xmlns:a="http://schemas.openxmlformats.org/drawingml/2006/main">
          <a:r>
            <a:rPr lang="sv-SE" sz="1100"/>
            <a:t>      Antal bilar in/ut under mätperioden: 698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600074</xdr:colOff>
      <xdr:row>14</xdr:row>
      <xdr:rowOff>161924</xdr:rowOff>
    </xdr:from>
    <xdr:to>
      <xdr:col>19</xdr:col>
      <xdr:colOff>590549</xdr:colOff>
      <xdr:row>39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2EDB37C-B44E-45D2-9D2D-E39F6BE045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0.23603</cdr:x>
      <cdr:y>0.07843</cdr:y>
    </cdr:from>
    <cdr:to>
      <cdr:x>0.65564</cdr:x>
      <cdr:y>0.2098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1971676" y="381001"/>
          <a:ext cx="3505200" cy="63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sv-SE" sz="1400"/>
            <a:t>Mätplats Idrottsstigen 180730 - 180805</a:t>
          </a:r>
          <a:endParaRPr lang="sv-SE" sz="900"/>
        </a:p>
        <a:p xmlns:a="http://schemas.openxmlformats.org/drawingml/2006/main">
          <a:endParaRPr lang="sv-SE" sz="900"/>
        </a:p>
        <a:p xmlns:a="http://schemas.openxmlformats.org/drawingml/2006/main">
          <a:r>
            <a:rPr lang="sv-SE" sz="1100"/>
            <a:t>            Antal bilar in/ut under mätperioden: 828</a:t>
          </a: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15</xdr:row>
      <xdr:rowOff>9525</xdr:rowOff>
    </xdr:from>
    <xdr:to>
      <xdr:col>20</xdr:col>
      <xdr:colOff>0</xdr:colOff>
      <xdr:row>38</xdr:row>
      <xdr:rowOff>190500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37B39E-0BDB-415D-ACD0-E9D23FF53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0.2669</cdr:x>
      <cdr:y>0.03984</cdr:y>
    </cdr:from>
    <cdr:to>
      <cdr:x>0.66084</cdr:x>
      <cdr:y>0.18327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2181225" y="190500"/>
          <a:ext cx="3219450" cy="685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sv-SE" sz="1400"/>
            <a:t>Mätplats Idrottsstigen 180806 - 180812</a:t>
          </a:r>
          <a:endParaRPr lang="sv-SE" sz="1100"/>
        </a:p>
        <a:p xmlns:a="http://schemas.openxmlformats.org/drawingml/2006/main">
          <a:endParaRPr lang="sv-SE" sz="1100"/>
        </a:p>
        <a:p xmlns:a="http://schemas.openxmlformats.org/drawingml/2006/main">
          <a:r>
            <a:rPr lang="sv-SE" sz="1100"/>
            <a:t>         Antal bilar in/ut under mätperioden: 1076</a:t>
          </a:r>
          <a:endParaRPr lang="sv-SE" sz="1400"/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14</xdr:row>
      <xdr:rowOff>190500</xdr:rowOff>
    </xdr:from>
    <xdr:to>
      <xdr:col>19</xdr:col>
      <xdr:colOff>685799</xdr:colOff>
      <xdr:row>39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350F23E-CB9E-4AD7-BA0B-CA8187AAFB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0.22732</cdr:x>
      <cdr:y>0.04563</cdr:y>
    </cdr:from>
    <cdr:to>
      <cdr:x>0.65957</cdr:x>
      <cdr:y>0.19643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1933576" y="219075"/>
          <a:ext cx="3676650" cy="723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sv-SE" sz="1400"/>
            <a:t>Mätplats Idrottsstigen 180813 - 180819</a:t>
          </a:r>
          <a:endParaRPr lang="sv-SE" sz="1100"/>
        </a:p>
        <a:p xmlns:a="http://schemas.openxmlformats.org/drawingml/2006/main">
          <a:endParaRPr lang="sv-SE" sz="1400"/>
        </a:p>
        <a:p xmlns:a="http://schemas.openxmlformats.org/drawingml/2006/main">
          <a:r>
            <a:rPr lang="sv-SE" sz="1100"/>
            <a:t>         Antal bilar in/ut under mätperioden: 881</a:t>
          </a:r>
          <a:endParaRPr lang="sv-SE" sz="1400"/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609599</xdr:colOff>
      <xdr:row>14</xdr:row>
      <xdr:rowOff>180975</xdr:rowOff>
    </xdr:from>
    <xdr:to>
      <xdr:col>19</xdr:col>
      <xdr:colOff>400049</xdr:colOff>
      <xdr:row>38</xdr:row>
      <xdr:rowOff>161925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DA0BD15-AEBE-4B1B-B1DF-16E46E7A85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0.24771</cdr:x>
      <cdr:y>0.03785</cdr:y>
    </cdr:from>
    <cdr:to>
      <cdr:x>0.6594</cdr:x>
      <cdr:y>0.18127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2057400" y="180975"/>
          <a:ext cx="3419475" cy="685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sv-SE" sz="1400"/>
            <a:t>Mätplats Idrottsstigen 180820 - 180826</a:t>
          </a:r>
          <a:endParaRPr lang="sv-SE" sz="1100"/>
        </a:p>
        <a:p xmlns:a="http://schemas.openxmlformats.org/drawingml/2006/main">
          <a:endParaRPr lang="sv-SE" sz="1100"/>
        </a:p>
        <a:p xmlns:a="http://schemas.openxmlformats.org/drawingml/2006/main">
          <a:r>
            <a:rPr lang="sv-SE" sz="1100"/>
            <a:t>         Antal bilar in/ut under mätperioden: 1041</a:t>
          </a:r>
          <a:endParaRPr lang="sv-SE" sz="1400"/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571501</xdr:colOff>
      <xdr:row>15</xdr:row>
      <xdr:rowOff>38100</xdr:rowOff>
    </xdr:from>
    <xdr:to>
      <xdr:col>20</xdr:col>
      <xdr:colOff>1</xdr:colOff>
      <xdr:row>39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F7B9020-502C-45E7-9149-89208D6B9A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0.21613</cdr:x>
      <cdr:y>0.0754</cdr:y>
    </cdr:from>
    <cdr:to>
      <cdr:x>0.57447</cdr:x>
      <cdr:y>0.23611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1838326" y="361950"/>
          <a:ext cx="3048000" cy="771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sv-SE" sz="1400"/>
            <a:t>Mätplats Idrottsstigen 180423 -</a:t>
          </a:r>
          <a:r>
            <a:rPr lang="sv-SE" sz="1400" baseline="0"/>
            <a:t> 180429</a:t>
          </a:r>
        </a:p>
        <a:p xmlns:a="http://schemas.openxmlformats.org/drawingml/2006/main">
          <a:endParaRPr lang="sv-SE" sz="1400" baseline="0"/>
        </a:p>
        <a:p xmlns:a="http://schemas.openxmlformats.org/drawingml/2006/main">
          <a:r>
            <a:rPr lang="sv-SE" sz="1100"/>
            <a:t>       Antal bilar in/ut under mätperioden:  839</a:t>
          </a:r>
        </a:p>
        <a:p xmlns:a="http://schemas.openxmlformats.org/drawingml/2006/main">
          <a:endParaRPr lang="sv-SE" sz="1100"/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0.22952</cdr:x>
      <cdr:y>0.0458</cdr:y>
    </cdr:from>
    <cdr:to>
      <cdr:x>0.61661</cdr:x>
      <cdr:y>0.18923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1915052" y="217709"/>
          <a:ext cx="3229897" cy="6817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sv-SE" sz="1400"/>
            <a:t>Mätplats Idrottsstigen 180827 - 180902	</a:t>
          </a:r>
          <a:endParaRPr lang="sv-SE" sz="1100"/>
        </a:p>
        <a:p xmlns:a="http://schemas.openxmlformats.org/drawingml/2006/main">
          <a:r>
            <a:rPr lang="sv-SE" sz="1100"/>
            <a:t>          Antal bilar in/ut under mätperioden: 854</a:t>
          </a:r>
          <a:endParaRPr lang="sv-SE" sz="1400"/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590550</xdr:colOff>
      <xdr:row>13</xdr:row>
      <xdr:rowOff>190500</xdr:rowOff>
    </xdr:from>
    <xdr:to>
      <xdr:col>19</xdr:col>
      <xdr:colOff>600075</xdr:colOff>
      <xdr:row>39</xdr:row>
      <xdr:rowOff>9525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F8674E4-7944-4188-B038-843E9982A8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0.19381</cdr:x>
      <cdr:y>0.0377</cdr:y>
    </cdr:from>
    <cdr:to>
      <cdr:x>0.61124</cdr:x>
      <cdr:y>0.19246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1609725" y="180975"/>
          <a:ext cx="3467100" cy="742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sv-SE" sz="1400"/>
            <a:t>Mätplats Idtrottsstigen 180903 - 180909</a:t>
          </a:r>
          <a:endParaRPr lang="sv-SE" sz="1100"/>
        </a:p>
        <a:p xmlns:a="http://schemas.openxmlformats.org/drawingml/2006/main">
          <a:endParaRPr lang="sv-SE" sz="1100"/>
        </a:p>
        <a:p xmlns:a="http://schemas.openxmlformats.org/drawingml/2006/main">
          <a:r>
            <a:rPr lang="sv-SE" sz="1100"/>
            <a:t>           Antal</a:t>
          </a:r>
          <a:r>
            <a:rPr lang="sv-SE" sz="1100" baseline="0"/>
            <a:t> bilar in/ut under mätperioden: 792</a:t>
          </a:r>
          <a:endParaRPr lang="sv-SE" sz="14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57149</xdr:colOff>
      <xdr:row>14</xdr:row>
      <xdr:rowOff>161924</xdr:rowOff>
    </xdr:from>
    <xdr:to>
      <xdr:col>20</xdr:col>
      <xdr:colOff>57149</xdr:colOff>
      <xdr:row>38</xdr:row>
      <xdr:rowOff>171449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891CDC5-83EB-4C0C-B503-EC5773B6A9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0.30546</cdr:x>
      <cdr:y>0.06337</cdr:y>
    </cdr:from>
    <cdr:to>
      <cdr:x>0.68673</cdr:x>
      <cdr:y>0.2198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2609851" y="304801"/>
          <a:ext cx="3257550" cy="752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sv-SE" sz="1400"/>
            <a:t>Mätplats Idrottsstigen 180430 - 180506</a:t>
          </a:r>
        </a:p>
        <a:p xmlns:a="http://schemas.openxmlformats.org/drawingml/2006/main">
          <a:endParaRPr lang="sv-SE" sz="1100"/>
        </a:p>
        <a:p xmlns:a="http://schemas.openxmlformats.org/drawingml/2006/main">
          <a:r>
            <a:rPr lang="sv-SE" sz="1100"/>
            <a:t>           Antal bilar in/ut under mätperioden: 931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9524</xdr:colOff>
      <xdr:row>15</xdr:row>
      <xdr:rowOff>9524</xdr:rowOff>
    </xdr:from>
    <xdr:to>
      <xdr:col>19</xdr:col>
      <xdr:colOff>590550</xdr:colOff>
      <xdr:row>38</xdr:row>
      <xdr:rowOff>180974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CB9C86D-4AF3-4144-AAC9-6431DA1F73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0.2973</cdr:x>
      <cdr:y>0.07968</cdr:y>
    </cdr:from>
    <cdr:to>
      <cdr:x>0.69032</cdr:x>
      <cdr:y>0.21912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2514600" y="381000"/>
          <a:ext cx="3324225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sv-SE" sz="1400"/>
            <a:t>Mätplats Idrottsstigen 180507 -180513</a:t>
          </a:r>
        </a:p>
        <a:p xmlns:a="http://schemas.openxmlformats.org/drawingml/2006/main">
          <a:endParaRPr lang="sv-SE" sz="1100"/>
        </a:p>
        <a:p xmlns:a="http://schemas.openxmlformats.org/drawingml/2006/main">
          <a:r>
            <a:rPr lang="sv-SE" sz="1100"/>
            <a:t>          Antal bilar in/ut under mätperioden:  874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514349</xdr:colOff>
      <xdr:row>15</xdr:row>
      <xdr:rowOff>9525</xdr:rowOff>
    </xdr:from>
    <xdr:to>
      <xdr:col>20</xdr:col>
      <xdr:colOff>0</xdr:colOff>
      <xdr:row>39</xdr:row>
      <xdr:rowOff>0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BAAE200B-44D2-4C82-8F66-90C3ED94DC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8;tpunkt%20Hans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jörkv 01-12"/>
      <sheetName val="Björkv 02-16"/>
      <sheetName val="Björkv 02-23"/>
      <sheetName val="Björkv 03-02"/>
      <sheetName val="Björkv 03-09"/>
      <sheetName val="Björkv 03-16"/>
      <sheetName val="Björkv 03-23"/>
      <sheetName val="Björkv 03-29"/>
      <sheetName val="Björkv 04-05"/>
      <sheetName val="Björkv 04-12"/>
      <sheetName val="Idrottsstig 04-22"/>
      <sheetName val="Idrottsstig 04-29"/>
      <sheetName val="Idrottsstig 05-06"/>
      <sheetName val="Idrottsstig 05-13"/>
      <sheetName val="Idrottsstig 05-20"/>
      <sheetName val="Idrottsstig 05-27"/>
      <sheetName val="Idrottsstig 06-03"/>
      <sheetName val="Idrottsstig 06-10"/>
      <sheetName val="Idrottsstig 06-17 "/>
      <sheetName val="Idrottsstig 06-24"/>
      <sheetName val="Idrottsstig 07-01"/>
      <sheetName val="Idrottsstig v. 27"/>
      <sheetName val="Idrottsstig v. 28"/>
      <sheetName val="Idrottsstig v. 29"/>
      <sheetName val="Idrottsstig v. 30"/>
      <sheetName val="Idrottsstig v. 31"/>
      <sheetName val="Idrottsstig v. 32"/>
      <sheetName val="Idrottsstig v. 33"/>
      <sheetName val="Idrottsstig v. 34"/>
      <sheetName val="Idrottsstig v. 35"/>
      <sheetName val="Idrottsstig v. 36"/>
      <sheetName val="Kestorpsv v. 37"/>
      <sheetName val="Kestorpsv v. 38"/>
      <sheetName val="Kestorpsv v. 39"/>
      <sheetName val="Kestorpsv v. 40"/>
      <sheetName val="Kestorpsv v. 41"/>
      <sheetName val="Kestorpsv v. 42"/>
      <sheetName val="Kestorpsv v.4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0">
          <cell r="K10" t="str">
            <v>mån 16/4</v>
          </cell>
          <cell r="L10" t="str">
            <v>tis 17/4</v>
          </cell>
          <cell r="M10" t="str">
            <v>ons 18/4</v>
          </cell>
          <cell r="N10" t="str">
            <v>tor 19/4</v>
          </cell>
          <cell r="O10" t="str">
            <v>fre 20/4</v>
          </cell>
          <cell r="P10" t="str">
            <v>lör 21/4</v>
          </cell>
          <cell r="Q10" t="str">
            <v>sön 22/4</v>
          </cell>
        </row>
        <row r="11">
          <cell r="J11" t="str">
            <v>Antal bilar per dygn</v>
          </cell>
          <cell r="K11">
            <v>163</v>
          </cell>
          <cell r="L11">
            <v>136</v>
          </cell>
          <cell r="M11">
            <v>153</v>
          </cell>
          <cell r="N11">
            <v>138</v>
          </cell>
          <cell r="O11">
            <v>105</v>
          </cell>
          <cell r="P11">
            <v>146</v>
          </cell>
          <cell r="Q11">
            <v>113</v>
          </cell>
        </row>
        <row r="12">
          <cell r="J12" t="str">
            <v>Antal bilar per dygn  &gt; 30 km/tim</v>
          </cell>
          <cell r="K12">
            <v>14</v>
          </cell>
          <cell r="L12">
            <v>0</v>
          </cell>
          <cell r="M12">
            <v>2</v>
          </cell>
          <cell r="N12">
            <v>2</v>
          </cell>
          <cell r="O12">
            <v>4</v>
          </cell>
          <cell r="P12">
            <v>1</v>
          </cell>
          <cell r="Q12">
            <v>0</v>
          </cell>
        </row>
      </sheetData>
      <sheetData sheetId="11">
        <row r="10">
          <cell r="K10" t="str">
            <v>mån 23/4</v>
          </cell>
          <cell r="L10" t="str">
            <v>tis 24/4</v>
          </cell>
          <cell r="M10" t="str">
            <v>ons 25/4</v>
          </cell>
          <cell r="N10" t="str">
            <v>tor 26/4</v>
          </cell>
          <cell r="O10" t="str">
            <v>fre 27/4</v>
          </cell>
          <cell r="P10" t="str">
            <v>lör 28/4</v>
          </cell>
          <cell r="Q10" t="str">
            <v>sön 29/4</v>
          </cell>
        </row>
        <row r="11">
          <cell r="J11" t="str">
            <v>Antal bilar per dygn</v>
          </cell>
          <cell r="K11">
            <v>191</v>
          </cell>
          <cell r="L11">
            <v>133</v>
          </cell>
          <cell r="M11">
            <v>96</v>
          </cell>
          <cell r="N11">
            <v>119</v>
          </cell>
          <cell r="O11">
            <v>99</v>
          </cell>
          <cell r="P11">
            <v>74</v>
          </cell>
          <cell r="Q11">
            <v>127</v>
          </cell>
        </row>
        <row r="12">
          <cell r="J12" t="str">
            <v>Antal bilar per dygn  &gt; 30 km/tim</v>
          </cell>
          <cell r="K12">
            <v>3</v>
          </cell>
          <cell r="L12">
            <v>6</v>
          </cell>
          <cell r="M12">
            <v>0</v>
          </cell>
          <cell r="N12">
            <v>3</v>
          </cell>
          <cell r="O12">
            <v>2</v>
          </cell>
          <cell r="P12">
            <v>0</v>
          </cell>
          <cell r="Q12">
            <v>4</v>
          </cell>
        </row>
      </sheetData>
      <sheetData sheetId="12">
        <row r="10">
          <cell r="K10" t="str">
            <v>mån 30/4</v>
          </cell>
          <cell r="L10" t="str">
            <v>tis 1/5</v>
          </cell>
          <cell r="M10" t="str">
            <v>ons 2/5</v>
          </cell>
          <cell r="N10" t="str">
            <v>tor 3/5</v>
          </cell>
          <cell r="O10" t="str">
            <v>fre 4/5</v>
          </cell>
          <cell r="P10" t="str">
            <v>lör 5/5</v>
          </cell>
          <cell r="Q10" t="str">
            <v>sön 6/5</v>
          </cell>
        </row>
        <row r="11">
          <cell r="J11" t="str">
            <v>Antal bilar per dygn</v>
          </cell>
          <cell r="K11">
            <v>261</v>
          </cell>
          <cell r="L11">
            <v>131</v>
          </cell>
          <cell r="M11">
            <v>132</v>
          </cell>
          <cell r="N11">
            <v>125</v>
          </cell>
          <cell r="O11">
            <v>71</v>
          </cell>
          <cell r="P11">
            <v>87</v>
          </cell>
          <cell r="Q11">
            <v>124</v>
          </cell>
        </row>
        <row r="12">
          <cell r="J12" t="str">
            <v>Antal bilar per dygn  &gt; 30 km/tim</v>
          </cell>
          <cell r="K12">
            <v>4</v>
          </cell>
          <cell r="L12">
            <v>0</v>
          </cell>
          <cell r="M12">
            <v>1</v>
          </cell>
          <cell r="N12">
            <v>3</v>
          </cell>
          <cell r="O12">
            <v>0</v>
          </cell>
          <cell r="P12">
            <v>1</v>
          </cell>
          <cell r="Q12">
            <v>0</v>
          </cell>
        </row>
      </sheetData>
      <sheetData sheetId="13">
        <row r="10">
          <cell r="K10" t="str">
            <v>mån 7/5</v>
          </cell>
          <cell r="L10" t="str">
            <v>tis 8/5</v>
          </cell>
          <cell r="M10" t="str">
            <v>ons 9/5</v>
          </cell>
          <cell r="N10" t="str">
            <v>tor 10/5</v>
          </cell>
          <cell r="O10" t="str">
            <v>fre 11/5</v>
          </cell>
          <cell r="P10" t="str">
            <v>lör 12/5</v>
          </cell>
          <cell r="Q10" t="str">
            <v>sön 13/5</v>
          </cell>
        </row>
        <row r="11">
          <cell r="J11" t="str">
            <v>Antal bilar per dygn</v>
          </cell>
          <cell r="K11">
            <v>180</v>
          </cell>
          <cell r="L11">
            <v>113</v>
          </cell>
          <cell r="M11">
            <v>138</v>
          </cell>
          <cell r="N11">
            <v>86</v>
          </cell>
          <cell r="O11">
            <v>105</v>
          </cell>
          <cell r="P11">
            <v>90</v>
          </cell>
          <cell r="Q11">
            <v>162</v>
          </cell>
        </row>
        <row r="12">
          <cell r="J12" t="str">
            <v>Antal bilar per dygn  &gt; 30 km/tim</v>
          </cell>
          <cell r="K12">
            <v>5</v>
          </cell>
          <cell r="L12">
            <v>2</v>
          </cell>
          <cell r="M12">
            <v>2</v>
          </cell>
          <cell r="N12">
            <v>2</v>
          </cell>
          <cell r="O12">
            <v>5</v>
          </cell>
          <cell r="P12">
            <v>7</v>
          </cell>
          <cell r="Q12">
            <v>6</v>
          </cell>
        </row>
      </sheetData>
      <sheetData sheetId="14">
        <row r="10">
          <cell r="K10" t="str">
            <v>mån 14/5</v>
          </cell>
          <cell r="L10" t="str">
            <v>tis 15/5</v>
          </cell>
          <cell r="M10" t="str">
            <v>ons 16/5</v>
          </cell>
          <cell r="N10" t="str">
            <v>tor 17/5</v>
          </cell>
          <cell r="O10" t="str">
            <v>fre 18/5</v>
          </cell>
          <cell r="P10" t="str">
            <v>lör 19/5</v>
          </cell>
          <cell r="Q10" t="str">
            <v>sön 20/5</v>
          </cell>
        </row>
        <row r="11">
          <cell r="J11" t="str">
            <v>Antal bilar per dygn</v>
          </cell>
          <cell r="K11">
            <v>163</v>
          </cell>
          <cell r="L11">
            <v>133</v>
          </cell>
          <cell r="M11">
            <v>150</v>
          </cell>
          <cell r="N11">
            <v>162</v>
          </cell>
          <cell r="O11">
            <v>156</v>
          </cell>
          <cell r="P11">
            <v>114</v>
          </cell>
          <cell r="Q11">
            <v>107</v>
          </cell>
        </row>
        <row r="12">
          <cell r="J12" t="str">
            <v>Antal bilar per dygn  &gt; 30 km/tim</v>
          </cell>
          <cell r="K12">
            <v>7</v>
          </cell>
          <cell r="L12">
            <v>3</v>
          </cell>
          <cell r="M12">
            <v>1</v>
          </cell>
          <cell r="N12">
            <v>5</v>
          </cell>
          <cell r="O12">
            <v>1</v>
          </cell>
          <cell r="P12">
            <v>1</v>
          </cell>
          <cell r="Q12">
            <v>2</v>
          </cell>
        </row>
      </sheetData>
      <sheetData sheetId="15">
        <row r="10">
          <cell r="K10" t="str">
            <v>mån 21/5</v>
          </cell>
          <cell r="L10" t="str">
            <v>tis 22/5</v>
          </cell>
          <cell r="M10" t="str">
            <v>ons 23/5</v>
          </cell>
          <cell r="N10" t="str">
            <v>tor 24/5</v>
          </cell>
          <cell r="O10" t="str">
            <v>fre 25/5</v>
          </cell>
          <cell r="P10" t="str">
            <v>lör 26/5</v>
          </cell>
          <cell r="Q10" t="str">
            <v>sön 27/5</v>
          </cell>
        </row>
        <row r="11">
          <cell r="J11" t="str">
            <v>Antal bilar per dygn</v>
          </cell>
          <cell r="K11">
            <v>193</v>
          </cell>
          <cell r="L11">
            <v>123</v>
          </cell>
          <cell r="M11">
            <v>127</v>
          </cell>
          <cell r="N11">
            <v>104</v>
          </cell>
          <cell r="O11">
            <v>117</v>
          </cell>
          <cell r="P11">
            <v>82</v>
          </cell>
          <cell r="Q11">
            <v>129</v>
          </cell>
        </row>
        <row r="12">
          <cell r="J12" t="str">
            <v>Antal bilar per dygn  &gt; 30 km/tim</v>
          </cell>
          <cell r="K12">
            <v>5</v>
          </cell>
          <cell r="L12">
            <v>6</v>
          </cell>
          <cell r="M12">
            <v>6</v>
          </cell>
          <cell r="N12">
            <v>3</v>
          </cell>
          <cell r="O12">
            <v>5</v>
          </cell>
          <cell r="P12">
            <v>0</v>
          </cell>
          <cell r="Q12">
            <v>3</v>
          </cell>
        </row>
      </sheetData>
      <sheetData sheetId="16">
        <row r="10">
          <cell r="K10" t="str">
            <v>mån 28/5</v>
          </cell>
          <cell r="L10" t="str">
            <v>tis 29/5</v>
          </cell>
          <cell r="M10" t="str">
            <v>ons 30/5</v>
          </cell>
          <cell r="N10" t="str">
            <v>tor 31/5</v>
          </cell>
          <cell r="O10" t="str">
            <v>fre 1/6</v>
          </cell>
          <cell r="P10" t="str">
            <v>lör 2/6</v>
          </cell>
          <cell r="Q10" t="str">
            <v>sön 3/6</v>
          </cell>
        </row>
        <row r="11">
          <cell r="J11" t="str">
            <v>Antal bilar per dygn</v>
          </cell>
          <cell r="K11">
            <v>181</v>
          </cell>
          <cell r="L11">
            <v>142</v>
          </cell>
          <cell r="M11">
            <v>150</v>
          </cell>
          <cell r="N11">
            <v>193</v>
          </cell>
          <cell r="O11">
            <v>107</v>
          </cell>
          <cell r="P11">
            <v>76</v>
          </cell>
          <cell r="Q11">
            <v>87</v>
          </cell>
        </row>
        <row r="12">
          <cell r="J12" t="str">
            <v>Antal bilar per dygn  &gt; 30 km/tim</v>
          </cell>
          <cell r="K12">
            <v>4</v>
          </cell>
          <cell r="L12">
            <v>6</v>
          </cell>
          <cell r="M12">
            <v>2</v>
          </cell>
          <cell r="N12">
            <v>2</v>
          </cell>
          <cell r="O12">
            <v>1</v>
          </cell>
          <cell r="P12">
            <v>0</v>
          </cell>
          <cell r="Q12">
            <v>1</v>
          </cell>
        </row>
      </sheetData>
      <sheetData sheetId="17">
        <row r="10">
          <cell r="K10" t="str">
            <v>mån 4/6</v>
          </cell>
          <cell r="L10" t="str">
            <v>tis 5/6</v>
          </cell>
          <cell r="M10" t="str">
            <v>ons 6/6</v>
          </cell>
          <cell r="N10" t="str">
            <v>tor 7/6</v>
          </cell>
          <cell r="O10" t="str">
            <v>fre 8/6</v>
          </cell>
          <cell r="P10" t="str">
            <v>lör 9/6</v>
          </cell>
          <cell r="Q10" t="str">
            <v>sön 10/6</v>
          </cell>
        </row>
        <row r="11">
          <cell r="K11">
            <v>183</v>
          </cell>
          <cell r="L11">
            <v>109</v>
          </cell>
          <cell r="M11">
            <v>118</v>
          </cell>
          <cell r="N11">
            <v>201</v>
          </cell>
          <cell r="O11">
            <v>90</v>
          </cell>
          <cell r="P11">
            <v>85</v>
          </cell>
          <cell r="Q11">
            <v>118</v>
          </cell>
        </row>
        <row r="12">
          <cell r="K12">
            <v>0</v>
          </cell>
          <cell r="L12">
            <v>4</v>
          </cell>
          <cell r="M12">
            <v>5</v>
          </cell>
          <cell r="N12">
            <v>8</v>
          </cell>
          <cell r="O12">
            <v>0</v>
          </cell>
          <cell r="P12">
            <v>1</v>
          </cell>
          <cell r="Q12">
            <v>2</v>
          </cell>
        </row>
      </sheetData>
      <sheetData sheetId="18">
        <row r="10">
          <cell r="K10" t="str">
            <v>mån 11/6</v>
          </cell>
          <cell r="L10" t="str">
            <v>tis 12/6</v>
          </cell>
          <cell r="M10" t="str">
            <v>ons 13/6</v>
          </cell>
          <cell r="N10" t="str">
            <v>tor 14/6</v>
          </cell>
          <cell r="O10" t="str">
            <v>fre 15/6</v>
          </cell>
          <cell r="P10" t="str">
            <v>lör 16/6</v>
          </cell>
          <cell r="Q10" t="str">
            <v>sön 17/6</v>
          </cell>
        </row>
        <row r="11">
          <cell r="J11" t="str">
            <v>Antal bilar per dygn</v>
          </cell>
          <cell r="K11">
            <v>205</v>
          </cell>
          <cell r="L11">
            <v>178</v>
          </cell>
          <cell r="M11">
            <v>123</v>
          </cell>
          <cell r="N11">
            <v>169</v>
          </cell>
          <cell r="O11">
            <v>137</v>
          </cell>
          <cell r="P11">
            <v>67</v>
          </cell>
          <cell r="Q11">
            <v>103</v>
          </cell>
        </row>
        <row r="12">
          <cell r="J12" t="str">
            <v>Antal bilar per dygn  &gt; 30 km/tim</v>
          </cell>
          <cell r="K12">
            <v>4</v>
          </cell>
          <cell r="L12">
            <v>3</v>
          </cell>
          <cell r="M12">
            <v>1</v>
          </cell>
          <cell r="N12">
            <v>2</v>
          </cell>
          <cell r="O12">
            <v>0</v>
          </cell>
          <cell r="P12">
            <v>0</v>
          </cell>
          <cell r="Q12">
            <v>1</v>
          </cell>
        </row>
      </sheetData>
      <sheetData sheetId="19">
        <row r="10">
          <cell r="K10" t="str">
            <v>mån 18/6</v>
          </cell>
          <cell r="L10" t="str">
            <v>tis 19/6</v>
          </cell>
          <cell r="M10" t="str">
            <v>ons 20/6</v>
          </cell>
          <cell r="N10" t="str">
            <v>tor 21/6</v>
          </cell>
          <cell r="O10" t="str">
            <v>fre 22/6</v>
          </cell>
          <cell r="P10" t="str">
            <v>lör 23/6</v>
          </cell>
          <cell r="Q10" t="str">
            <v>sön 24/6</v>
          </cell>
        </row>
        <row r="11">
          <cell r="J11" t="str">
            <v>Antal bilar per dygn</v>
          </cell>
          <cell r="K11">
            <v>159</v>
          </cell>
          <cell r="L11">
            <v>223</v>
          </cell>
          <cell r="M11">
            <v>160</v>
          </cell>
          <cell r="N11">
            <v>59</v>
          </cell>
          <cell r="O11">
            <v>86</v>
          </cell>
          <cell r="P11">
            <v>70</v>
          </cell>
          <cell r="Q11">
            <v>71</v>
          </cell>
        </row>
        <row r="12">
          <cell r="J12" t="str">
            <v>Antal bilar per dygn  &gt; 30 km/tim</v>
          </cell>
          <cell r="K12">
            <v>2</v>
          </cell>
          <cell r="L12">
            <v>8</v>
          </cell>
          <cell r="M12">
            <v>1</v>
          </cell>
          <cell r="N12">
            <v>1</v>
          </cell>
          <cell r="O12">
            <v>3</v>
          </cell>
          <cell r="P12">
            <v>1</v>
          </cell>
          <cell r="Q12">
            <v>3</v>
          </cell>
        </row>
      </sheetData>
      <sheetData sheetId="20">
        <row r="10">
          <cell r="K10" t="str">
            <v>mån 25/6</v>
          </cell>
          <cell r="L10" t="str">
            <v>tis 26/6</v>
          </cell>
          <cell r="M10" t="str">
            <v>ons 27/6</v>
          </cell>
          <cell r="N10" t="str">
            <v>tor 28/6</v>
          </cell>
          <cell r="O10" t="str">
            <v>fre 29/6</v>
          </cell>
          <cell r="P10" t="str">
            <v>lör 30/6</v>
          </cell>
          <cell r="Q10" t="str">
            <v>sön 1/7</v>
          </cell>
        </row>
        <row r="11">
          <cell r="J11" t="str">
            <v>Antal bilar per dygn</v>
          </cell>
          <cell r="K11">
            <v>109</v>
          </cell>
          <cell r="L11">
            <v>118</v>
          </cell>
          <cell r="M11">
            <v>74</v>
          </cell>
          <cell r="N11">
            <v>86</v>
          </cell>
          <cell r="O11">
            <v>85</v>
          </cell>
          <cell r="P11">
            <v>98</v>
          </cell>
          <cell r="Q11">
            <v>111</v>
          </cell>
        </row>
        <row r="12">
          <cell r="J12" t="str">
            <v>Antal bilar per dygn  &gt; 30 km/tim</v>
          </cell>
          <cell r="K12">
            <v>2</v>
          </cell>
          <cell r="L12">
            <v>2</v>
          </cell>
          <cell r="M12">
            <v>1</v>
          </cell>
          <cell r="N12">
            <v>3</v>
          </cell>
          <cell r="O12">
            <v>1</v>
          </cell>
          <cell r="P12">
            <v>2</v>
          </cell>
          <cell r="Q12">
            <v>1</v>
          </cell>
        </row>
      </sheetData>
      <sheetData sheetId="21">
        <row r="10">
          <cell r="K10" t="str">
            <v>mån 2/7</v>
          </cell>
          <cell r="L10" t="str">
            <v>tis 3/7</v>
          </cell>
          <cell r="M10" t="str">
            <v>ons 4/7</v>
          </cell>
          <cell r="N10" t="str">
            <v>tor 5/7</v>
          </cell>
          <cell r="O10" t="str">
            <v>fre 6/7</v>
          </cell>
          <cell r="P10" t="str">
            <v>lör 7/7</v>
          </cell>
          <cell r="Q10" t="str">
            <v>sön 8/7</v>
          </cell>
        </row>
        <row r="11">
          <cell r="J11" t="str">
            <v>Antal bilar per dygn</v>
          </cell>
          <cell r="K11">
            <v>189</v>
          </cell>
          <cell r="L11">
            <v>109</v>
          </cell>
          <cell r="M11">
            <v>193</v>
          </cell>
          <cell r="N11">
            <v>111</v>
          </cell>
          <cell r="O11">
            <v>127</v>
          </cell>
          <cell r="P11">
            <v>84</v>
          </cell>
          <cell r="Q11">
            <v>83</v>
          </cell>
        </row>
        <row r="12">
          <cell r="J12" t="str">
            <v>Antal bilar per dygn  &gt; 30 km/tim</v>
          </cell>
          <cell r="K12">
            <v>1</v>
          </cell>
          <cell r="L12">
            <v>0</v>
          </cell>
          <cell r="M12">
            <v>4</v>
          </cell>
          <cell r="N12">
            <v>2</v>
          </cell>
          <cell r="O12">
            <v>0</v>
          </cell>
          <cell r="P12">
            <v>2</v>
          </cell>
          <cell r="Q12">
            <v>0</v>
          </cell>
        </row>
      </sheetData>
      <sheetData sheetId="22">
        <row r="10">
          <cell r="K10" t="str">
            <v>mån 9/7</v>
          </cell>
          <cell r="L10" t="str">
            <v>tis 10/7</v>
          </cell>
          <cell r="M10" t="str">
            <v>ons 11/7</v>
          </cell>
          <cell r="N10" t="str">
            <v>tor 12/7</v>
          </cell>
          <cell r="O10" t="str">
            <v>fre 13/7</v>
          </cell>
          <cell r="P10" t="str">
            <v>lör 14/7</v>
          </cell>
          <cell r="Q10" t="str">
            <v>sön 15/7</v>
          </cell>
        </row>
        <row r="11">
          <cell r="J11" t="str">
            <v>Antal bilar per dygn</v>
          </cell>
          <cell r="K11">
            <v>82</v>
          </cell>
          <cell r="L11">
            <v>107</v>
          </cell>
          <cell r="M11">
            <v>147</v>
          </cell>
          <cell r="N11">
            <v>119</v>
          </cell>
          <cell r="O11">
            <v>106</v>
          </cell>
          <cell r="P11">
            <v>75</v>
          </cell>
          <cell r="Q11">
            <v>96</v>
          </cell>
        </row>
        <row r="12">
          <cell r="J12" t="str">
            <v>Antal bilar per dygn  &gt; 30 km/tim</v>
          </cell>
          <cell r="K12">
            <v>2</v>
          </cell>
          <cell r="L12">
            <v>1</v>
          </cell>
          <cell r="M12">
            <v>1</v>
          </cell>
          <cell r="N12">
            <v>2</v>
          </cell>
          <cell r="O12">
            <v>1</v>
          </cell>
          <cell r="P12">
            <v>1</v>
          </cell>
          <cell r="Q12">
            <v>0</v>
          </cell>
        </row>
      </sheetData>
      <sheetData sheetId="23">
        <row r="10">
          <cell r="K10" t="str">
            <v>mån 16/7</v>
          </cell>
          <cell r="L10" t="str">
            <v>tis 17/7</v>
          </cell>
          <cell r="M10" t="str">
            <v>ons 18/7</v>
          </cell>
          <cell r="N10" t="str">
            <v>tor 19/7</v>
          </cell>
          <cell r="O10" t="str">
            <v>fre 20/7</v>
          </cell>
          <cell r="P10" t="str">
            <v>lör 21/7</v>
          </cell>
          <cell r="Q10" t="str">
            <v>sön 22/7</v>
          </cell>
        </row>
        <row r="11">
          <cell r="J11" t="str">
            <v>Antal bilar per dygn</v>
          </cell>
          <cell r="K11">
            <v>133</v>
          </cell>
          <cell r="L11">
            <v>90</v>
          </cell>
          <cell r="M11">
            <v>88</v>
          </cell>
          <cell r="N11">
            <v>75</v>
          </cell>
          <cell r="O11">
            <v>94</v>
          </cell>
          <cell r="P11">
            <v>131</v>
          </cell>
          <cell r="Q11">
            <v>77</v>
          </cell>
        </row>
        <row r="12">
          <cell r="J12" t="str">
            <v>Antal bilar per dygn  &gt; 30 km/tim</v>
          </cell>
          <cell r="K12">
            <v>1</v>
          </cell>
          <cell r="L12">
            <v>0</v>
          </cell>
          <cell r="M12">
            <v>0</v>
          </cell>
          <cell r="N12">
            <v>1</v>
          </cell>
          <cell r="O12">
            <v>2</v>
          </cell>
          <cell r="P12">
            <v>3</v>
          </cell>
          <cell r="Q12">
            <v>1</v>
          </cell>
        </row>
      </sheetData>
      <sheetData sheetId="24">
        <row r="10">
          <cell r="K10" t="str">
            <v>mån 23/7</v>
          </cell>
          <cell r="L10" t="str">
            <v>tis 24/7</v>
          </cell>
          <cell r="M10" t="str">
            <v>ons 25/7</v>
          </cell>
          <cell r="N10" t="str">
            <v xml:space="preserve">tor 26/7 </v>
          </cell>
          <cell r="O10" t="str">
            <v>fre 27/7</v>
          </cell>
          <cell r="P10" t="str">
            <v>lör 28/7</v>
          </cell>
          <cell r="Q10" t="str">
            <v>sön 29/7</v>
          </cell>
        </row>
        <row r="11">
          <cell r="J11" t="str">
            <v>Antal bilar per dygn</v>
          </cell>
          <cell r="K11">
            <v>133</v>
          </cell>
          <cell r="L11">
            <v>102</v>
          </cell>
          <cell r="M11">
            <v>83</v>
          </cell>
          <cell r="N11">
            <v>103</v>
          </cell>
          <cell r="O11">
            <v>85</v>
          </cell>
          <cell r="P11">
            <v>96</v>
          </cell>
          <cell r="Q11">
            <v>96</v>
          </cell>
        </row>
        <row r="12">
          <cell r="J12" t="str">
            <v>Antal bilar per dygn  &gt; 30 km/tim</v>
          </cell>
          <cell r="K12">
            <v>3</v>
          </cell>
          <cell r="L12">
            <v>3</v>
          </cell>
          <cell r="M12">
            <v>2</v>
          </cell>
          <cell r="N12">
            <v>2</v>
          </cell>
          <cell r="O12">
            <v>0</v>
          </cell>
          <cell r="P12">
            <v>2</v>
          </cell>
          <cell r="Q12">
            <v>0</v>
          </cell>
        </row>
      </sheetData>
      <sheetData sheetId="25">
        <row r="10">
          <cell r="K10" t="str">
            <v>mån 30/7</v>
          </cell>
          <cell r="L10" t="str">
            <v>tis 31/7</v>
          </cell>
          <cell r="M10" t="str">
            <v>ons 1/8</v>
          </cell>
          <cell r="N10" t="str">
            <v>tor 2/8</v>
          </cell>
          <cell r="O10" t="str">
            <v>fre 3/8</v>
          </cell>
          <cell r="P10" t="str">
            <v>lör 4/8</v>
          </cell>
          <cell r="Q10" t="str">
            <v>sön 5/8</v>
          </cell>
        </row>
        <row r="11">
          <cell r="J11" t="str">
            <v>Antal bilar per dygn</v>
          </cell>
          <cell r="K11">
            <v>127</v>
          </cell>
          <cell r="L11">
            <v>120</v>
          </cell>
          <cell r="M11">
            <v>146</v>
          </cell>
          <cell r="N11">
            <v>143</v>
          </cell>
          <cell r="O11">
            <v>116</v>
          </cell>
          <cell r="P11">
            <v>72</v>
          </cell>
          <cell r="Q11">
            <v>104</v>
          </cell>
        </row>
        <row r="12">
          <cell r="J12" t="str">
            <v>Antal bilar per dygn  &gt; 30 km/tim</v>
          </cell>
          <cell r="K12">
            <v>5</v>
          </cell>
          <cell r="L12">
            <v>3</v>
          </cell>
          <cell r="M12">
            <v>2</v>
          </cell>
          <cell r="N12">
            <v>1</v>
          </cell>
          <cell r="O12">
            <v>0</v>
          </cell>
          <cell r="P12">
            <v>1</v>
          </cell>
          <cell r="Q12">
            <v>2</v>
          </cell>
        </row>
      </sheetData>
      <sheetData sheetId="26">
        <row r="10">
          <cell r="K10" t="str">
            <v>mån 6/8</v>
          </cell>
          <cell r="L10" t="str">
            <v>tis 7/8</v>
          </cell>
          <cell r="M10" t="str">
            <v>ons 8/8</v>
          </cell>
          <cell r="N10" t="str">
            <v>tor 9/8</v>
          </cell>
          <cell r="O10" t="str">
            <v>fre 10/8</v>
          </cell>
          <cell r="P10" t="str">
            <v>lör 11/8</v>
          </cell>
          <cell r="Q10" t="str">
            <v>sön 12/8</v>
          </cell>
        </row>
        <row r="11">
          <cell r="J11" t="str">
            <v>Antal bilar per dygn</v>
          </cell>
          <cell r="K11">
            <v>200</v>
          </cell>
          <cell r="L11">
            <v>135</v>
          </cell>
          <cell r="M11">
            <v>176</v>
          </cell>
          <cell r="N11">
            <v>127</v>
          </cell>
          <cell r="O11">
            <v>112</v>
          </cell>
          <cell r="P11">
            <v>153</v>
          </cell>
          <cell r="Q11">
            <v>173</v>
          </cell>
        </row>
        <row r="12">
          <cell r="J12" t="str">
            <v>Antal bilar per dygn  &gt; 30 km/tim</v>
          </cell>
          <cell r="K12">
            <v>2</v>
          </cell>
          <cell r="L12">
            <v>3</v>
          </cell>
          <cell r="M12">
            <v>3</v>
          </cell>
          <cell r="N12">
            <v>4</v>
          </cell>
          <cell r="O12">
            <v>2</v>
          </cell>
          <cell r="P12">
            <v>1</v>
          </cell>
          <cell r="Q12">
            <v>3</v>
          </cell>
        </row>
      </sheetData>
      <sheetData sheetId="27">
        <row r="10">
          <cell r="K10" t="str">
            <v>mån 13/8</v>
          </cell>
          <cell r="L10" t="str">
            <v>tis 14/8</v>
          </cell>
          <cell r="M10" t="str">
            <v>ons 15/8</v>
          </cell>
          <cell r="N10" t="str">
            <v>tor 16/8</v>
          </cell>
          <cell r="O10" t="str">
            <v>fre 17/8</v>
          </cell>
          <cell r="P10" t="str">
            <v>lör 18/8</v>
          </cell>
          <cell r="Q10" t="str">
            <v>sön 19/8</v>
          </cell>
        </row>
        <row r="11">
          <cell r="J11" t="str">
            <v>Antal bilar per dygn</v>
          </cell>
          <cell r="K11">
            <v>136</v>
          </cell>
          <cell r="L11">
            <v>124</v>
          </cell>
          <cell r="M11">
            <v>115</v>
          </cell>
          <cell r="N11">
            <v>112</v>
          </cell>
          <cell r="O11">
            <v>88</v>
          </cell>
          <cell r="P11">
            <v>132</v>
          </cell>
          <cell r="Q11">
            <v>174</v>
          </cell>
        </row>
        <row r="12">
          <cell r="J12" t="str">
            <v>Antal bilar per dygn  &gt; 30 km/tim</v>
          </cell>
          <cell r="K12">
            <v>2</v>
          </cell>
          <cell r="L12">
            <v>3</v>
          </cell>
          <cell r="M12">
            <v>1</v>
          </cell>
          <cell r="N12">
            <v>2</v>
          </cell>
          <cell r="O12">
            <v>0</v>
          </cell>
          <cell r="P12">
            <v>1</v>
          </cell>
          <cell r="Q12">
            <v>1</v>
          </cell>
        </row>
      </sheetData>
      <sheetData sheetId="28">
        <row r="10">
          <cell r="K10" t="str">
            <v>mån 20/8</v>
          </cell>
          <cell r="L10" t="str">
            <v>tis 21/8</v>
          </cell>
          <cell r="M10" t="str">
            <v>ons 22/8</v>
          </cell>
          <cell r="N10" t="str">
            <v>tor 23/8</v>
          </cell>
          <cell r="O10" t="str">
            <v>fre 24/8</v>
          </cell>
          <cell r="P10" t="str">
            <v>lör 25/8</v>
          </cell>
          <cell r="Q10" t="str">
            <v>sön 26/8</v>
          </cell>
        </row>
        <row r="11">
          <cell r="J11" t="str">
            <v>Antal bilar per dygn</v>
          </cell>
          <cell r="K11">
            <v>170</v>
          </cell>
          <cell r="L11">
            <v>128</v>
          </cell>
          <cell r="M11">
            <v>150</v>
          </cell>
          <cell r="N11">
            <v>180</v>
          </cell>
          <cell r="O11">
            <v>109</v>
          </cell>
          <cell r="P11">
            <v>116</v>
          </cell>
          <cell r="Q11">
            <v>188</v>
          </cell>
        </row>
        <row r="12">
          <cell r="J12" t="str">
            <v>Antal bilar per dygn  &gt; 30 km/tim</v>
          </cell>
          <cell r="K12">
            <v>6</v>
          </cell>
          <cell r="L12">
            <v>2</v>
          </cell>
          <cell r="M12">
            <v>2</v>
          </cell>
          <cell r="N12">
            <v>4</v>
          </cell>
          <cell r="O12">
            <v>0</v>
          </cell>
          <cell r="P12">
            <v>3</v>
          </cell>
          <cell r="Q12">
            <v>1</v>
          </cell>
        </row>
      </sheetData>
      <sheetData sheetId="29">
        <row r="10">
          <cell r="K10" t="str">
            <v>mån 27/8</v>
          </cell>
          <cell r="L10" t="str">
            <v>tis 28/8</v>
          </cell>
          <cell r="M10" t="str">
            <v>ons 29/8</v>
          </cell>
          <cell r="N10" t="str">
            <v>tor 30/8</v>
          </cell>
          <cell r="O10" t="str">
            <v>fre 31/8</v>
          </cell>
          <cell r="P10" t="str">
            <v>lör 1/9</v>
          </cell>
          <cell r="Q10" t="str">
            <v>sön 2/9</v>
          </cell>
        </row>
        <row r="11">
          <cell r="J11" t="str">
            <v>Antal bilar per dygn</v>
          </cell>
          <cell r="K11">
            <v>133</v>
          </cell>
          <cell r="L11">
            <v>154</v>
          </cell>
          <cell r="M11">
            <v>118</v>
          </cell>
          <cell r="N11">
            <v>147</v>
          </cell>
          <cell r="O11">
            <v>88</v>
          </cell>
          <cell r="P11">
            <v>72</v>
          </cell>
          <cell r="Q11">
            <v>142</v>
          </cell>
        </row>
        <row r="12">
          <cell r="J12" t="str">
            <v>Antal bilar per dygn  &gt; 30 km/tim</v>
          </cell>
          <cell r="K12">
            <v>4</v>
          </cell>
          <cell r="L12">
            <v>1</v>
          </cell>
          <cell r="M12">
            <v>1</v>
          </cell>
          <cell r="N12">
            <v>1</v>
          </cell>
          <cell r="O12">
            <v>2</v>
          </cell>
          <cell r="P12">
            <v>3</v>
          </cell>
          <cell r="Q12">
            <v>1</v>
          </cell>
        </row>
      </sheetData>
      <sheetData sheetId="30">
        <row r="10">
          <cell r="K10" t="str">
            <v>mån 3/9</v>
          </cell>
          <cell r="L10" t="str">
            <v>tis 4/4</v>
          </cell>
          <cell r="M10" t="str">
            <v>ons 5/9</v>
          </cell>
          <cell r="N10" t="str">
            <v>tor 6/9</v>
          </cell>
          <cell r="O10" t="str">
            <v>fre 7/9</v>
          </cell>
          <cell r="P10" t="str">
            <v>lör 8/9</v>
          </cell>
          <cell r="Q10" t="str">
            <v>sön 9/9</v>
          </cell>
        </row>
        <row r="11">
          <cell r="J11" t="str">
            <v>Antal bilar per dygn</v>
          </cell>
          <cell r="K11">
            <v>157</v>
          </cell>
          <cell r="L11">
            <v>111</v>
          </cell>
          <cell r="M11">
            <v>99</v>
          </cell>
          <cell r="N11">
            <v>129</v>
          </cell>
          <cell r="O11">
            <v>100</v>
          </cell>
          <cell r="P11">
            <v>59</v>
          </cell>
          <cell r="Q11">
            <v>137</v>
          </cell>
        </row>
        <row r="12">
          <cell r="J12" t="str">
            <v>Antal bilar per dygn  &gt; 30 km/tim</v>
          </cell>
          <cell r="K12">
            <v>2</v>
          </cell>
          <cell r="L12">
            <v>2</v>
          </cell>
          <cell r="M12">
            <v>2</v>
          </cell>
          <cell r="N12">
            <v>6</v>
          </cell>
          <cell r="O12">
            <v>2</v>
          </cell>
          <cell r="P12">
            <v>1</v>
          </cell>
          <cell r="Q12">
            <v>5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2B163-4E9A-4E87-AB0B-8EC84ECC38C9}">
  <dimension ref="C4:T991"/>
  <sheetViews>
    <sheetView tabSelected="1" workbookViewId="0"/>
  </sheetViews>
  <sheetFormatPr defaultRowHeight="14.4" x14ac:dyDescent="0.3"/>
  <cols>
    <col min="3" max="3" width="13" customWidth="1"/>
    <col min="4" max="4" width="11.6640625" customWidth="1"/>
    <col min="5" max="5" width="11.109375" customWidth="1"/>
    <col min="6" max="6" width="11.5546875" customWidth="1"/>
    <col min="7" max="7" width="13" customWidth="1"/>
    <col min="10" max="10" width="34" customWidth="1"/>
  </cols>
  <sheetData>
    <row r="4" spans="3:20" ht="15" thickBot="1" x14ac:dyDescent="0.35"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</row>
    <row r="5" spans="3:20" ht="15" thickBot="1" x14ac:dyDescent="0.35">
      <c r="C5" s="2" t="s">
        <v>5</v>
      </c>
      <c r="D5" s="2">
        <v>15</v>
      </c>
      <c r="E5" s="3">
        <v>43206</v>
      </c>
      <c r="F5" s="4">
        <v>0.40738425925925931</v>
      </c>
      <c r="G5" s="5">
        <v>0.5</v>
      </c>
    </row>
    <row r="6" spans="3:20" x14ac:dyDescent="0.3">
      <c r="C6" s="6" t="s">
        <v>2</v>
      </c>
      <c r="D6" s="6" t="s">
        <v>3</v>
      </c>
      <c r="E6" s="6" t="s">
        <v>6</v>
      </c>
      <c r="F6" s="6" t="s">
        <v>7</v>
      </c>
      <c r="G6" s="6" t="s">
        <v>8</v>
      </c>
    </row>
    <row r="7" spans="3:20" ht="15" thickBot="1" x14ac:dyDescent="0.35">
      <c r="C7" s="7">
        <v>43206</v>
      </c>
      <c r="D7" s="8">
        <v>0.10476851851851852</v>
      </c>
      <c r="E7" s="9" t="s">
        <v>9</v>
      </c>
      <c r="F7" s="9">
        <v>35</v>
      </c>
      <c r="G7" s="9" t="s">
        <v>10</v>
      </c>
    </row>
    <row r="8" spans="3:20" ht="15" thickBot="1" x14ac:dyDescent="0.35">
      <c r="C8" s="10">
        <v>43206</v>
      </c>
      <c r="D8" s="11">
        <v>0.1067361111111111</v>
      </c>
      <c r="E8" s="12" t="s">
        <v>9</v>
      </c>
      <c r="F8" s="12">
        <v>12</v>
      </c>
      <c r="G8" s="12" t="s">
        <v>11</v>
      </c>
    </row>
    <row r="9" spans="3:20" ht="15" thickBot="1" x14ac:dyDescent="0.35">
      <c r="C9" s="10">
        <v>43206</v>
      </c>
      <c r="D9" s="11">
        <v>0.19483796296296296</v>
      </c>
      <c r="E9" s="12" t="s">
        <v>9</v>
      </c>
      <c r="F9" s="12">
        <v>34</v>
      </c>
      <c r="G9" s="12" t="s">
        <v>10</v>
      </c>
      <c r="J9" t="s">
        <v>12</v>
      </c>
      <c r="K9" s="13">
        <f>SUM( K11:R11 )</f>
        <v>954</v>
      </c>
      <c r="L9" s="13"/>
      <c r="M9" s="14"/>
      <c r="N9" s="14"/>
      <c r="O9" s="14"/>
      <c r="P9" s="14"/>
      <c r="Q9" s="14"/>
      <c r="R9" s="14"/>
    </row>
    <row r="10" spans="3:20" ht="15" thickBot="1" x14ac:dyDescent="0.35">
      <c r="C10" s="10">
        <v>43206</v>
      </c>
      <c r="D10" s="11">
        <v>0.19490740740740742</v>
      </c>
      <c r="E10" s="12" t="s">
        <v>9</v>
      </c>
      <c r="F10" s="12">
        <v>43</v>
      </c>
      <c r="G10" s="12" t="s">
        <v>10</v>
      </c>
      <c r="K10" s="14" t="s">
        <v>13</v>
      </c>
      <c r="L10" s="14" t="s">
        <v>14</v>
      </c>
      <c r="M10" s="14" t="s">
        <v>15</v>
      </c>
      <c r="N10" s="14" t="s">
        <v>16</v>
      </c>
      <c r="O10" s="14" t="s">
        <v>17</v>
      </c>
      <c r="P10" s="14" t="s">
        <v>18</v>
      </c>
      <c r="Q10" s="14" t="s">
        <v>19</v>
      </c>
      <c r="R10" s="14"/>
      <c r="S10" s="14" t="s">
        <v>20</v>
      </c>
    </row>
    <row r="11" spans="3:20" ht="15" thickBot="1" x14ac:dyDescent="0.35">
      <c r="C11" s="10">
        <v>43206</v>
      </c>
      <c r="D11" s="11">
        <v>0.23012731481481483</v>
      </c>
      <c r="E11" s="12" t="s">
        <v>9</v>
      </c>
      <c r="F11" s="12">
        <v>12</v>
      </c>
      <c r="G11" s="12" t="s">
        <v>11</v>
      </c>
      <c r="J11" t="s">
        <v>21</v>
      </c>
      <c r="K11" s="13">
        <f>COUNTIFS($C$7:$C$960, "=2018-04-16" )</f>
        <v>163</v>
      </c>
      <c r="L11" s="13">
        <f>COUNTIFS($C$7:$C$960, "=2018-04-17" )</f>
        <v>136</v>
      </c>
      <c r="M11" s="13">
        <f>COUNTIFS($C$7:$C$960, "=2018-04-18" )</f>
        <v>153</v>
      </c>
      <c r="N11" s="13">
        <f>COUNTIFS($C$7:$C$960, "=2018-04-19" )</f>
        <v>138</v>
      </c>
      <c r="O11" s="13">
        <f>COUNTIFS($C$7:$C$960, "=2018-04-20" )</f>
        <v>105</v>
      </c>
      <c r="P11" s="13">
        <f>COUNTIFS($C$7:$C$960, "=2018-04-21" )</f>
        <v>146</v>
      </c>
      <c r="Q11" s="13">
        <f>COUNTIFS($C$7:$C$960, "=2018-04-22" )</f>
        <v>113</v>
      </c>
      <c r="R11" s="13"/>
      <c r="S11" s="13">
        <f>SUM( K11:Q11 )</f>
        <v>954</v>
      </c>
    </row>
    <row r="12" spans="3:20" ht="15" thickBot="1" x14ac:dyDescent="0.35">
      <c r="C12" s="10">
        <v>43206</v>
      </c>
      <c r="D12" s="11">
        <v>0.25796296296296295</v>
      </c>
      <c r="E12" s="12" t="s">
        <v>9</v>
      </c>
      <c r="F12" s="12">
        <v>14</v>
      </c>
      <c r="G12" s="12" t="s">
        <v>11</v>
      </c>
      <c r="J12" t="s">
        <v>22</v>
      </c>
      <c r="K12" s="13">
        <f>COUNTIFS($C$7:$C$960, "=2018-04-16", $F$7:$F$960, "&gt;30" )</f>
        <v>14</v>
      </c>
      <c r="L12" s="13">
        <f>COUNTIFS($C$7:$C$960, "=2018-04-17", $F$7:$F$960, "&gt;30" )</f>
        <v>0</v>
      </c>
      <c r="M12" s="13">
        <f>COUNTIFS($C$7:$C$960, "=2018-04-18", $F$7:$F$960, "&gt;30" )</f>
        <v>2</v>
      </c>
      <c r="N12" s="13">
        <f>COUNTIFS($C$7:$C$960, "=2018-04-19", $F$7:$F$960, "&gt;30" )</f>
        <v>2</v>
      </c>
      <c r="O12" s="13">
        <f>COUNTIFS($C$7:$C$960, "=2018-04-20", $F$7:$F$960, "&gt;30" )</f>
        <v>4</v>
      </c>
      <c r="P12" s="13">
        <f>COUNTIFS($C$7:$C$960, "=2018-04-21", $F$7:$F$960, "&gt;30" )</f>
        <v>1</v>
      </c>
      <c r="Q12" s="13">
        <f>COUNTIFS($C$7:$C$960, "=2018-04-22", $F$7:$F$960, "&gt;30" )</f>
        <v>0</v>
      </c>
      <c r="R12" s="13"/>
      <c r="S12" s="13">
        <f>SUM( K12:R12 )</f>
        <v>23</v>
      </c>
      <c r="T12" s="15">
        <f>S12/S11</f>
        <v>2.4109014675052411E-2</v>
      </c>
    </row>
    <row r="13" spans="3:20" ht="15" thickBot="1" x14ac:dyDescent="0.35">
      <c r="C13" s="10">
        <v>43206</v>
      </c>
      <c r="D13" s="11">
        <v>0.26150462962962961</v>
      </c>
      <c r="E13" s="12" t="s">
        <v>9</v>
      </c>
      <c r="F13" s="12">
        <v>13</v>
      </c>
      <c r="G13" s="12" t="s">
        <v>11</v>
      </c>
      <c r="K13" s="13"/>
      <c r="L13" s="13"/>
      <c r="M13" s="13"/>
      <c r="N13" s="13"/>
      <c r="O13" s="13"/>
      <c r="P13" s="13"/>
      <c r="Q13" s="13"/>
      <c r="R13" s="13"/>
      <c r="S13" s="13"/>
      <c r="T13" s="16"/>
    </row>
    <row r="14" spans="3:20" ht="15" thickBot="1" x14ac:dyDescent="0.35">
      <c r="C14" s="10">
        <v>43206</v>
      </c>
      <c r="D14" s="11">
        <v>0.26446759259259262</v>
      </c>
      <c r="E14" s="12" t="s">
        <v>9</v>
      </c>
      <c r="F14" s="12">
        <v>10</v>
      </c>
      <c r="G14" s="12" t="s">
        <v>11</v>
      </c>
    </row>
    <row r="15" spans="3:20" ht="15" thickBot="1" x14ac:dyDescent="0.35">
      <c r="C15" s="10">
        <v>43206</v>
      </c>
      <c r="D15" s="11">
        <v>0.26511574074074074</v>
      </c>
      <c r="E15" s="12" t="s">
        <v>9</v>
      </c>
      <c r="F15" s="12">
        <v>12</v>
      </c>
      <c r="G15" s="12" t="s">
        <v>11</v>
      </c>
    </row>
    <row r="16" spans="3:20" ht="15" thickBot="1" x14ac:dyDescent="0.35">
      <c r="C16" s="10">
        <v>43206</v>
      </c>
      <c r="D16" s="11">
        <v>0.26821759259259259</v>
      </c>
      <c r="E16" s="12" t="s">
        <v>9</v>
      </c>
      <c r="F16" s="12">
        <v>24</v>
      </c>
      <c r="G16" s="12" t="s">
        <v>10</v>
      </c>
    </row>
    <row r="17" spans="3:7" ht="15" thickBot="1" x14ac:dyDescent="0.35">
      <c r="C17" s="10">
        <v>43206</v>
      </c>
      <c r="D17" s="11">
        <v>0.26915509259259257</v>
      </c>
      <c r="E17" s="12" t="s">
        <v>9</v>
      </c>
      <c r="F17" s="12">
        <v>26</v>
      </c>
      <c r="G17" s="12" t="s">
        <v>10</v>
      </c>
    </row>
    <row r="18" spans="3:7" ht="15" thickBot="1" x14ac:dyDescent="0.35">
      <c r="C18" s="10">
        <v>43206</v>
      </c>
      <c r="D18" s="11">
        <v>0.26988425925925924</v>
      </c>
      <c r="E18" s="12" t="s">
        <v>9</v>
      </c>
      <c r="F18" s="12">
        <v>13</v>
      </c>
      <c r="G18" s="12" t="s">
        <v>11</v>
      </c>
    </row>
    <row r="19" spans="3:7" ht="15" thickBot="1" x14ac:dyDescent="0.35">
      <c r="C19" s="10">
        <v>43206</v>
      </c>
      <c r="D19" s="11">
        <v>0.27018518518518519</v>
      </c>
      <c r="E19" s="12" t="s">
        <v>9</v>
      </c>
      <c r="F19" s="12">
        <v>21</v>
      </c>
      <c r="G19" s="12" t="s">
        <v>10</v>
      </c>
    </row>
    <row r="20" spans="3:7" ht="15" thickBot="1" x14ac:dyDescent="0.35">
      <c r="C20" s="10">
        <v>43206</v>
      </c>
      <c r="D20" s="11">
        <v>0.27219907407407407</v>
      </c>
      <c r="E20" s="12" t="s">
        <v>9</v>
      </c>
      <c r="F20" s="12">
        <v>11</v>
      </c>
      <c r="G20" s="12" t="s">
        <v>11</v>
      </c>
    </row>
    <row r="21" spans="3:7" ht="15" thickBot="1" x14ac:dyDescent="0.35">
      <c r="C21" s="10">
        <v>43206</v>
      </c>
      <c r="D21" s="11">
        <v>0.27285879629629628</v>
      </c>
      <c r="E21" s="12" t="s">
        <v>9</v>
      </c>
      <c r="F21" s="12">
        <v>22</v>
      </c>
      <c r="G21" s="12" t="s">
        <v>10</v>
      </c>
    </row>
    <row r="22" spans="3:7" ht="15" thickBot="1" x14ac:dyDescent="0.35">
      <c r="C22" s="10">
        <v>43206</v>
      </c>
      <c r="D22" s="11">
        <v>0.27359953703703704</v>
      </c>
      <c r="E22" s="12" t="s">
        <v>9</v>
      </c>
      <c r="F22" s="12">
        <v>10</v>
      </c>
      <c r="G22" s="12" t="s">
        <v>11</v>
      </c>
    </row>
    <row r="23" spans="3:7" ht="15" thickBot="1" x14ac:dyDescent="0.35">
      <c r="C23" s="10">
        <v>43206</v>
      </c>
      <c r="D23" s="11">
        <v>0.27372685185185186</v>
      </c>
      <c r="E23" s="12" t="s">
        <v>9</v>
      </c>
      <c r="F23" s="12">
        <v>10</v>
      </c>
      <c r="G23" s="12" t="s">
        <v>11</v>
      </c>
    </row>
    <row r="24" spans="3:7" ht="15" thickBot="1" x14ac:dyDescent="0.35">
      <c r="C24" s="10">
        <v>43206</v>
      </c>
      <c r="D24" s="11">
        <v>0.27425925925925926</v>
      </c>
      <c r="E24" s="12" t="s">
        <v>9</v>
      </c>
      <c r="F24" s="12">
        <v>31</v>
      </c>
      <c r="G24" s="12" t="s">
        <v>10</v>
      </c>
    </row>
    <row r="25" spans="3:7" ht="15" thickBot="1" x14ac:dyDescent="0.35">
      <c r="C25" s="10">
        <v>43206</v>
      </c>
      <c r="D25" s="11">
        <v>0.27527777777777779</v>
      </c>
      <c r="E25" s="12" t="s">
        <v>9</v>
      </c>
      <c r="F25" s="12">
        <v>25</v>
      </c>
      <c r="G25" s="12" t="s">
        <v>10</v>
      </c>
    </row>
    <row r="26" spans="3:7" ht="15" thickBot="1" x14ac:dyDescent="0.35">
      <c r="C26" s="10">
        <v>43206</v>
      </c>
      <c r="D26" s="11">
        <v>0.27591435185185187</v>
      </c>
      <c r="E26" s="12" t="s">
        <v>9</v>
      </c>
      <c r="F26" s="12">
        <v>31</v>
      </c>
      <c r="G26" s="12" t="s">
        <v>10</v>
      </c>
    </row>
    <row r="27" spans="3:7" ht="15" thickBot="1" x14ac:dyDescent="0.35">
      <c r="C27" s="10">
        <v>43206</v>
      </c>
      <c r="D27" s="11">
        <v>0.27629629629629632</v>
      </c>
      <c r="E27" s="12" t="s">
        <v>9</v>
      </c>
      <c r="F27" s="12">
        <v>12</v>
      </c>
      <c r="G27" s="12" t="s">
        <v>11</v>
      </c>
    </row>
    <row r="28" spans="3:7" ht="15" thickBot="1" x14ac:dyDescent="0.35">
      <c r="C28" s="10">
        <v>43206</v>
      </c>
      <c r="D28" s="11">
        <v>0.27803240740740742</v>
      </c>
      <c r="E28" s="12" t="s">
        <v>9</v>
      </c>
      <c r="F28" s="12">
        <v>11</v>
      </c>
      <c r="G28" s="12" t="s">
        <v>11</v>
      </c>
    </row>
    <row r="29" spans="3:7" ht="15" thickBot="1" x14ac:dyDescent="0.35">
      <c r="C29" s="10">
        <v>43206</v>
      </c>
      <c r="D29" s="11">
        <v>0.27909722222222222</v>
      </c>
      <c r="E29" s="12" t="s">
        <v>9</v>
      </c>
      <c r="F29" s="12">
        <v>22</v>
      </c>
      <c r="G29" s="12" t="s">
        <v>10</v>
      </c>
    </row>
    <row r="30" spans="3:7" ht="15" thickBot="1" x14ac:dyDescent="0.35">
      <c r="C30" s="10">
        <v>43206</v>
      </c>
      <c r="D30" s="11">
        <v>0.27989583333333334</v>
      </c>
      <c r="E30" s="12" t="s">
        <v>9</v>
      </c>
      <c r="F30" s="12">
        <v>24</v>
      </c>
      <c r="G30" s="12" t="s">
        <v>10</v>
      </c>
    </row>
    <row r="31" spans="3:7" ht="15" thickBot="1" x14ac:dyDescent="0.35">
      <c r="C31" s="10">
        <v>43206</v>
      </c>
      <c r="D31" s="11">
        <v>0.28159722222222222</v>
      </c>
      <c r="E31" s="12" t="s">
        <v>9</v>
      </c>
      <c r="F31" s="12">
        <v>27</v>
      </c>
      <c r="G31" s="12" t="s">
        <v>10</v>
      </c>
    </row>
    <row r="32" spans="3:7" ht="15" thickBot="1" x14ac:dyDescent="0.35">
      <c r="C32" s="10">
        <v>43206</v>
      </c>
      <c r="D32" s="11">
        <v>0.2832291666666667</v>
      </c>
      <c r="E32" s="12" t="s">
        <v>9</v>
      </c>
      <c r="F32" s="12">
        <v>34</v>
      </c>
      <c r="G32" s="12" t="s">
        <v>10</v>
      </c>
    </row>
    <row r="33" spans="3:7" ht="15" thickBot="1" x14ac:dyDescent="0.35">
      <c r="C33" s="10">
        <v>43206</v>
      </c>
      <c r="D33" s="11">
        <v>0.28356481481481483</v>
      </c>
      <c r="E33" s="12" t="s">
        <v>9</v>
      </c>
      <c r="F33" s="12">
        <v>34</v>
      </c>
      <c r="G33" s="12" t="s">
        <v>10</v>
      </c>
    </row>
    <row r="34" spans="3:7" ht="15" thickBot="1" x14ac:dyDescent="0.35">
      <c r="C34" s="10">
        <v>43206</v>
      </c>
      <c r="D34" s="11">
        <v>0.28357638888888886</v>
      </c>
      <c r="E34" s="12" t="s">
        <v>9</v>
      </c>
      <c r="F34" s="12">
        <v>10</v>
      </c>
      <c r="G34" s="12" t="s">
        <v>10</v>
      </c>
    </row>
    <row r="35" spans="3:7" ht="15" thickBot="1" x14ac:dyDescent="0.35">
      <c r="C35" s="10">
        <v>43206</v>
      </c>
      <c r="D35" s="11">
        <v>0.28372685185185187</v>
      </c>
      <c r="E35" s="12" t="s">
        <v>9</v>
      </c>
      <c r="F35" s="12">
        <v>19</v>
      </c>
      <c r="G35" s="12" t="s">
        <v>10</v>
      </c>
    </row>
    <row r="36" spans="3:7" ht="15" thickBot="1" x14ac:dyDescent="0.35">
      <c r="C36" s="10">
        <v>43206</v>
      </c>
      <c r="D36" s="11">
        <v>0.28446759259259258</v>
      </c>
      <c r="E36" s="12" t="s">
        <v>9</v>
      </c>
      <c r="F36" s="12">
        <v>31</v>
      </c>
      <c r="G36" s="12" t="s">
        <v>10</v>
      </c>
    </row>
    <row r="37" spans="3:7" ht="15" thickBot="1" x14ac:dyDescent="0.35">
      <c r="C37" s="10">
        <v>43206</v>
      </c>
      <c r="D37" s="11">
        <v>0.28597222222222224</v>
      </c>
      <c r="E37" s="12" t="s">
        <v>9</v>
      </c>
      <c r="F37" s="12">
        <v>27</v>
      </c>
      <c r="G37" s="12" t="s">
        <v>10</v>
      </c>
    </row>
    <row r="38" spans="3:7" ht="15" thickBot="1" x14ac:dyDescent="0.35">
      <c r="C38" s="10">
        <v>43206</v>
      </c>
      <c r="D38" s="11">
        <v>0.28793981481481484</v>
      </c>
      <c r="E38" s="12" t="s">
        <v>9</v>
      </c>
      <c r="F38" s="12">
        <v>15</v>
      </c>
      <c r="G38" s="12" t="s">
        <v>11</v>
      </c>
    </row>
    <row r="39" spans="3:7" ht="15" thickBot="1" x14ac:dyDescent="0.35">
      <c r="C39" s="10">
        <v>43206</v>
      </c>
      <c r="D39" s="11">
        <v>0.2882986111111111</v>
      </c>
      <c r="E39" s="12" t="s">
        <v>9</v>
      </c>
      <c r="F39" s="12">
        <v>28</v>
      </c>
      <c r="G39" s="12" t="s">
        <v>10</v>
      </c>
    </row>
    <row r="40" spans="3:7" ht="15" thickBot="1" x14ac:dyDescent="0.35">
      <c r="C40" s="10">
        <v>43206</v>
      </c>
      <c r="D40" s="11">
        <v>0.29129629629629633</v>
      </c>
      <c r="E40" s="12" t="s">
        <v>9</v>
      </c>
      <c r="F40" s="12">
        <v>36</v>
      </c>
      <c r="G40" s="12" t="s">
        <v>10</v>
      </c>
    </row>
    <row r="41" spans="3:7" ht="15" thickBot="1" x14ac:dyDescent="0.35">
      <c r="C41" s="10">
        <v>43206</v>
      </c>
      <c r="D41" s="11">
        <v>0.29228009259259258</v>
      </c>
      <c r="E41" s="12" t="s">
        <v>9</v>
      </c>
      <c r="F41" s="12">
        <v>10</v>
      </c>
      <c r="G41" s="12" t="s">
        <v>11</v>
      </c>
    </row>
    <row r="42" spans="3:7" ht="15" thickBot="1" x14ac:dyDescent="0.35">
      <c r="C42" s="10">
        <v>43206</v>
      </c>
      <c r="D42" s="11">
        <v>0.29277777777777775</v>
      </c>
      <c r="E42" s="12" t="s">
        <v>9</v>
      </c>
      <c r="F42" s="12">
        <v>12</v>
      </c>
      <c r="G42" s="12" t="s">
        <v>11</v>
      </c>
    </row>
    <row r="43" spans="3:7" ht="15" thickBot="1" x14ac:dyDescent="0.35">
      <c r="C43" s="10">
        <v>43206</v>
      </c>
      <c r="D43" s="11">
        <v>0.29479166666666667</v>
      </c>
      <c r="E43" s="12" t="s">
        <v>9</v>
      </c>
      <c r="F43" s="12">
        <v>12</v>
      </c>
      <c r="G43" s="12" t="s">
        <v>11</v>
      </c>
    </row>
    <row r="44" spans="3:7" ht="15" thickBot="1" x14ac:dyDescent="0.35">
      <c r="C44" s="10">
        <v>43206</v>
      </c>
      <c r="D44" s="11">
        <v>0.2951273148148148</v>
      </c>
      <c r="E44" s="12" t="s">
        <v>9</v>
      </c>
      <c r="F44" s="12">
        <v>12</v>
      </c>
      <c r="G44" s="12" t="s">
        <v>11</v>
      </c>
    </row>
    <row r="45" spans="3:7" ht="15" thickBot="1" x14ac:dyDescent="0.35">
      <c r="C45" s="10">
        <v>43206</v>
      </c>
      <c r="D45" s="11">
        <v>0.29800925925925925</v>
      </c>
      <c r="E45" s="12" t="s">
        <v>9</v>
      </c>
      <c r="F45" s="12">
        <v>25</v>
      </c>
      <c r="G45" s="12" t="s">
        <v>10</v>
      </c>
    </row>
    <row r="46" spans="3:7" ht="15" thickBot="1" x14ac:dyDescent="0.35">
      <c r="C46" s="10">
        <v>43206</v>
      </c>
      <c r="D46" s="11">
        <v>0.3009027777777778</v>
      </c>
      <c r="E46" s="12" t="s">
        <v>9</v>
      </c>
      <c r="F46" s="12">
        <v>11</v>
      </c>
      <c r="G46" s="12" t="s">
        <v>11</v>
      </c>
    </row>
    <row r="47" spans="3:7" ht="15" thickBot="1" x14ac:dyDescent="0.35">
      <c r="C47" s="10">
        <v>43206</v>
      </c>
      <c r="D47" s="11">
        <v>0.302650462962963</v>
      </c>
      <c r="E47" s="12" t="s">
        <v>9</v>
      </c>
      <c r="F47" s="12">
        <v>33</v>
      </c>
      <c r="G47" s="12" t="s">
        <v>10</v>
      </c>
    </row>
    <row r="48" spans="3:7" ht="15" thickBot="1" x14ac:dyDescent="0.35">
      <c r="C48" s="10">
        <v>43206</v>
      </c>
      <c r="D48" s="11">
        <v>0.30641203703703707</v>
      </c>
      <c r="E48" s="12" t="s">
        <v>9</v>
      </c>
      <c r="F48" s="12">
        <v>13</v>
      </c>
      <c r="G48" s="12" t="s">
        <v>10</v>
      </c>
    </row>
    <row r="49" spans="3:7" ht="15" thickBot="1" x14ac:dyDescent="0.35">
      <c r="C49" s="10">
        <v>43206</v>
      </c>
      <c r="D49" s="11">
        <v>0.31145833333333334</v>
      </c>
      <c r="E49" s="12" t="s">
        <v>9</v>
      </c>
      <c r="F49" s="12">
        <v>24</v>
      </c>
      <c r="G49" s="12" t="s">
        <v>10</v>
      </c>
    </row>
    <row r="50" spans="3:7" ht="15" thickBot="1" x14ac:dyDescent="0.35">
      <c r="C50" s="10">
        <v>43206</v>
      </c>
      <c r="D50" s="11">
        <v>0.31172453703703701</v>
      </c>
      <c r="E50" s="12" t="s">
        <v>9</v>
      </c>
      <c r="F50" s="12">
        <v>31</v>
      </c>
      <c r="G50" s="12" t="s">
        <v>10</v>
      </c>
    </row>
    <row r="51" spans="3:7" ht="15" thickBot="1" x14ac:dyDescent="0.35">
      <c r="C51" s="10">
        <v>43206</v>
      </c>
      <c r="D51" s="11">
        <v>0.31609953703703703</v>
      </c>
      <c r="E51" s="12" t="s">
        <v>9</v>
      </c>
      <c r="F51" s="12">
        <v>11</v>
      </c>
      <c r="G51" s="12" t="s">
        <v>11</v>
      </c>
    </row>
    <row r="52" spans="3:7" ht="15" thickBot="1" x14ac:dyDescent="0.35">
      <c r="C52" s="10">
        <v>43206</v>
      </c>
      <c r="D52" s="11">
        <v>0.31865740740740739</v>
      </c>
      <c r="E52" s="12" t="s">
        <v>9</v>
      </c>
      <c r="F52" s="12">
        <v>14</v>
      </c>
      <c r="G52" s="12" t="s">
        <v>11</v>
      </c>
    </row>
    <row r="53" spans="3:7" ht="15" thickBot="1" x14ac:dyDescent="0.35">
      <c r="C53" s="10">
        <v>43206</v>
      </c>
      <c r="D53" s="11">
        <v>0.32148148148148148</v>
      </c>
      <c r="E53" s="12" t="s">
        <v>9</v>
      </c>
      <c r="F53" s="12">
        <v>27</v>
      </c>
      <c r="G53" s="12" t="s">
        <v>10</v>
      </c>
    </row>
    <row r="54" spans="3:7" ht="15" thickBot="1" x14ac:dyDescent="0.35">
      <c r="C54" s="10">
        <v>43206</v>
      </c>
      <c r="D54" s="11">
        <v>0.32362268518518517</v>
      </c>
      <c r="E54" s="12" t="s">
        <v>9</v>
      </c>
      <c r="F54" s="12">
        <v>28</v>
      </c>
      <c r="G54" s="12" t="s">
        <v>10</v>
      </c>
    </row>
    <row r="55" spans="3:7" ht="15" thickBot="1" x14ac:dyDescent="0.35">
      <c r="C55" s="10">
        <v>43206</v>
      </c>
      <c r="D55" s="11">
        <v>0.32406249999999998</v>
      </c>
      <c r="E55" s="12" t="s">
        <v>9</v>
      </c>
      <c r="F55" s="12">
        <v>14</v>
      </c>
      <c r="G55" s="12" t="s">
        <v>11</v>
      </c>
    </row>
    <row r="56" spans="3:7" ht="15" thickBot="1" x14ac:dyDescent="0.35">
      <c r="C56" s="10">
        <v>43206</v>
      </c>
      <c r="D56" s="11">
        <v>0.33358796296296295</v>
      </c>
      <c r="E56" s="12" t="s">
        <v>9</v>
      </c>
      <c r="F56" s="12">
        <v>10</v>
      </c>
      <c r="G56" s="12" t="s">
        <v>11</v>
      </c>
    </row>
    <row r="57" spans="3:7" ht="15" thickBot="1" x14ac:dyDescent="0.35">
      <c r="C57" s="10">
        <v>43206</v>
      </c>
      <c r="D57" s="11">
        <v>0.33361111111111108</v>
      </c>
      <c r="E57" s="12" t="s">
        <v>9</v>
      </c>
      <c r="F57" s="12">
        <v>9</v>
      </c>
      <c r="G57" s="12" t="s">
        <v>11</v>
      </c>
    </row>
    <row r="58" spans="3:7" ht="15" thickBot="1" x14ac:dyDescent="0.35">
      <c r="C58" s="10">
        <v>43206</v>
      </c>
      <c r="D58" s="11">
        <v>0.33362268518518517</v>
      </c>
      <c r="E58" s="12" t="s">
        <v>9</v>
      </c>
      <c r="F58" s="12">
        <v>12</v>
      </c>
      <c r="G58" s="12" t="s">
        <v>11</v>
      </c>
    </row>
    <row r="59" spans="3:7" ht="15" thickBot="1" x14ac:dyDescent="0.35">
      <c r="C59" s="10">
        <v>43206</v>
      </c>
      <c r="D59" s="11">
        <v>0.33363425925925921</v>
      </c>
      <c r="E59" s="12" t="s">
        <v>9</v>
      </c>
      <c r="F59" s="12">
        <v>11</v>
      </c>
      <c r="G59" s="12" t="s">
        <v>11</v>
      </c>
    </row>
    <row r="60" spans="3:7" ht="15" thickBot="1" x14ac:dyDescent="0.35">
      <c r="C60" s="10">
        <v>43206</v>
      </c>
      <c r="D60" s="11">
        <v>0.33363425925925921</v>
      </c>
      <c r="E60" s="12" t="s">
        <v>9</v>
      </c>
      <c r="F60" s="12">
        <v>9</v>
      </c>
      <c r="G60" s="12" t="s">
        <v>11</v>
      </c>
    </row>
    <row r="61" spans="3:7" ht="15" thickBot="1" x14ac:dyDescent="0.35">
      <c r="C61" s="10">
        <v>43206</v>
      </c>
      <c r="D61" s="11">
        <v>0.3354050925925926</v>
      </c>
      <c r="E61" s="12" t="s">
        <v>9</v>
      </c>
      <c r="F61" s="12">
        <v>13</v>
      </c>
      <c r="G61" s="12" t="s">
        <v>11</v>
      </c>
    </row>
    <row r="62" spans="3:7" ht="15" thickBot="1" x14ac:dyDescent="0.35">
      <c r="C62" s="10">
        <v>43206</v>
      </c>
      <c r="D62" s="11">
        <v>0.33800925925925923</v>
      </c>
      <c r="E62" s="12" t="s">
        <v>9</v>
      </c>
      <c r="F62" s="12">
        <v>28</v>
      </c>
      <c r="G62" s="12" t="s">
        <v>10</v>
      </c>
    </row>
    <row r="63" spans="3:7" ht="15" thickBot="1" x14ac:dyDescent="0.35">
      <c r="C63" s="10">
        <v>43206</v>
      </c>
      <c r="D63" s="11">
        <v>0.34092592592592591</v>
      </c>
      <c r="E63" s="12" t="s">
        <v>9</v>
      </c>
      <c r="F63" s="12">
        <v>11</v>
      </c>
      <c r="G63" s="12" t="s">
        <v>11</v>
      </c>
    </row>
    <row r="64" spans="3:7" ht="15" thickBot="1" x14ac:dyDescent="0.35">
      <c r="C64" s="10">
        <v>43206</v>
      </c>
      <c r="D64" s="11">
        <v>0.34096064814814814</v>
      </c>
      <c r="E64" s="12" t="s">
        <v>9</v>
      </c>
      <c r="F64" s="12">
        <v>9</v>
      </c>
      <c r="G64" s="12" t="s">
        <v>11</v>
      </c>
    </row>
    <row r="65" spans="3:7" ht="15" thickBot="1" x14ac:dyDescent="0.35">
      <c r="C65" s="10">
        <v>43206</v>
      </c>
      <c r="D65" s="11">
        <v>0.34098379629629627</v>
      </c>
      <c r="E65" s="12" t="s">
        <v>9</v>
      </c>
      <c r="F65" s="12">
        <v>9</v>
      </c>
      <c r="G65" s="12" t="s">
        <v>11</v>
      </c>
    </row>
    <row r="66" spans="3:7" ht="15" thickBot="1" x14ac:dyDescent="0.35">
      <c r="C66" s="10">
        <v>43206</v>
      </c>
      <c r="D66" s="11">
        <v>0.34315972222222224</v>
      </c>
      <c r="E66" s="12" t="s">
        <v>9</v>
      </c>
      <c r="F66" s="12">
        <v>9</v>
      </c>
      <c r="G66" s="12" t="s">
        <v>10</v>
      </c>
    </row>
    <row r="67" spans="3:7" ht="15" thickBot="1" x14ac:dyDescent="0.35">
      <c r="C67" s="10">
        <v>43206</v>
      </c>
      <c r="D67" s="11">
        <v>0.34315972222222224</v>
      </c>
      <c r="E67" s="12" t="s">
        <v>9</v>
      </c>
      <c r="F67" s="12">
        <v>10</v>
      </c>
      <c r="G67" s="12" t="s">
        <v>10</v>
      </c>
    </row>
    <row r="68" spans="3:7" ht="15" thickBot="1" x14ac:dyDescent="0.35">
      <c r="C68" s="10">
        <v>43206</v>
      </c>
      <c r="D68" s="11">
        <v>0.34328703703703706</v>
      </c>
      <c r="E68" s="12" t="s">
        <v>9</v>
      </c>
      <c r="F68" s="12">
        <v>19</v>
      </c>
      <c r="G68" s="12" t="s">
        <v>10</v>
      </c>
    </row>
    <row r="69" spans="3:7" ht="15" thickBot="1" x14ac:dyDescent="0.35">
      <c r="C69" s="10">
        <v>43206</v>
      </c>
      <c r="D69" s="11">
        <v>0.35038194444444448</v>
      </c>
      <c r="E69" s="12" t="s">
        <v>9</v>
      </c>
      <c r="F69" s="12">
        <v>12</v>
      </c>
      <c r="G69" s="12" t="s">
        <v>11</v>
      </c>
    </row>
    <row r="70" spans="3:7" ht="15" thickBot="1" x14ac:dyDescent="0.35">
      <c r="C70" s="10">
        <v>43206</v>
      </c>
      <c r="D70" s="11">
        <v>0.35196759259259264</v>
      </c>
      <c r="E70" s="12" t="s">
        <v>9</v>
      </c>
      <c r="F70" s="12">
        <v>10</v>
      </c>
      <c r="G70" s="12" t="s">
        <v>11</v>
      </c>
    </row>
    <row r="71" spans="3:7" ht="15" thickBot="1" x14ac:dyDescent="0.35">
      <c r="C71" s="10">
        <v>43206</v>
      </c>
      <c r="D71" s="11">
        <v>0.35454861111111113</v>
      </c>
      <c r="E71" s="12" t="s">
        <v>9</v>
      </c>
      <c r="F71" s="12">
        <v>25</v>
      </c>
      <c r="G71" s="12" t="s">
        <v>10</v>
      </c>
    </row>
    <row r="72" spans="3:7" ht="15" thickBot="1" x14ac:dyDescent="0.35">
      <c r="C72" s="10">
        <v>43206</v>
      </c>
      <c r="D72" s="11">
        <v>0.35486111111111113</v>
      </c>
      <c r="E72" s="12" t="s">
        <v>9</v>
      </c>
      <c r="F72" s="12">
        <v>34</v>
      </c>
      <c r="G72" s="12" t="s">
        <v>10</v>
      </c>
    </row>
    <row r="73" spans="3:7" ht="15" thickBot="1" x14ac:dyDescent="0.35">
      <c r="C73" s="10">
        <v>43206</v>
      </c>
      <c r="D73" s="11">
        <v>0.36019675925925926</v>
      </c>
      <c r="E73" s="12" t="s">
        <v>9</v>
      </c>
      <c r="F73" s="12">
        <v>32</v>
      </c>
      <c r="G73" s="12" t="s">
        <v>10</v>
      </c>
    </row>
    <row r="74" spans="3:7" ht="15" thickBot="1" x14ac:dyDescent="0.35">
      <c r="C74" s="10">
        <v>43206</v>
      </c>
      <c r="D74" s="11">
        <v>0.36290509259259257</v>
      </c>
      <c r="E74" s="12" t="s">
        <v>9</v>
      </c>
      <c r="F74" s="12">
        <v>22</v>
      </c>
      <c r="G74" s="12" t="s">
        <v>10</v>
      </c>
    </row>
    <row r="75" spans="3:7" ht="15" thickBot="1" x14ac:dyDescent="0.35">
      <c r="C75" s="10">
        <v>43206</v>
      </c>
      <c r="D75" s="11">
        <v>0.36956018518518513</v>
      </c>
      <c r="E75" s="12" t="s">
        <v>9</v>
      </c>
      <c r="F75" s="12">
        <v>14</v>
      </c>
      <c r="G75" s="12" t="s">
        <v>11</v>
      </c>
    </row>
    <row r="76" spans="3:7" ht="15" thickBot="1" x14ac:dyDescent="0.35">
      <c r="C76" s="10">
        <v>43206</v>
      </c>
      <c r="D76" s="11">
        <v>0.38405092592592593</v>
      </c>
      <c r="E76" s="12" t="s">
        <v>9</v>
      </c>
      <c r="F76" s="12">
        <v>14</v>
      </c>
      <c r="G76" s="12" t="s">
        <v>10</v>
      </c>
    </row>
    <row r="77" spans="3:7" ht="15" thickBot="1" x14ac:dyDescent="0.35">
      <c r="C77" s="10">
        <v>43206</v>
      </c>
      <c r="D77" s="11">
        <v>0.39879629629629632</v>
      </c>
      <c r="E77" s="12" t="s">
        <v>9</v>
      </c>
      <c r="F77" s="12">
        <v>10</v>
      </c>
      <c r="G77" s="12" t="s">
        <v>11</v>
      </c>
    </row>
    <row r="78" spans="3:7" ht="15" thickBot="1" x14ac:dyDescent="0.35">
      <c r="C78" s="10">
        <v>43206</v>
      </c>
      <c r="D78" s="11">
        <v>0.39975694444444443</v>
      </c>
      <c r="E78" s="12" t="s">
        <v>9</v>
      </c>
      <c r="F78" s="12">
        <v>13</v>
      </c>
      <c r="G78" s="12" t="s">
        <v>11</v>
      </c>
    </row>
    <row r="79" spans="3:7" ht="15" thickBot="1" x14ac:dyDescent="0.35">
      <c r="C79" s="10">
        <v>43206</v>
      </c>
      <c r="D79" s="11">
        <v>0.40423611111111107</v>
      </c>
      <c r="E79" s="12" t="s">
        <v>9</v>
      </c>
      <c r="F79" s="12">
        <v>9</v>
      </c>
      <c r="G79" s="12" t="s">
        <v>10</v>
      </c>
    </row>
    <row r="80" spans="3:7" ht="15" thickBot="1" x14ac:dyDescent="0.35">
      <c r="C80" s="10">
        <v>43206</v>
      </c>
      <c r="D80" s="11">
        <v>0.40438657407407402</v>
      </c>
      <c r="E80" s="12" t="s">
        <v>9</v>
      </c>
      <c r="F80" s="12">
        <v>11</v>
      </c>
      <c r="G80" s="12" t="s">
        <v>11</v>
      </c>
    </row>
    <row r="81" spans="3:7" ht="15" thickBot="1" x14ac:dyDescent="0.35">
      <c r="C81" s="10">
        <v>43206</v>
      </c>
      <c r="D81" s="11">
        <v>0.40570601851851856</v>
      </c>
      <c r="E81" s="12" t="s">
        <v>9</v>
      </c>
      <c r="F81" s="12">
        <v>10</v>
      </c>
      <c r="G81" s="12" t="s">
        <v>11</v>
      </c>
    </row>
    <row r="82" spans="3:7" ht="15" thickBot="1" x14ac:dyDescent="0.35">
      <c r="C82" s="10">
        <v>43206</v>
      </c>
      <c r="D82" s="11">
        <v>0.46015046296296297</v>
      </c>
      <c r="E82" s="12" t="s">
        <v>9</v>
      </c>
      <c r="F82" s="12">
        <v>11</v>
      </c>
      <c r="G82" s="12" t="s">
        <v>10</v>
      </c>
    </row>
    <row r="83" spans="3:7" ht="15" thickBot="1" x14ac:dyDescent="0.35">
      <c r="C83" s="10">
        <v>43206</v>
      </c>
      <c r="D83" s="11">
        <v>0.46019675925925929</v>
      </c>
      <c r="E83" s="12" t="s">
        <v>9</v>
      </c>
      <c r="F83" s="12">
        <v>9</v>
      </c>
      <c r="G83" s="12" t="s">
        <v>11</v>
      </c>
    </row>
    <row r="84" spans="3:7" ht="15" thickBot="1" x14ac:dyDescent="0.35">
      <c r="C84" s="10">
        <v>43206</v>
      </c>
      <c r="D84" s="11">
        <v>0.46038194444444441</v>
      </c>
      <c r="E84" s="12" t="s">
        <v>9</v>
      </c>
      <c r="F84" s="12">
        <v>17</v>
      </c>
      <c r="G84" s="12" t="s">
        <v>10</v>
      </c>
    </row>
    <row r="85" spans="3:7" ht="15" thickBot="1" x14ac:dyDescent="0.35">
      <c r="C85" s="10">
        <v>43206</v>
      </c>
      <c r="D85" s="11">
        <v>0.46387731481481481</v>
      </c>
      <c r="E85" s="12" t="s">
        <v>9</v>
      </c>
      <c r="F85" s="12">
        <v>11</v>
      </c>
      <c r="G85" s="12" t="s">
        <v>11</v>
      </c>
    </row>
    <row r="86" spans="3:7" ht="15" thickBot="1" x14ac:dyDescent="0.35">
      <c r="C86" s="10">
        <v>43206</v>
      </c>
      <c r="D86" s="11">
        <v>0.46500000000000002</v>
      </c>
      <c r="E86" s="12" t="s">
        <v>9</v>
      </c>
      <c r="F86" s="12">
        <v>30</v>
      </c>
      <c r="G86" s="12" t="s">
        <v>10</v>
      </c>
    </row>
    <row r="87" spans="3:7" ht="15" thickBot="1" x14ac:dyDescent="0.35">
      <c r="C87" s="10">
        <v>43206</v>
      </c>
      <c r="D87" s="11">
        <v>0.4650347222222222</v>
      </c>
      <c r="E87" s="12" t="s">
        <v>9</v>
      </c>
      <c r="F87" s="12">
        <v>23</v>
      </c>
      <c r="G87" s="12" t="s">
        <v>10</v>
      </c>
    </row>
    <row r="88" spans="3:7" ht="15" thickBot="1" x14ac:dyDescent="0.35">
      <c r="C88" s="10">
        <v>43206</v>
      </c>
      <c r="D88" s="11">
        <v>0.4650347222222222</v>
      </c>
      <c r="E88" s="12" t="s">
        <v>9</v>
      </c>
      <c r="F88" s="12">
        <v>0</v>
      </c>
      <c r="G88" s="12" t="s">
        <v>11</v>
      </c>
    </row>
    <row r="89" spans="3:7" ht="15" thickBot="1" x14ac:dyDescent="0.35">
      <c r="C89" s="10">
        <v>43206</v>
      </c>
      <c r="D89" s="11">
        <v>0.47045138888888888</v>
      </c>
      <c r="E89" s="12" t="s">
        <v>9</v>
      </c>
      <c r="F89" s="12">
        <v>17</v>
      </c>
      <c r="G89" s="12" t="s">
        <v>10</v>
      </c>
    </row>
    <row r="90" spans="3:7" ht="15" thickBot="1" x14ac:dyDescent="0.35">
      <c r="C90" s="10">
        <v>43206</v>
      </c>
      <c r="D90" s="11">
        <v>0.47312500000000002</v>
      </c>
      <c r="E90" s="12" t="s">
        <v>9</v>
      </c>
      <c r="F90" s="12">
        <v>12</v>
      </c>
      <c r="G90" s="12" t="s">
        <v>10</v>
      </c>
    </row>
    <row r="91" spans="3:7" ht="15" thickBot="1" x14ac:dyDescent="0.35">
      <c r="C91" s="10">
        <v>43206</v>
      </c>
      <c r="D91" s="11">
        <v>0.48074074074074075</v>
      </c>
      <c r="E91" s="12" t="s">
        <v>9</v>
      </c>
      <c r="F91" s="12">
        <v>13</v>
      </c>
      <c r="G91" s="12" t="s">
        <v>11</v>
      </c>
    </row>
    <row r="92" spans="3:7" ht="15" thickBot="1" x14ac:dyDescent="0.35">
      <c r="C92" s="10">
        <v>43206</v>
      </c>
      <c r="D92" s="11">
        <v>0.49104166666666665</v>
      </c>
      <c r="E92" s="12" t="s">
        <v>9</v>
      </c>
      <c r="F92" s="12">
        <v>13</v>
      </c>
      <c r="G92" s="12" t="s">
        <v>10</v>
      </c>
    </row>
    <row r="93" spans="3:7" ht="15" thickBot="1" x14ac:dyDescent="0.35">
      <c r="C93" s="10">
        <v>43206</v>
      </c>
      <c r="D93" s="11">
        <v>0.49964120370370368</v>
      </c>
      <c r="E93" s="12" t="s">
        <v>9</v>
      </c>
      <c r="F93" s="12">
        <v>12</v>
      </c>
      <c r="G93" s="12" t="s">
        <v>11</v>
      </c>
    </row>
    <row r="94" spans="3:7" ht="15" thickBot="1" x14ac:dyDescent="0.35">
      <c r="C94" s="10">
        <v>43206</v>
      </c>
      <c r="D94" s="11">
        <v>0.5083333333333333</v>
      </c>
      <c r="E94" s="12" t="s">
        <v>9</v>
      </c>
      <c r="F94" s="12">
        <v>22</v>
      </c>
      <c r="G94" s="12" t="s">
        <v>10</v>
      </c>
    </row>
    <row r="95" spans="3:7" ht="15" thickBot="1" x14ac:dyDescent="0.35">
      <c r="C95" s="10">
        <v>43206</v>
      </c>
      <c r="D95" s="11">
        <v>0.50976851851851845</v>
      </c>
      <c r="E95" s="12" t="s">
        <v>9</v>
      </c>
      <c r="F95" s="12">
        <v>16</v>
      </c>
      <c r="G95" s="12" t="s">
        <v>10</v>
      </c>
    </row>
    <row r="96" spans="3:7" ht="15" thickBot="1" x14ac:dyDescent="0.35">
      <c r="C96" s="10">
        <v>43206</v>
      </c>
      <c r="D96" s="11">
        <v>0.51082175925925932</v>
      </c>
      <c r="E96" s="12" t="s">
        <v>9</v>
      </c>
      <c r="F96" s="12">
        <v>12</v>
      </c>
      <c r="G96" s="12" t="s">
        <v>11</v>
      </c>
    </row>
    <row r="97" spans="3:7" ht="15" thickBot="1" x14ac:dyDescent="0.35">
      <c r="C97" s="10">
        <v>43206</v>
      </c>
      <c r="D97" s="11">
        <v>0.51156250000000003</v>
      </c>
      <c r="E97" s="12" t="s">
        <v>9</v>
      </c>
      <c r="F97" s="12">
        <v>10</v>
      </c>
      <c r="G97" s="12" t="s">
        <v>11</v>
      </c>
    </row>
    <row r="98" spans="3:7" ht="15" thickBot="1" x14ac:dyDescent="0.35">
      <c r="C98" s="10">
        <v>43206</v>
      </c>
      <c r="D98" s="11">
        <v>0.55849537037037034</v>
      </c>
      <c r="E98" s="12" t="s">
        <v>9</v>
      </c>
      <c r="F98" s="12">
        <v>9</v>
      </c>
      <c r="G98" s="12" t="s">
        <v>11</v>
      </c>
    </row>
    <row r="99" spans="3:7" ht="15" thickBot="1" x14ac:dyDescent="0.35">
      <c r="C99" s="10">
        <v>43206</v>
      </c>
      <c r="D99" s="11">
        <v>0.56253472222222223</v>
      </c>
      <c r="E99" s="12" t="s">
        <v>9</v>
      </c>
      <c r="F99" s="12">
        <v>18</v>
      </c>
      <c r="G99" s="12" t="s">
        <v>10</v>
      </c>
    </row>
    <row r="100" spans="3:7" ht="15" thickBot="1" x14ac:dyDescent="0.35">
      <c r="C100" s="10">
        <v>43206</v>
      </c>
      <c r="D100" s="11">
        <v>0.56744212962962959</v>
      </c>
      <c r="E100" s="12" t="s">
        <v>9</v>
      </c>
      <c r="F100" s="12">
        <v>11</v>
      </c>
      <c r="G100" s="12" t="s">
        <v>11</v>
      </c>
    </row>
    <row r="101" spans="3:7" ht="15" thickBot="1" x14ac:dyDescent="0.35">
      <c r="C101" s="10">
        <v>43206</v>
      </c>
      <c r="D101" s="11">
        <v>0.57025462962962969</v>
      </c>
      <c r="E101" s="12" t="s">
        <v>9</v>
      </c>
      <c r="F101" s="12">
        <v>10</v>
      </c>
      <c r="G101" s="12" t="s">
        <v>11</v>
      </c>
    </row>
    <row r="102" spans="3:7" ht="15" thickBot="1" x14ac:dyDescent="0.35">
      <c r="C102" s="10">
        <v>43206</v>
      </c>
      <c r="D102" s="11">
        <v>0.57028935185185181</v>
      </c>
      <c r="E102" s="12" t="s">
        <v>9</v>
      </c>
      <c r="F102" s="12">
        <v>11</v>
      </c>
      <c r="G102" s="12" t="s">
        <v>11</v>
      </c>
    </row>
    <row r="103" spans="3:7" ht="15" thickBot="1" x14ac:dyDescent="0.35">
      <c r="C103" s="10">
        <v>43206</v>
      </c>
      <c r="D103" s="11">
        <v>0.57030092592592596</v>
      </c>
      <c r="E103" s="12" t="s">
        <v>9</v>
      </c>
      <c r="F103" s="12">
        <v>10</v>
      </c>
      <c r="G103" s="12" t="s">
        <v>11</v>
      </c>
    </row>
    <row r="104" spans="3:7" ht="15" thickBot="1" x14ac:dyDescent="0.35">
      <c r="C104" s="10">
        <v>43206</v>
      </c>
      <c r="D104" s="11">
        <v>0.60615740740740742</v>
      </c>
      <c r="E104" s="12" t="s">
        <v>9</v>
      </c>
      <c r="F104" s="12">
        <v>12</v>
      </c>
      <c r="G104" s="12" t="s">
        <v>11</v>
      </c>
    </row>
    <row r="105" spans="3:7" ht="15" thickBot="1" x14ac:dyDescent="0.35">
      <c r="C105" s="10">
        <v>43206</v>
      </c>
      <c r="D105" s="11">
        <v>0.60621527777777773</v>
      </c>
      <c r="E105" s="12" t="s">
        <v>9</v>
      </c>
      <c r="F105" s="12">
        <v>9</v>
      </c>
      <c r="G105" s="12" t="s">
        <v>11</v>
      </c>
    </row>
    <row r="106" spans="3:7" ht="15" thickBot="1" x14ac:dyDescent="0.35">
      <c r="C106" s="10">
        <v>43206</v>
      </c>
      <c r="D106" s="11">
        <v>0.60883101851851851</v>
      </c>
      <c r="E106" s="12" t="s">
        <v>9</v>
      </c>
      <c r="F106" s="12">
        <v>13</v>
      </c>
      <c r="G106" s="12" t="s">
        <v>10</v>
      </c>
    </row>
    <row r="107" spans="3:7" ht="15" thickBot="1" x14ac:dyDescent="0.35">
      <c r="C107" s="10">
        <v>43206</v>
      </c>
      <c r="D107" s="11">
        <v>0.6174074074074074</v>
      </c>
      <c r="E107" s="12" t="s">
        <v>9</v>
      </c>
      <c r="F107" s="12">
        <v>25</v>
      </c>
      <c r="G107" s="12" t="s">
        <v>10</v>
      </c>
    </row>
    <row r="108" spans="3:7" ht="15" thickBot="1" x14ac:dyDescent="0.35">
      <c r="C108" s="10">
        <v>43206</v>
      </c>
      <c r="D108" s="11">
        <v>0.62122685185185189</v>
      </c>
      <c r="E108" s="12" t="s">
        <v>9</v>
      </c>
      <c r="F108" s="12">
        <v>13</v>
      </c>
      <c r="G108" s="12" t="s">
        <v>11</v>
      </c>
    </row>
    <row r="109" spans="3:7" ht="15" thickBot="1" x14ac:dyDescent="0.35">
      <c r="C109" s="10">
        <v>43206</v>
      </c>
      <c r="D109" s="11">
        <v>0.62285879629629626</v>
      </c>
      <c r="E109" s="12" t="s">
        <v>9</v>
      </c>
      <c r="F109" s="12">
        <v>17</v>
      </c>
      <c r="G109" s="12" t="s">
        <v>10</v>
      </c>
    </row>
    <row r="110" spans="3:7" ht="15" thickBot="1" x14ac:dyDescent="0.35">
      <c r="C110" s="10">
        <v>43206</v>
      </c>
      <c r="D110" s="11">
        <v>0.64118055555555553</v>
      </c>
      <c r="E110" s="12" t="s">
        <v>9</v>
      </c>
      <c r="F110" s="12">
        <v>18</v>
      </c>
      <c r="G110" s="12" t="s">
        <v>10</v>
      </c>
    </row>
    <row r="111" spans="3:7" ht="15" thickBot="1" x14ac:dyDescent="0.35">
      <c r="C111" s="10">
        <v>43206</v>
      </c>
      <c r="D111" s="11">
        <v>0.67519675925925926</v>
      </c>
      <c r="E111" s="12" t="s">
        <v>9</v>
      </c>
      <c r="F111" s="12">
        <v>19</v>
      </c>
      <c r="G111" s="12" t="s">
        <v>10</v>
      </c>
    </row>
    <row r="112" spans="3:7" ht="15" thickBot="1" x14ac:dyDescent="0.35">
      <c r="C112" s="10">
        <v>43206</v>
      </c>
      <c r="D112" s="11">
        <v>0.68177083333333333</v>
      </c>
      <c r="E112" s="12" t="s">
        <v>9</v>
      </c>
      <c r="F112" s="12">
        <v>11</v>
      </c>
      <c r="G112" s="12" t="s">
        <v>11</v>
      </c>
    </row>
    <row r="113" spans="3:7" ht="15" thickBot="1" x14ac:dyDescent="0.35">
      <c r="C113" s="10">
        <v>43206</v>
      </c>
      <c r="D113" s="11">
        <v>0.68604166666666666</v>
      </c>
      <c r="E113" s="12" t="s">
        <v>9</v>
      </c>
      <c r="F113" s="12">
        <v>11</v>
      </c>
      <c r="G113" s="12" t="s">
        <v>10</v>
      </c>
    </row>
    <row r="114" spans="3:7" ht="15" thickBot="1" x14ac:dyDescent="0.35">
      <c r="C114" s="10">
        <v>43206</v>
      </c>
      <c r="D114" s="11">
        <v>0.68741898148148151</v>
      </c>
      <c r="E114" s="12" t="s">
        <v>9</v>
      </c>
      <c r="F114" s="12">
        <v>10</v>
      </c>
      <c r="G114" s="12" t="s">
        <v>11</v>
      </c>
    </row>
    <row r="115" spans="3:7" ht="15" thickBot="1" x14ac:dyDescent="0.35">
      <c r="C115" s="10">
        <v>43206</v>
      </c>
      <c r="D115" s="11">
        <v>0.69618055555555547</v>
      </c>
      <c r="E115" s="12" t="s">
        <v>9</v>
      </c>
      <c r="F115" s="12">
        <v>12</v>
      </c>
      <c r="G115" s="12" t="s">
        <v>10</v>
      </c>
    </row>
    <row r="116" spans="3:7" ht="15" thickBot="1" x14ac:dyDescent="0.35">
      <c r="C116" s="10">
        <v>43206</v>
      </c>
      <c r="D116" s="11">
        <v>0.69803240740740735</v>
      </c>
      <c r="E116" s="12" t="s">
        <v>9</v>
      </c>
      <c r="F116" s="12">
        <v>19</v>
      </c>
      <c r="G116" s="12" t="s">
        <v>10</v>
      </c>
    </row>
    <row r="117" spans="3:7" ht="15" thickBot="1" x14ac:dyDescent="0.35">
      <c r="C117" s="10">
        <v>43206</v>
      </c>
      <c r="D117" s="11">
        <v>0.69810185185185192</v>
      </c>
      <c r="E117" s="12" t="s">
        <v>9</v>
      </c>
      <c r="F117" s="12">
        <v>21</v>
      </c>
      <c r="G117" s="12" t="s">
        <v>10</v>
      </c>
    </row>
    <row r="118" spans="3:7" ht="15" thickBot="1" x14ac:dyDescent="0.35">
      <c r="C118" s="10">
        <v>43206</v>
      </c>
      <c r="D118" s="11">
        <v>0.70082175925925927</v>
      </c>
      <c r="E118" s="12" t="s">
        <v>9</v>
      </c>
      <c r="F118" s="12">
        <v>16</v>
      </c>
      <c r="G118" s="12" t="s">
        <v>10</v>
      </c>
    </row>
    <row r="119" spans="3:7" ht="15" thickBot="1" x14ac:dyDescent="0.35">
      <c r="C119" s="10">
        <v>43206</v>
      </c>
      <c r="D119" s="11">
        <v>0.70173611111111101</v>
      </c>
      <c r="E119" s="12" t="s">
        <v>9</v>
      </c>
      <c r="F119" s="12">
        <v>29</v>
      </c>
      <c r="G119" s="12" t="s">
        <v>10</v>
      </c>
    </row>
    <row r="120" spans="3:7" ht="15" thickBot="1" x14ac:dyDescent="0.35">
      <c r="C120" s="10">
        <v>43206</v>
      </c>
      <c r="D120" s="11">
        <v>0.70310185185185192</v>
      </c>
      <c r="E120" s="12" t="s">
        <v>9</v>
      </c>
      <c r="F120" s="12">
        <v>23</v>
      </c>
      <c r="G120" s="12" t="s">
        <v>10</v>
      </c>
    </row>
    <row r="121" spans="3:7" ht="15" thickBot="1" x14ac:dyDescent="0.35">
      <c r="C121" s="10">
        <v>43206</v>
      </c>
      <c r="D121" s="11">
        <v>0.70317129629629627</v>
      </c>
      <c r="E121" s="12" t="s">
        <v>9</v>
      </c>
      <c r="F121" s="12">
        <v>19</v>
      </c>
      <c r="G121" s="12" t="s">
        <v>10</v>
      </c>
    </row>
    <row r="122" spans="3:7" ht="15" thickBot="1" x14ac:dyDescent="0.35">
      <c r="C122" s="10">
        <v>43206</v>
      </c>
      <c r="D122" s="11">
        <v>0.70513888888888887</v>
      </c>
      <c r="E122" s="12" t="s">
        <v>9</v>
      </c>
      <c r="F122" s="12">
        <v>23</v>
      </c>
      <c r="G122" s="12" t="s">
        <v>10</v>
      </c>
    </row>
    <row r="123" spans="3:7" ht="15" thickBot="1" x14ac:dyDescent="0.35">
      <c r="C123" s="10">
        <v>43206</v>
      </c>
      <c r="D123" s="11">
        <v>0.70855324074074078</v>
      </c>
      <c r="E123" s="12" t="s">
        <v>9</v>
      </c>
      <c r="F123" s="12">
        <v>13</v>
      </c>
      <c r="G123" s="12" t="s">
        <v>10</v>
      </c>
    </row>
    <row r="124" spans="3:7" ht="15" thickBot="1" x14ac:dyDescent="0.35">
      <c r="C124" s="10">
        <v>43206</v>
      </c>
      <c r="D124" s="11">
        <v>0.71052083333333327</v>
      </c>
      <c r="E124" s="12" t="s">
        <v>9</v>
      </c>
      <c r="F124" s="12">
        <v>21</v>
      </c>
      <c r="G124" s="12" t="s">
        <v>10</v>
      </c>
    </row>
    <row r="125" spans="3:7" ht="15" thickBot="1" x14ac:dyDescent="0.35">
      <c r="C125" s="10">
        <v>43206</v>
      </c>
      <c r="D125" s="11">
        <v>0.71107638888888891</v>
      </c>
      <c r="E125" s="12" t="s">
        <v>9</v>
      </c>
      <c r="F125" s="12">
        <v>26</v>
      </c>
      <c r="G125" s="12" t="s">
        <v>10</v>
      </c>
    </row>
    <row r="126" spans="3:7" ht="15" thickBot="1" x14ac:dyDescent="0.35">
      <c r="C126" s="10">
        <v>43206</v>
      </c>
      <c r="D126" s="11">
        <v>0.71172453703703698</v>
      </c>
      <c r="E126" s="12" t="s">
        <v>9</v>
      </c>
      <c r="F126" s="12">
        <v>25</v>
      </c>
      <c r="G126" s="12" t="s">
        <v>10</v>
      </c>
    </row>
    <row r="127" spans="3:7" ht="15" thickBot="1" x14ac:dyDescent="0.35">
      <c r="C127" s="10">
        <v>43206</v>
      </c>
      <c r="D127" s="11">
        <v>0.71475694444444438</v>
      </c>
      <c r="E127" s="12" t="s">
        <v>9</v>
      </c>
      <c r="F127" s="12">
        <v>22</v>
      </c>
      <c r="G127" s="12" t="s">
        <v>10</v>
      </c>
    </row>
    <row r="128" spans="3:7" ht="15" thickBot="1" x14ac:dyDescent="0.35">
      <c r="C128" s="10">
        <v>43206</v>
      </c>
      <c r="D128" s="11">
        <v>0.7166203703703703</v>
      </c>
      <c r="E128" s="12" t="s">
        <v>9</v>
      </c>
      <c r="F128" s="12">
        <v>27</v>
      </c>
      <c r="G128" s="12" t="s">
        <v>10</v>
      </c>
    </row>
    <row r="129" spans="3:7" ht="15" thickBot="1" x14ac:dyDescent="0.35">
      <c r="C129" s="10">
        <v>43206</v>
      </c>
      <c r="D129" s="11">
        <v>0.71936342592592595</v>
      </c>
      <c r="E129" s="12" t="s">
        <v>9</v>
      </c>
      <c r="F129" s="12">
        <v>20</v>
      </c>
      <c r="G129" s="12" t="s">
        <v>10</v>
      </c>
    </row>
    <row r="130" spans="3:7" ht="15" thickBot="1" x14ac:dyDescent="0.35">
      <c r="C130" s="10">
        <v>43206</v>
      </c>
      <c r="D130" s="11">
        <v>0.73070601851851846</v>
      </c>
      <c r="E130" s="12" t="s">
        <v>9</v>
      </c>
      <c r="F130" s="12">
        <v>14</v>
      </c>
      <c r="G130" s="12" t="s">
        <v>10</v>
      </c>
    </row>
    <row r="131" spans="3:7" ht="15" thickBot="1" x14ac:dyDescent="0.35">
      <c r="C131" s="10">
        <v>43206</v>
      </c>
      <c r="D131" s="11">
        <v>0.73549768518518521</v>
      </c>
      <c r="E131" s="12" t="s">
        <v>9</v>
      </c>
      <c r="F131" s="12">
        <v>16</v>
      </c>
      <c r="G131" s="12" t="s">
        <v>10</v>
      </c>
    </row>
    <row r="132" spans="3:7" ht="15" thickBot="1" x14ac:dyDescent="0.35">
      <c r="C132" s="10">
        <v>43206</v>
      </c>
      <c r="D132" s="11">
        <v>0.73861111111111111</v>
      </c>
      <c r="E132" s="12" t="s">
        <v>9</v>
      </c>
      <c r="F132" s="12">
        <v>22</v>
      </c>
      <c r="G132" s="12" t="s">
        <v>10</v>
      </c>
    </row>
    <row r="133" spans="3:7" ht="15" thickBot="1" x14ac:dyDescent="0.35">
      <c r="C133" s="10">
        <v>43206</v>
      </c>
      <c r="D133" s="11">
        <v>0.7403819444444445</v>
      </c>
      <c r="E133" s="12" t="s">
        <v>9</v>
      </c>
      <c r="F133" s="12">
        <v>12</v>
      </c>
      <c r="G133" s="12" t="s">
        <v>10</v>
      </c>
    </row>
    <row r="134" spans="3:7" ht="15" thickBot="1" x14ac:dyDescent="0.35">
      <c r="C134" s="10">
        <v>43206</v>
      </c>
      <c r="D134" s="11">
        <v>0.74178240740740742</v>
      </c>
      <c r="E134" s="12" t="s">
        <v>9</v>
      </c>
      <c r="F134" s="12">
        <v>18</v>
      </c>
      <c r="G134" s="12" t="s">
        <v>10</v>
      </c>
    </row>
    <row r="135" spans="3:7" ht="15" thickBot="1" x14ac:dyDescent="0.35">
      <c r="C135" s="10">
        <v>43206</v>
      </c>
      <c r="D135" s="11">
        <v>0.74280092592592595</v>
      </c>
      <c r="E135" s="12" t="s">
        <v>9</v>
      </c>
      <c r="F135" s="12">
        <v>39</v>
      </c>
      <c r="G135" s="12" t="s">
        <v>10</v>
      </c>
    </row>
    <row r="136" spans="3:7" ht="15" thickBot="1" x14ac:dyDescent="0.35">
      <c r="C136" s="10">
        <v>43206</v>
      </c>
      <c r="D136" s="11">
        <v>0.75197916666666664</v>
      </c>
      <c r="E136" s="12" t="s">
        <v>9</v>
      </c>
      <c r="F136" s="12">
        <v>28</v>
      </c>
      <c r="G136" s="12" t="s">
        <v>10</v>
      </c>
    </row>
    <row r="137" spans="3:7" ht="15" thickBot="1" x14ac:dyDescent="0.35">
      <c r="C137" s="10">
        <v>43206</v>
      </c>
      <c r="D137" s="11">
        <v>0.7575925925925926</v>
      </c>
      <c r="E137" s="12" t="s">
        <v>9</v>
      </c>
      <c r="F137" s="12">
        <v>17</v>
      </c>
      <c r="G137" s="12" t="s">
        <v>10</v>
      </c>
    </row>
    <row r="138" spans="3:7" ht="15" thickBot="1" x14ac:dyDescent="0.35">
      <c r="C138" s="10">
        <v>43206</v>
      </c>
      <c r="D138" s="11">
        <v>0.75846064814814806</v>
      </c>
      <c r="E138" s="12" t="s">
        <v>9</v>
      </c>
      <c r="F138" s="12">
        <v>22</v>
      </c>
      <c r="G138" s="12" t="s">
        <v>10</v>
      </c>
    </row>
    <row r="139" spans="3:7" ht="15" thickBot="1" x14ac:dyDescent="0.35">
      <c r="C139" s="10">
        <v>43206</v>
      </c>
      <c r="D139" s="11">
        <v>0.75997685185185182</v>
      </c>
      <c r="E139" s="12" t="s">
        <v>9</v>
      </c>
      <c r="F139" s="12">
        <v>10</v>
      </c>
      <c r="G139" s="12" t="s">
        <v>11</v>
      </c>
    </row>
    <row r="140" spans="3:7" ht="15" thickBot="1" x14ac:dyDescent="0.35">
      <c r="C140" s="10">
        <v>43206</v>
      </c>
      <c r="D140" s="11">
        <v>0.76025462962962964</v>
      </c>
      <c r="E140" s="12" t="s">
        <v>9</v>
      </c>
      <c r="F140" s="12">
        <v>11</v>
      </c>
      <c r="G140" s="12" t="s">
        <v>11</v>
      </c>
    </row>
    <row r="141" spans="3:7" ht="15" thickBot="1" x14ac:dyDescent="0.35">
      <c r="C141" s="10">
        <v>43206</v>
      </c>
      <c r="D141" s="11">
        <v>0.76064814814814818</v>
      </c>
      <c r="E141" s="12" t="s">
        <v>9</v>
      </c>
      <c r="F141" s="12">
        <v>18</v>
      </c>
      <c r="G141" s="12" t="s">
        <v>10</v>
      </c>
    </row>
    <row r="142" spans="3:7" ht="15" thickBot="1" x14ac:dyDescent="0.35">
      <c r="C142" s="10">
        <v>43206</v>
      </c>
      <c r="D142" s="11">
        <v>0.76472222222222219</v>
      </c>
      <c r="E142" s="12" t="s">
        <v>9</v>
      </c>
      <c r="F142" s="12">
        <v>17</v>
      </c>
      <c r="G142" s="12" t="s">
        <v>10</v>
      </c>
    </row>
    <row r="143" spans="3:7" ht="15" thickBot="1" x14ac:dyDescent="0.35">
      <c r="C143" s="10">
        <v>43206</v>
      </c>
      <c r="D143" s="11">
        <v>0.76524305555555561</v>
      </c>
      <c r="E143" s="12" t="s">
        <v>9</v>
      </c>
      <c r="F143" s="12">
        <v>11</v>
      </c>
      <c r="G143" s="12" t="s">
        <v>10</v>
      </c>
    </row>
    <row r="144" spans="3:7" ht="15" thickBot="1" x14ac:dyDescent="0.35">
      <c r="C144" s="10">
        <v>43206</v>
      </c>
      <c r="D144" s="11">
        <v>0.76935185185185195</v>
      </c>
      <c r="E144" s="12" t="s">
        <v>9</v>
      </c>
      <c r="F144" s="12">
        <v>14</v>
      </c>
      <c r="G144" s="12" t="s">
        <v>11</v>
      </c>
    </row>
    <row r="145" spans="3:7" ht="15" thickBot="1" x14ac:dyDescent="0.35">
      <c r="C145" s="10">
        <v>43206</v>
      </c>
      <c r="D145" s="11">
        <v>0.76939814814814822</v>
      </c>
      <c r="E145" s="12" t="s">
        <v>9</v>
      </c>
      <c r="F145" s="12">
        <v>15</v>
      </c>
      <c r="G145" s="12" t="s">
        <v>11</v>
      </c>
    </row>
    <row r="146" spans="3:7" ht="15" thickBot="1" x14ac:dyDescent="0.35">
      <c r="C146" s="10">
        <v>43206</v>
      </c>
      <c r="D146" s="11">
        <v>0.7694212962962963</v>
      </c>
      <c r="E146" s="12" t="s">
        <v>9</v>
      </c>
      <c r="F146" s="12">
        <v>11</v>
      </c>
      <c r="G146" s="12" t="s">
        <v>11</v>
      </c>
    </row>
    <row r="147" spans="3:7" ht="15" thickBot="1" x14ac:dyDescent="0.35">
      <c r="C147" s="10">
        <v>43206</v>
      </c>
      <c r="D147" s="11">
        <v>0.7694212962962963</v>
      </c>
      <c r="E147" s="12" t="s">
        <v>9</v>
      </c>
      <c r="F147" s="12">
        <v>10</v>
      </c>
      <c r="G147" s="12" t="s">
        <v>10</v>
      </c>
    </row>
    <row r="148" spans="3:7" ht="15" thickBot="1" x14ac:dyDescent="0.35">
      <c r="C148" s="10">
        <v>43206</v>
      </c>
      <c r="D148" s="11">
        <v>0.77394675925925915</v>
      </c>
      <c r="E148" s="12" t="s">
        <v>9</v>
      </c>
      <c r="F148" s="12">
        <v>10</v>
      </c>
      <c r="G148" s="12" t="s">
        <v>11</v>
      </c>
    </row>
    <row r="149" spans="3:7" ht="15" thickBot="1" x14ac:dyDescent="0.35">
      <c r="C149" s="10">
        <v>43206</v>
      </c>
      <c r="D149" s="11">
        <v>0.77585648148148145</v>
      </c>
      <c r="E149" s="12" t="s">
        <v>9</v>
      </c>
      <c r="F149" s="12">
        <v>8</v>
      </c>
      <c r="G149" s="12" t="s">
        <v>11</v>
      </c>
    </row>
    <row r="150" spans="3:7" ht="15" thickBot="1" x14ac:dyDescent="0.35">
      <c r="C150" s="10">
        <v>43206</v>
      </c>
      <c r="D150" s="11">
        <v>0.77668981481481481</v>
      </c>
      <c r="E150" s="12" t="s">
        <v>9</v>
      </c>
      <c r="F150" s="12">
        <v>14</v>
      </c>
      <c r="G150" s="12" t="s">
        <v>11</v>
      </c>
    </row>
    <row r="151" spans="3:7" ht="15" thickBot="1" x14ac:dyDescent="0.35">
      <c r="C151" s="10">
        <v>43206</v>
      </c>
      <c r="D151" s="11">
        <v>0.7768518518518519</v>
      </c>
      <c r="E151" s="12" t="s">
        <v>9</v>
      </c>
      <c r="F151" s="12">
        <v>11</v>
      </c>
      <c r="G151" s="12" t="s">
        <v>11</v>
      </c>
    </row>
    <row r="152" spans="3:7" ht="15" thickBot="1" x14ac:dyDescent="0.35">
      <c r="C152" s="10">
        <v>43206</v>
      </c>
      <c r="D152" s="11">
        <v>0.77702546296296304</v>
      </c>
      <c r="E152" s="12" t="s">
        <v>9</v>
      </c>
      <c r="F152" s="12">
        <v>11</v>
      </c>
      <c r="G152" s="12" t="s">
        <v>11</v>
      </c>
    </row>
    <row r="153" spans="3:7" ht="15" thickBot="1" x14ac:dyDescent="0.35">
      <c r="C153" s="10">
        <v>43206</v>
      </c>
      <c r="D153" s="11">
        <v>0.77706018518518516</v>
      </c>
      <c r="E153" s="12" t="s">
        <v>9</v>
      </c>
      <c r="F153" s="12">
        <v>11</v>
      </c>
      <c r="G153" s="12" t="s">
        <v>11</v>
      </c>
    </row>
    <row r="154" spans="3:7" ht="15" thickBot="1" x14ac:dyDescent="0.35">
      <c r="C154" s="10">
        <v>43206</v>
      </c>
      <c r="D154" s="11">
        <v>0.79394675925925917</v>
      </c>
      <c r="E154" s="12" t="s">
        <v>9</v>
      </c>
      <c r="F154" s="12">
        <v>25</v>
      </c>
      <c r="G154" s="12" t="s">
        <v>10</v>
      </c>
    </row>
    <row r="155" spans="3:7" ht="15" thickBot="1" x14ac:dyDescent="0.35">
      <c r="C155" s="10">
        <v>43206</v>
      </c>
      <c r="D155" s="11">
        <v>0.79583333333333339</v>
      </c>
      <c r="E155" s="12" t="s">
        <v>9</v>
      </c>
      <c r="F155" s="12">
        <v>18</v>
      </c>
      <c r="G155" s="12" t="s">
        <v>10</v>
      </c>
    </row>
    <row r="156" spans="3:7" ht="15" thickBot="1" x14ac:dyDescent="0.35">
      <c r="C156" s="10">
        <v>43206</v>
      </c>
      <c r="D156" s="11">
        <v>0.7961921296296296</v>
      </c>
      <c r="E156" s="12" t="s">
        <v>9</v>
      </c>
      <c r="F156" s="12">
        <v>11</v>
      </c>
      <c r="G156" s="12" t="s">
        <v>11</v>
      </c>
    </row>
    <row r="157" spans="3:7" ht="15" thickBot="1" x14ac:dyDescent="0.35">
      <c r="C157" s="10">
        <v>43206</v>
      </c>
      <c r="D157" s="11">
        <v>0.79741898148148149</v>
      </c>
      <c r="E157" s="12" t="s">
        <v>9</v>
      </c>
      <c r="F157" s="12">
        <v>22</v>
      </c>
      <c r="G157" s="12" t="s">
        <v>10</v>
      </c>
    </row>
    <row r="158" spans="3:7" ht="15" thickBot="1" x14ac:dyDescent="0.35">
      <c r="C158" s="10">
        <v>43206</v>
      </c>
      <c r="D158" s="11">
        <v>0.79796296296296287</v>
      </c>
      <c r="E158" s="12" t="s">
        <v>9</v>
      </c>
      <c r="F158" s="12">
        <v>26</v>
      </c>
      <c r="G158" s="12" t="s">
        <v>10</v>
      </c>
    </row>
    <row r="159" spans="3:7" ht="15" thickBot="1" x14ac:dyDescent="0.35">
      <c r="C159" s="10">
        <v>43206</v>
      </c>
      <c r="D159" s="11">
        <v>0.80005787037037035</v>
      </c>
      <c r="E159" s="12" t="s">
        <v>9</v>
      </c>
      <c r="F159" s="12">
        <v>12</v>
      </c>
      <c r="G159" s="12" t="s">
        <v>11</v>
      </c>
    </row>
    <row r="160" spans="3:7" ht="15" thickBot="1" x14ac:dyDescent="0.35">
      <c r="C160" s="10">
        <v>43206</v>
      </c>
      <c r="D160" s="11">
        <v>0.80009259259259258</v>
      </c>
      <c r="E160" s="12" t="s">
        <v>9</v>
      </c>
      <c r="F160" s="12">
        <v>10</v>
      </c>
      <c r="G160" s="12" t="s">
        <v>11</v>
      </c>
    </row>
    <row r="161" spans="3:7" ht="15" thickBot="1" x14ac:dyDescent="0.35">
      <c r="C161" s="10">
        <v>43206</v>
      </c>
      <c r="D161" s="11">
        <v>0.80293981481481491</v>
      </c>
      <c r="E161" s="12" t="s">
        <v>9</v>
      </c>
      <c r="F161" s="12">
        <v>10</v>
      </c>
      <c r="G161" s="12" t="s">
        <v>11</v>
      </c>
    </row>
    <row r="162" spans="3:7" ht="15" thickBot="1" x14ac:dyDescent="0.35">
      <c r="C162" s="10">
        <v>43206</v>
      </c>
      <c r="D162" s="11">
        <v>0.81517361111111108</v>
      </c>
      <c r="E162" s="12" t="s">
        <v>9</v>
      </c>
      <c r="F162" s="12">
        <v>11</v>
      </c>
      <c r="G162" s="12" t="s">
        <v>10</v>
      </c>
    </row>
    <row r="163" spans="3:7" ht="15" thickBot="1" x14ac:dyDescent="0.35">
      <c r="C163" s="10">
        <v>43206</v>
      </c>
      <c r="D163" s="11">
        <v>0.81547453703703709</v>
      </c>
      <c r="E163" s="12" t="s">
        <v>9</v>
      </c>
      <c r="F163" s="12">
        <v>15</v>
      </c>
      <c r="G163" s="12" t="s">
        <v>10</v>
      </c>
    </row>
    <row r="164" spans="3:7" ht="15" thickBot="1" x14ac:dyDescent="0.35">
      <c r="C164" s="10">
        <v>43206</v>
      </c>
      <c r="D164" s="11">
        <v>0.81824074074074071</v>
      </c>
      <c r="E164" s="12" t="s">
        <v>9</v>
      </c>
      <c r="F164" s="12">
        <v>18</v>
      </c>
      <c r="G164" s="12" t="s">
        <v>10</v>
      </c>
    </row>
    <row r="165" spans="3:7" ht="15" thickBot="1" x14ac:dyDescent="0.35">
      <c r="C165" s="10">
        <v>43206</v>
      </c>
      <c r="D165" s="11">
        <v>0.82748842592592586</v>
      </c>
      <c r="E165" s="12" t="s">
        <v>9</v>
      </c>
      <c r="F165" s="12">
        <v>18</v>
      </c>
      <c r="G165" s="12" t="s">
        <v>10</v>
      </c>
    </row>
    <row r="166" spans="3:7" ht="15" thickBot="1" x14ac:dyDescent="0.35">
      <c r="C166" s="10">
        <v>43206</v>
      </c>
      <c r="D166" s="11">
        <v>0.84113425925925922</v>
      </c>
      <c r="E166" s="12" t="s">
        <v>9</v>
      </c>
      <c r="F166" s="12">
        <v>11</v>
      </c>
      <c r="G166" s="12" t="s">
        <v>11</v>
      </c>
    </row>
    <row r="167" spans="3:7" ht="15" thickBot="1" x14ac:dyDescent="0.35">
      <c r="C167" s="10">
        <v>43206</v>
      </c>
      <c r="D167" s="11">
        <v>0.86689814814814825</v>
      </c>
      <c r="E167" s="12" t="s">
        <v>9</v>
      </c>
      <c r="F167" s="12">
        <v>12</v>
      </c>
      <c r="G167" s="12" t="s">
        <v>11</v>
      </c>
    </row>
    <row r="168" spans="3:7" ht="15" thickBot="1" x14ac:dyDescent="0.35">
      <c r="C168" s="10">
        <v>43206</v>
      </c>
      <c r="D168" s="11">
        <v>0.86758101851851854</v>
      </c>
      <c r="E168" s="12" t="s">
        <v>9</v>
      </c>
      <c r="F168" s="12">
        <v>12</v>
      </c>
      <c r="G168" s="12" t="s">
        <v>11</v>
      </c>
    </row>
    <row r="169" spans="3:7" ht="15" thickBot="1" x14ac:dyDescent="0.35">
      <c r="C169" s="10">
        <v>43206</v>
      </c>
      <c r="D169" s="11">
        <v>0.9428819444444444</v>
      </c>
      <c r="E169" s="12" t="s">
        <v>9</v>
      </c>
      <c r="F169" s="12">
        <v>10</v>
      </c>
      <c r="G169" s="12" t="s">
        <v>10</v>
      </c>
    </row>
    <row r="170" spans="3:7" ht="15" thickBot="1" x14ac:dyDescent="0.35">
      <c r="C170" s="10">
        <v>43207</v>
      </c>
      <c r="D170" s="11">
        <v>0.14701388888888889</v>
      </c>
      <c r="E170" s="12" t="s">
        <v>9</v>
      </c>
      <c r="F170" s="12">
        <v>13</v>
      </c>
      <c r="G170" s="12" t="s">
        <v>11</v>
      </c>
    </row>
    <row r="171" spans="3:7" ht="15" thickBot="1" x14ac:dyDescent="0.35">
      <c r="C171" s="10">
        <v>43207</v>
      </c>
      <c r="D171" s="11">
        <v>0.14734953703703704</v>
      </c>
      <c r="E171" s="12" t="s">
        <v>9</v>
      </c>
      <c r="F171" s="12">
        <v>14</v>
      </c>
      <c r="G171" s="12" t="s">
        <v>11</v>
      </c>
    </row>
    <row r="172" spans="3:7" ht="15" thickBot="1" x14ac:dyDescent="0.35">
      <c r="C172" s="10">
        <v>43207</v>
      </c>
      <c r="D172" s="11">
        <v>0.23556712962962964</v>
      </c>
      <c r="E172" s="12" t="s">
        <v>9</v>
      </c>
      <c r="F172" s="12">
        <v>11</v>
      </c>
      <c r="G172" s="12" t="s">
        <v>10</v>
      </c>
    </row>
    <row r="173" spans="3:7" ht="15" thickBot="1" x14ac:dyDescent="0.35">
      <c r="C173" s="10">
        <v>43207</v>
      </c>
      <c r="D173" s="11">
        <v>0.25440972222222219</v>
      </c>
      <c r="E173" s="12" t="s">
        <v>9</v>
      </c>
      <c r="F173" s="12">
        <v>11</v>
      </c>
      <c r="G173" s="12" t="s">
        <v>11</v>
      </c>
    </row>
    <row r="174" spans="3:7" ht="15" thickBot="1" x14ac:dyDescent="0.35">
      <c r="C174" s="10">
        <v>43207</v>
      </c>
      <c r="D174" s="11">
        <v>0.29792824074074076</v>
      </c>
      <c r="E174" s="12" t="s">
        <v>9</v>
      </c>
      <c r="F174" s="12">
        <v>12</v>
      </c>
      <c r="G174" s="12" t="s">
        <v>11</v>
      </c>
    </row>
    <row r="175" spans="3:7" ht="15" thickBot="1" x14ac:dyDescent="0.35">
      <c r="C175" s="10">
        <v>43207</v>
      </c>
      <c r="D175" s="11">
        <v>0.30498842592592595</v>
      </c>
      <c r="E175" s="12" t="s">
        <v>9</v>
      </c>
      <c r="F175" s="12">
        <v>11</v>
      </c>
      <c r="G175" s="12" t="s">
        <v>11</v>
      </c>
    </row>
    <row r="176" spans="3:7" ht="15" thickBot="1" x14ac:dyDescent="0.35">
      <c r="C176" s="10">
        <v>43207</v>
      </c>
      <c r="D176" s="11">
        <v>0.31662037037037033</v>
      </c>
      <c r="E176" s="12" t="s">
        <v>9</v>
      </c>
      <c r="F176" s="12">
        <v>11</v>
      </c>
      <c r="G176" s="12" t="s">
        <v>11</v>
      </c>
    </row>
    <row r="177" spans="3:7" ht="15" thickBot="1" x14ac:dyDescent="0.35">
      <c r="C177" s="10">
        <v>43207</v>
      </c>
      <c r="D177" s="11">
        <v>0.32100694444444444</v>
      </c>
      <c r="E177" s="12" t="s">
        <v>9</v>
      </c>
      <c r="F177" s="12">
        <v>11</v>
      </c>
      <c r="G177" s="12" t="s">
        <v>11</v>
      </c>
    </row>
    <row r="178" spans="3:7" ht="15" thickBot="1" x14ac:dyDescent="0.35">
      <c r="C178" s="10">
        <v>43207</v>
      </c>
      <c r="D178" s="11">
        <v>0.33096064814814813</v>
      </c>
      <c r="E178" s="12" t="s">
        <v>9</v>
      </c>
      <c r="F178" s="12">
        <v>12</v>
      </c>
      <c r="G178" s="12" t="s">
        <v>11</v>
      </c>
    </row>
    <row r="179" spans="3:7" ht="15" thickBot="1" x14ac:dyDescent="0.35">
      <c r="C179" s="10">
        <v>43207</v>
      </c>
      <c r="D179" s="11">
        <v>0.33238425925925924</v>
      </c>
      <c r="E179" s="12" t="s">
        <v>9</v>
      </c>
      <c r="F179" s="12">
        <v>12</v>
      </c>
      <c r="G179" s="12" t="s">
        <v>10</v>
      </c>
    </row>
    <row r="180" spans="3:7" ht="15" thickBot="1" x14ac:dyDescent="0.35">
      <c r="C180" s="10">
        <v>43207</v>
      </c>
      <c r="D180" s="11">
        <v>0.34944444444444445</v>
      </c>
      <c r="E180" s="12" t="s">
        <v>9</v>
      </c>
      <c r="F180" s="12">
        <v>10</v>
      </c>
      <c r="G180" s="12" t="s">
        <v>10</v>
      </c>
    </row>
    <row r="181" spans="3:7" ht="15" thickBot="1" x14ac:dyDescent="0.35">
      <c r="C181" s="10">
        <v>43207</v>
      </c>
      <c r="D181" s="11">
        <v>0.34952546296296294</v>
      </c>
      <c r="E181" s="12" t="s">
        <v>9</v>
      </c>
      <c r="F181" s="12">
        <v>11</v>
      </c>
      <c r="G181" s="12" t="s">
        <v>10</v>
      </c>
    </row>
    <row r="182" spans="3:7" ht="15" thickBot="1" x14ac:dyDescent="0.35">
      <c r="C182" s="10">
        <v>43207</v>
      </c>
      <c r="D182" s="11">
        <v>0.35396990740740741</v>
      </c>
      <c r="E182" s="12" t="s">
        <v>9</v>
      </c>
      <c r="F182" s="12">
        <v>10</v>
      </c>
      <c r="G182" s="12" t="s">
        <v>11</v>
      </c>
    </row>
    <row r="183" spans="3:7" ht="15" thickBot="1" x14ac:dyDescent="0.35">
      <c r="C183" s="10">
        <v>43207</v>
      </c>
      <c r="D183" s="11">
        <v>0.35778935185185184</v>
      </c>
      <c r="E183" s="12" t="s">
        <v>9</v>
      </c>
      <c r="F183" s="12">
        <v>20</v>
      </c>
      <c r="G183" s="12" t="s">
        <v>10</v>
      </c>
    </row>
    <row r="184" spans="3:7" ht="15" thickBot="1" x14ac:dyDescent="0.35">
      <c r="C184" s="10">
        <v>43207</v>
      </c>
      <c r="D184" s="11">
        <v>0.36410879629629633</v>
      </c>
      <c r="E184" s="12" t="s">
        <v>9</v>
      </c>
      <c r="F184" s="12">
        <v>12</v>
      </c>
      <c r="G184" s="12" t="s">
        <v>11</v>
      </c>
    </row>
    <row r="185" spans="3:7" ht="15" thickBot="1" x14ac:dyDescent="0.35">
      <c r="C185" s="10">
        <v>43207</v>
      </c>
      <c r="D185" s="11">
        <v>0.36427083333333332</v>
      </c>
      <c r="E185" s="12" t="s">
        <v>9</v>
      </c>
      <c r="F185" s="12">
        <v>11</v>
      </c>
      <c r="G185" s="12" t="s">
        <v>11</v>
      </c>
    </row>
    <row r="186" spans="3:7" ht="15" thickBot="1" x14ac:dyDescent="0.35">
      <c r="C186" s="10">
        <v>43207</v>
      </c>
      <c r="D186" s="11">
        <v>0.37701388888888893</v>
      </c>
      <c r="E186" s="12" t="s">
        <v>9</v>
      </c>
      <c r="F186" s="12">
        <v>14</v>
      </c>
      <c r="G186" s="12" t="s">
        <v>10</v>
      </c>
    </row>
    <row r="187" spans="3:7" ht="15" thickBot="1" x14ac:dyDescent="0.35">
      <c r="C187" s="10">
        <v>43207</v>
      </c>
      <c r="D187" s="11">
        <v>0.49413194444444447</v>
      </c>
      <c r="E187" s="12" t="s">
        <v>9</v>
      </c>
      <c r="F187" s="12">
        <v>20</v>
      </c>
      <c r="G187" s="12" t="s">
        <v>10</v>
      </c>
    </row>
    <row r="188" spans="3:7" ht="15" thickBot="1" x14ac:dyDescent="0.35">
      <c r="C188" s="10">
        <v>43207</v>
      </c>
      <c r="D188" s="11">
        <v>0.49481481481481482</v>
      </c>
      <c r="E188" s="12" t="s">
        <v>9</v>
      </c>
      <c r="F188" s="12">
        <v>13</v>
      </c>
      <c r="G188" s="12" t="s">
        <v>11</v>
      </c>
    </row>
    <row r="189" spans="3:7" ht="15" thickBot="1" x14ac:dyDescent="0.35">
      <c r="C189" s="10">
        <v>43207</v>
      </c>
      <c r="D189" s="11">
        <v>0.49512731481481481</v>
      </c>
      <c r="E189" s="12" t="s">
        <v>9</v>
      </c>
      <c r="F189" s="12">
        <v>10</v>
      </c>
      <c r="G189" s="12" t="s">
        <v>11</v>
      </c>
    </row>
    <row r="190" spans="3:7" ht="15" thickBot="1" x14ac:dyDescent="0.35">
      <c r="C190" s="10">
        <v>43207</v>
      </c>
      <c r="D190" s="11">
        <v>0.49540509259259258</v>
      </c>
      <c r="E190" s="12" t="s">
        <v>9</v>
      </c>
      <c r="F190" s="12">
        <v>10</v>
      </c>
      <c r="G190" s="12" t="s">
        <v>10</v>
      </c>
    </row>
    <row r="191" spans="3:7" ht="15" thickBot="1" x14ac:dyDescent="0.35">
      <c r="C191" s="10">
        <v>43207</v>
      </c>
      <c r="D191" s="11">
        <v>0.49548611111111113</v>
      </c>
      <c r="E191" s="12" t="s">
        <v>9</v>
      </c>
      <c r="F191" s="12">
        <v>11</v>
      </c>
      <c r="G191" s="12" t="s">
        <v>10</v>
      </c>
    </row>
    <row r="192" spans="3:7" ht="15" thickBot="1" x14ac:dyDescent="0.35">
      <c r="C192" s="10">
        <v>43207</v>
      </c>
      <c r="D192" s="11">
        <v>0.54583333333333328</v>
      </c>
      <c r="E192" s="12" t="s">
        <v>9</v>
      </c>
      <c r="F192" s="12">
        <v>9</v>
      </c>
      <c r="G192" s="12" t="s">
        <v>11</v>
      </c>
    </row>
    <row r="193" spans="3:7" ht="15" thickBot="1" x14ac:dyDescent="0.35">
      <c r="C193" s="10">
        <v>43207</v>
      </c>
      <c r="D193" s="11">
        <v>0.55853009259259256</v>
      </c>
      <c r="E193" s="12" t="s">
        <v>9</v>
      </c>
      <c r="F193" s="12">
        <v>14</v>
      </c>
      <c r="G193" s="12" t="s">
        <v>10</v>
      </c>
    </row>
    <row r="194" spans="3:7" ht="15" thickBot="1" x14ac:dyDescent="0.35">
      <c r="C194" s="10">
        <v>43207</v>
      </c>
      <c r="D194" s="11">
        <v>0.5585416666666666</v>
      </c>
      <c r="E194" s="12" t="s">
        <v>9</v>
      </c>
      <c r="F194" s="12">
        <v>11</v>
      </c>
      <c r="G194" s="12" t="s">
        <v>10</v>
      </c>
    </row>
    <row r="195" spans="3:7" ht="15" thickBot="1" x14ac:dyDescent="0.35">
      <c r="C195" s="10">
        <v>43207</v>
      </c>
      <c r="D195" s="11">
        <v>0.57597222222222222</v>
      </c>
      <c r="E195" s="12" t="s">
        <v>9</v>
      </c>
      <c r="F195" s="12">
        <v>20</v>
      </c>
      <c r="G195" s="12" t="s">
        <v>10</v>
      </c>
    </row>
    <row r="196" spans="3:7" ht="15" thickBot="1" x14ac:dyDescent="0.35">
      <c r="C196" s="10">
        <v>43207</v>
      </c>
      <c r="D196" s="11">
        <v>0.58258101851851851</v>
      </c>
      <c r="E196" s="12" t="s">
        <v>9</v>
      </c>
      <c r="F196" s="12">
        <v>16</v>
      </c>
      <c r="G196" s="12" t="s">
        <v>10</v>
      </c>
    </row>
    <row r="197" spans="3:7" ht="15" thickBot="1" x14ac:dyDescent="0.35">
      <c r="C197" s="10">
        <v>43207</v>
      </c>
      <c r="D197" s="11">
        <v>0.62460648148148146</v>
      </c>
      <c r="E197" s="12" t="s">
        <v>9</v>
      </c>
      <c r="F197" s="12">
        <v>13</v>
      </c>
      <c r="G197" s="12" t="s">
        <v>11</v>
      </c>
    </row>
    <row r="198" spans="3:7" ht="15" thickBot="1" x14ac:dyDescent="0.35">
      <c r="C198" s="10">
        <v>43207</v>
      </c>
      <c r="D198" s="11">
        <v>0.63613425925925926</v>
      </c>
      <c r="E198" s="12" t="s">
        <v>9</v>
      </c>
      <c r="F198" s="12">
        <v>18</v>
      </c>
      <c r="G198" s="12" t="s">
        <v>10</v>
      </c>
    </row>
    <row r="199" spans="3:7" ht="15" thickBot="1" x14ac:dyDescent="0.35">
      <c r="C199" s="10">
        <v>43207</v>
      </c>
      <c r="D199" s="11">
        <v>0.67732638888888885</v>
      </c>
      <c r="E199" s="12" t="s">
        <v>9</v>
      </c>
      <c r="F199" s="12">
        <v>23</v>
      </c>
      <c r="G199" s="12" t="s">
        <v>10</v>
      </c>
    </row>
    <row r="200" spans="3:7" ht="15" thickBot="1" x14ac:dyDescent="0.35">
      <c r="C200" s="10">
        <v>43207</v>
      </c>
      <c r="D200" s="11">
        <v>0.69008101851851855</v>
      </c>
      <c r="E200" s="12" t="s">
        <v>9</v>
      </c>
      <c r="F200" s="12">
        <v>10</v>
      </c>
      <c r="G200" s="12" t="s">
        <v>10</v>
      </c>
    </row>
    <row r="201" spans="3:7" ht="15" thickBot="1" x14ac:dyDescent="0.35">
      <c r="C201" s="10">
        <v>43207</v>
      </c>
      <c r="D201" s="11">
        <v>0.6902314814814815</v>
      </c>
      <c r="E201" s="12" t="s">
        <v>9</v>
      </c>
      <c r="F201" s="12">
        <v>22</v>
      </c>
      <c r="G201" s="12" t="s">
        <v>10</v>
      </c>
    </row>
    <row r="202" spans="3:7" ht="15" thickBot="1" x14ac:dyDescent="0.35">
      <c r="C202" s="10">
        <v>43207</v>
      </c>
      <c r="D202" s="11">
        <v>0.69039351851851849</v>
      </c>
      <c r="E202" s="12" t="s">
        <v>9</v>
      </c>
      <c r="F202" s="12">
        <v>16</v>
      </c>
      <c r="G202" s="12" t="s">
        <v>10</v>
      </c>
    </row>
    <row r="203" spans="3:7" ht="15" thickBot="1" x14ac:dyDescent="0.35">
      <c r="C203" s="10">
        <v>43207</v>
      </c>
      <c r="D203" s="11">
        <v>0.6925810185185185</v>
      </c>
      <c r="E203" s="12" t="s">
        <v>9</v>
      </c>
      <c r="F203" s="12">
        <v>26</v>
      </c>
      <c r="G203" s="12" t="s">
        <v>10</v>
      </c>
    </row>
    <row r="204" spans="3:7" ht="15" thickBot="1" x14ac:dyDescent="0.35">
      <c r="C204" s="10">
        <v>43207</v>
      </c>
      <c r="D204" s="11">
        <v>0.693425925925926</v>
      </c>
      <c r="E204" s="12" t="s">
        <v>9</v>
      </c>
      <c r="F204" s="12">
        <v>25</v>
      </c>
      <c r="G204" s="12" t="s">
        <v>10</v>
      </c>
    </row>
    <row r="205" spans="3:7" ht="15" thickBot="1" x14ac:dyDescent="0.35">
      <c r="C205" s="10">
        <v>43207</v>
      </c>
      <c r="D205" s="11">
        <v>0.69506944444444441</v>
      </c>
      <c r="E205" s="12" t="s">
        <v>9</v>
      </c>
      <c r="F205" s="12">
        <v>17</v>
      </c>
      <c r="G205" s="12" t="s">
        <v>10</v>
      </c>
    </row>
    <row r="206" spans="3:7" ht="15" thickBot="1" x14ac:dyDescent="0.35">
      <c r="C206" s="10">
        <v>43207</v>
      </c>
      <c r="D206" s="11">
        <v>0.69511574074074067</v>
      </c>
      <c r="E206" s="12" t="s">
        <v>9</v>
      </c>
      <c r="F206" s="12">
        <v>29</v>
      </c>
      <c r="G206" s="12" t="s">
        <v>10</v>
      </c>
    </row>
    <row r="207" spans="3:7" ht="15" thickBot="1" x14ac:dyDescent="0.35">
      <c r="C207" s="10">
        <v>43207</v>
      </c>
      <c r="D207" s="11">
        <v>0.69671296296296292</v>
      </c>
      <c r="E207" s="12" t="s">
        <v>9</v>
      </c>
      <c r="F207" s="12">
        <v>20</v>
      </c>
      <c r="G207" s="12" t="s">
        <v>10</v>
      </c>
    </row>
    <row r="208" spans="3:7" ht="15" thickBot="1" x14ac:dyDescent="0.35">
      <c r="C208" s="10">
        <v>43207</v>
      </c>
      <c r="D208" s="11">
        <v>0.69674768518518526</v>
      </c>
      <c r="E208" s="12" t="s">
        <v>9</v>
      </c>
      <c r="F208" s="12">
        <v>25</v>
      </c>
      <c r="G208" s="12" t="s">
        <v>10</v>
      </c>
    </row>
    <row r="209" spans="3:7" ht="15" thickBot="1" x14ac:dyDescent="0.35">
      <c r="C209" s="10">
        <v>43207</v>
      </c>
      <c r="D209" s="11">
        <v>0.69677083333333334</v>
      </c>
      <c r="E209" s="12" t="s">
        <v>9</v>
      </c>
      <c r="F209" s="12">
        <v>27</v>
      </c>
      <c r="G209" s="12" t="s">
        <v>10</v>
      </c>
    </row>
    <row r="210" spans="3:7" ht="15" thickBot="1" x14ac:dyDescent="0.35">
      <c r="C210" s="10">
        <v>43207</v>
      </c>
      <c r="D210" s="11">
        <v>0.69708333333333339</v>
      </c>
      <c r="E210" s="12" t="s">
        <v>9</v>
      </c>
      <c r="F210" s="12">
        <v>20</v>
      </c>
      <c r="G210" s="12" t="s">
        <v>10</v>
      </c>
    </row>
    <row r="211" spans="3:7" ht="15" thickBot="1" x14ac:dyDescent="0.35">
      <c r="C211" s="10">
        <v>43207</v>
      </c>
      <c r="D211" s="11">
        <v>0.69788194444444451</v>
      </c>
      <c r="E211" s="12" t="s">
        <v>9</v>
      </c>
      <c r="F211" s="12">
        <v>28</v>
      </c>
      <c r="G211" s="12" t="s">
        <v>10</v>
      </c>
    </row>
    <row r="212" spans="3:7" ht="15" thickBot="1" x14ac:dyDescent="0.35">
      <c r="C212" s="10">
        <v>43207</v>
      </c>
      <c r="D212" s="11">
        <v>0.69815972222222233</v>
      </c>
      <c r="E212" s="12" t="s">
        <v>9</v>
      </c>
      <c r="F212" s="12">
        <v>29</v>
      </c>
      <c r="G212" s="12" t="s">
        <v>10</v>
      </c>
    </row>
    <row r="213" spans="3:7" ht="15" thickBot="1" x14ac:dyDescent="0.35">
      <c r="C213" s="10">
        <v>43207</v>
      </c>
      <c r="D213" s="11">
        <v>0.69842592592592589</v>
      </c>
      <c r="E213" s="12" t="s">
        <v>9</v>
      </c>
      <c r="F213" s="12">
        <v>22</v>
      </c>
      <c r="G213" s="12" t="s">
        <v>10</v>
      </c>
    </row>
    <row r="214" spans="3:7" ht="15" thickBot="1" x14ac:dyDescent="0.35">
      <c r="C214" s="10">
        <v>43207</v>
      </c>
      <c r="D214" s="11">
        <v>0.69987268518518519</v>
      </c>
      <c r="E214" s="12" t="s">
        <v>9</v>
      </c>
      <c r="F214" s="12">
        <v>22</v>
      </c>
      <c r="G214" s="12" t="s">
        <v>10</v>
      </c>
    </row>
    <row r="215" spans="3:7" ht="15" thickBot="1" x14ac:dyDescent="0.35">
      <c r="C215" s="10">
        <v>43207</v>
      </c>
      <c r="D215" s="11">
        <v>0.70141203703703703</v>
      </c>
      <c r="E215" s="12" t="s">
        <v>9</v>
      </c>
      <c r="F215" s="12">
        <v>22</v>
      </c>
      <c r="G215" s="12" t="s">
        <v>11</v>
      </c>
    </row>
    <row r="216" spans="3:7" ht="15" thickBot="1" x14ac:dyDescent="0.35">
      <c r="C216" s="10">
        <v>43207</v>
      </c>
      <c r="D216" s="11">
        <v>0.70145833333333341</v>
      </c>
      <c r="E216" s="12" t="s">
        <v>9</v>
      </c>
      <c r="F216" s="12">
        <v>13</v>
      </c>
      <c r="G216" s="12" t="s">
        <v>11</v>
      </c>
    </row>
    <row r="217" spans="3:7" ht="15" thickBot="1" x14ac:dyDescent="0.35">
      <c r="C217" s="10">
        <v>43207</v>
      </c>
      <c r="D217" s="11">
        <v>0.70217592592592604</v>
      </c>
      <c r="E217" s="12" t="s">
        <v>9</v>
      </c>
      <c r="F217" s="12">
        <v>28</v>
      </c>
      <c r="G217" s="12" t="s">
        <v>10</v>
      </c>
    </row>
    <row r="218" spans="3:7" ht="15" thickBot="1" x14ac:dyDescent="0.35">
      <c r="C218" s="10">
        <v>43207</v>
      </c>
      <c r="D218" s="11">
        <v>0.7041898148148148</v>
      </c>
      <c r="E218" s="12" t="s">
        <v>9</v>
      </c>
      <c r="F218" s="12">
        <v>15</v>
      </c>
      <c r="G218" s="12" t="s">
        <v>10</v>
      </c>
    </row>
    <row r="219" spans="3:7" ht="15" thickBot="1" x14ac:dyDescent="0.35">
      <c r="C219" s="10">
        <v>43207</v>
      </c>
      <c r="D219" s="11">
        <v>0.70562499999999995</v>
      </c>
      <c r="E219" s="12" t="s">
        <v>9</v>
      </c>
      <c r="F219" s="12">
        <v>27</v>
      </c>
      <c r="G219" s="12" t="s">
        <v>10</v>
      </c>
    </row>
    <row r="220" spans="3:7" ht="15" thickBot="1" x14ac:dyDescent="0.35">
      <c r="C220" s="10">
        <v>43207</v>
      </c>
      <c r="D220" s="11">
        <v>0.71356481481481471</v>
      </c>
      <c r="E220" s="12" t="s">
        <v>9</v>
      </c>
      <c r="F220" s="12">
        <v>18</v>
      </c>
      <c r="G220" s="12" t="s">
        <v>10</v>
      </c>
    </row>
    <row r="221" spans="3:7" ht="15" thickBot="1" x14ac:dyDescent="0.35">
      <c r="C221" s="10">
        <v>43207</v>
      </c>
      <c r="D221" s="11">
        <v>0.71704861111111118</v>
      </c>
      <c r="E221" s="12" t="s">
        <v>9</v>
      </c>
      <c r="F221" s="12">
        <v>12</v>
      </c>
      <c r="G221" s="12" t="s">
        <v>10</v>
      </c>
    </row>
    <row r="222" spans="3:7" ht="15" thickBot="1" x14ac:dyDescent="0.35">
      <c r="C222" s="10">
        <v>43207</v>
      </c>
      <c r="D222" s="11">
        <v>0.71706018518518511</v>
      </c>
      <c r="E222" s="12" t="s">
        <v>9</v>
      </c>
      <c r="F222" s="12">
        <v>13</v>
      </c>
      <c r="G222" s="12" t="s">
        <v>10</v>
      </c>
    </row>
    <row r="223" spans="3:7" ht="15" thickBot="1" x14ac:dyDescent="0.35">
      <c r="C223" s="10">
        <v>43207</v>
      </c>
      <c r="D223" s="11">
        <v>0.7228472222222222</v>
      </c>
      <c r="E223" s="12" t="s">
        <v>9</v>
      </c>
      <c r="F223" s="12">
        <v>14</v>
      </c>
      <c r="G223" s="12" t="s">
        <v>10</v>
      </c>
    </row>
    <row r="224" spans="3:7" ht="15" thickBot="1" x14ac:dyDescent="0.35">
      <c r="C224" s="10">
        <v>43207</v>
      </c>
      <c r="D224" s="11">
        <v>0.72356481481481483</v>
      </c>
      <c r="E224" s="12" t="s">
        <v>9</v>
      </c>
      <c r="F224" s="12">
        <v>24</v>
      </c>
      <c r="G224" s="12" t="s">
        <v>10</v>
      </c>
    </row>
    <row r="225" spans="3:7" ht="15" thickBot="1" x14ac:dyDescent="0.35">
      <c r="C225" s="10">
        <v>43207</v>
      </c>
      <c r="D225" s="11">
        <v>0.74902777777777774</v>
      </c>
      <c r="E225" s="12" t="s">
        <v>9</v>
      </c>
      <c r="F225" s="12">
        <v>22</v>
      </c>
      <c r="G225" s="12" t="s">
        <v>10</v>
      </c>
    </row>
    <row r="226" spans="3:7" ht="15" thickBot="1" x14ac:dyDescent="0.35">
      <c r="C226" s="10">
        <v>43207</v>
      </c>
      <c r="D226" s="11">
        <v>0.74912037037037038</v>
      </c>
      <c r="E226" s="12" t="s">
        <v>9</v>
      </c>
      <c r="F226" s="12">
        <v>11</v>
      </c>
      <c r="G226" s="12" t="s">
        <v>10</v>
      </c>
    </row>
    <row r="227" spans="3:7" ht="15" thickBot="1" x14ac:dyDescent="0.35">
      <c r="C227" s="10">
        <v>43207</v>
      </c>
      <c r="D227" s="11">
        <v>0.75064814814814806</v>
      </c>
      <c r="E227" s="12" t="s">
        <v>9</v>
      </c>
      <c r="F227" s="12">
        <v>15</v>
      </c>
      <c r="G227" s="12" t="s">
        <v>10</v>
      </c>
    </row>
    <row r="228" spans="3:7" ht="15" thickBot="1" x14ac:dyDescent="0.35">
      <c r="C228" s="10">
        <v>43207</v>
      </c>
      <c r="D228" s="11">
        <v>0.75067129629629636</v>
      </c>
      <c r="E228" s="12" t="s">
        <v>9</v>
      </c>
      <c r="F228" s="12">
        <v>15</v>
      </c>
      <c r="G228" s="12" t="s">
        <v>10</v>
      </c>
    </row>
    <row r="229" spans="3:7" ht="15" thickBot="1" x14ac:dyDescent="0.35">
      <c r="C229" s="10">
        <v>43207</v>
      </c>
      <c r="D229" s="11">
        <v>0.75070601851851848</v>
      </c>
      <c r="E229" s="12" t="s">
        <v>9</v>
      </c>
      <c r="F229" s="12">
        <v>15</v>
      </c>
      <c r="G229" s="12" t="s">
        <v>10</v>
      </c>
    </row>
    <row r="230" spans="3:7" ht="15" thickBot="1" x14ac:dyDescent="0.35">
      <c r="C230" s="10">
        <v>43207</v>
      </c>
      <c r="D230" s="11">
        <v>0.75071759259259263</v>
      </c>
      <c r="E230" s="12" t="s">
        <v>9</v>
      </c>
      <c r="F230" s="12">
        <v>12</v>
      </c>
      <c r="G230" s="12" t="s">
        <v>10</v>
      </c>
    </row>
    <row r="231" spans="3:7" ht="15" thickBot="1" x14ac:dyDescent="0.35">
      <c r="C231" s="10">
        <v>43207</v>
      </c>
      <c r="D231" s="11">
        <v>0.75645833333333334</v>
      </c>
      <c r="E231" s="12" t="s">
        <v>9</v>
      </c>
      <c r="F231" s="12">
        <v>16</v>
      </c>
      <c r="G231" s="12" t="s">
        <v>10</v>
      </c>
    </row>
    <row r="232" spans="3:7" ht="15" thickBot="1" x14ac:dyDescent="0.35">
      <c r="C232" s="10">
        <v>43207</v>
      </c>
      <c r="D232" s="11">
        <v>0.75886574074074076</v>
      </c>
      <c r="E232" s="12" t="s">
        <v>9</v>
      </c>
      <c r="F232" s="12">
        <v>23</v>
      </c>
      <c r="G232" s="12" t="s">
        <v>11</v>
      </c>
    </row>
    <row r="233" spans="3:7" ht="15" thickBot="1" x14ac:dyDescent="0.35">
      <c r="C233" s="10">
        <v>43207</v>
      </c>
      <c r="D233" s="11">
        <v>0.75890046296296287</v>
      </c>
      <c r="E233" s="12" t="s">
        <v>9</v>
      </c>
      <c r="F233" s="12">
        <v>23</v>
      </c>
      <c r="G233" s="12" t="s">
        <v>11</v>
      </c>
    </row>
    <row r="234" spans="3:7" ht="15" thickBot="1" x14ac:dyDescent="0.35">
      <c r="C234" s="10">
        <v>43207</v>
      </c>
      <c r="D234" s="11">
        <v>0.75891203703703702</v>
      </c>
      <c r="E234" s="12" t="s">
        <v>9</v>
      </c>
      <c r="F234" s="12">
        <v>18</v>
      </c>
      <c r="G234" s="12" t="s">
        <v>11</v>
      </c>
    </row>
    <row r="235" spans="3:7" ht="15" thickBot="1" x14ac:dyDescent="0.35">
      <c r="C235" s="10">
        <v>43207</v>
      </c>
      <c r="D235" s="11">
        <v>0.75891203703703702</v>
      </c>
      <c r="E235" s="12" t="s">
        <v>9</v>
      </c>
      <c r="F235" s="12">
        <v>12</v>
      </c>
      <c r="G235" s="12" t="s">
        <v>11</v>
      </c>
    </row>
    <row r="236" spans="3:7" ht="15" thickBot="1" x14ac:dyDescent="0.35">
      <c r="C236" s="10">
        <v>43207</v>
      </c>
      <c r="D236" s="11">
        <v>0.75921296296296292</v>
      </c>
      <c r="E236" s="12" t="s">
        <v>9</v>
      </c>
      <c r="F236" s="12">
        <v>24</v>
      </c>
      <c r="G236" s="12" t="s">
        <v>10</v>
      </c>
    </row>
    <row r="237" spans="3:7" ht="15" thickBot="1" x14ac:dyDescent="0.35">
      <c r="C237" s="10">
        <v>43207</v>
      </c>
      <c r="D237" s="11">
        <v>0.76689814814814816</v>
      </c>
      <c r="E237" s="12" t="s">
        <v>9</v>
      </c>
      <c r="F237" s="12">
        <v>23</v>
      </c>
      <c r="G237" s="12" t="s">
        <v>11</v>
      </c>
    </row>
    <row r="238" spans="3:7" ht="15" thickBot="1" x14ac:dyDescent="0.35">
      <c r="C238" s="10">
        <v>43207</v>
      </c>
      <c r="D238" s="11">
        <v>0.76790509259259254</v>
      </c>
      <c r="E238" s="12" t="s">
        <v>9</v>
      </c>
      <c r="F238" s="12">
        <v>19</v>
      </c>
      <c r="G238" s="12" t="s">
        <v>10</v>
      </c>
    </row>
    <row r="239" spans="3:7" ht="15" thickBot="1" x14ac:dyDescent="0.35">
      <c r="C239" s="10">
        <v>43207</v>
      </c>
      <c r="D239" s="11">
        <v>0.76792824074074073</v>
      </c>
      <c r="E239" s="12" t="s">
        <v>9</v>
      </c>
      <c r="F239" s="12">
        <v>16</v>
      </c>
      <c r="G239" s="12" t="s">
        <v>10</v>
      </c>
    </row>
    <row r="240" spans="3:7" ht="15" thickBot="1" x14ac:dyDescent="0.35">
      <c r="C240" s="10">
        <v>43207</v>
      </c>
      <c r="D240" s="11">
        <v>0.76849537037037041</v>
      </c>
      <c r="E240" s="12" t="s">
        <v>9</v>
      </c>
      <c r="F240" s="12">
        <v>17</v>
      </c>
      <c r="G240" s="12" t="s">
        <v>10</v>
      </c>
    </row>
    <row r="241" spans="3:7" ht="15" thickBot="1" x14ac:dyDescent="0.35">
      <c r="C241" s="10">
        <v>43207</v>
      </c>
      <c r="D241" s="11">
        <v>0.76850694444444445</v>
      </c>
      <c r="E241" s="12" t="s">
        <v>9</v>
      </c>
      <c r="F241" s="12">
        <v>20</v>
      </c>
      <c r="G241" s="12" t="s">
        <v>10</v>
      </c>
    </row>
    <row r="242" spans="3:7" ht="15" thickBot="1" x14ac:dyDescent="0.35">
      <c r="C242" s="10">
        <v>43207</v>
      </c>
      <c r="D242" s="11">
        <v>0.76851851851851849</v>
      </c>
      <c r="E242" s="12" t="s">
        <v>9</v>
      </c>
      <c r="F242" s="12">
        <v>21</v>
      </c>
      <c r="G242" s="12" t="s">
        <v>10</v>
      </c>
    </row>
    <row r="243" spans="3:7" ht="15" thickBot="1" x14ac:dyDescent="0.35">
      <c r="C243" s="10">
        <v>43207</v>
      </c>
      <c r="D243" s="11">
        <v>0.76856481481481476</v>
      </c>
      <c r="E243" s="12" t="s">
        <v>9</v>
      </c>
      <c r="F243" s="12">
        <v>22</v>
      </c>
      <c r="G243" s="12" t="s">
        <v>10</v>
      </c>
    </row>
    <row r="244" spans="3:7" ht="15" thickBot="1" x14ac:dyDescent="0.35">
      <c r="C244" s="10">
        <v>43207</v>
      </c>
      <c r="D244" s="11">
        <v>0.76930555555555558</v>
      </c>
      <c r="E244" s="12" t="s">
        <v>9</v>
      </c>
      <c r="F244" s="12">
        <v>13</v>
      </c>
      <c r="G244" s="12" t="s">
        <v>10</v>
      </c>
    </row>
    <row r="245" spans="3:7" ht="15" thickBot="1" x14ac:dyDescent="0.35">
      <c r="C245" s="10">
        <v>43207</v>
      </c>
      <c r="D245" s="11">
        <v>0.7693402777777778</v>
      </c>
      <c r="E245" s="12" t="s">
        <v>9</v>
      </c>
      <c r="F245" s="12">
        <v>22</v>
      </c>
      <c r="G245" s="12" t="s">
        <v>10</v>
      </c>
    </row>
    <row r="246" spans="3:7" ht="15" thickBot="1" x14ac:dyDescent="0.35">
      <c r="C246" s="10">
        <v>43207</v>
      </c>
      <c r="D246" s="11">
        <v>0.76935185185185195</v>
      </c>
      <c r="E246" s="12" t="s">
        <v>9</v>
      </c>
      <c r="F246" s="12">
        <v>22</v>
      </c>
      <c r="G246" s="12" t="s">
        <v>10</v>
      </c>
    </row>
    <row r="247" spans="3:7" ht="15" thickBot="1" x14ac:dyDescent="0.35">
      <c r="C247" s="10">
        <v>43207</v>
      </c>
      <c r="D247" s="11">
        <v>0.76937500000000003</v>
      </c>
      <c r="E247" s="12" t="s">
        <v>9</v>
      </c>
      <c r="F247" s="12">
        <v>23</v>
      </c>
      <c r="G247" s="12" t="s">
        <v>10</v>
      </c>
    </row>
    <row r="248" spans="3:7" ht="15" thickBot="1" x14ac:dyDescent="0.35">
      <c r="C248" s="10">
        <v>43207</v>
      </c>
      <c r="D248" s="11">
        <v>0.76939814814814822</v>
      </c>
      <c r="E248" s="12" t="s">
        <v>9</v>
      </c>
      <c r="F248" s="12">
        <v>22</v>
      </c>
      <c r="G248" s="12" t="s">
        <v>10</v>
      </c>
    </row>
    <row r="249" spans="3:7" ht="15" thickBot="1" x14ac:dyDescent="0.35">
      <c r="C249" s="10">
        <v>43207</v>
      </c>
      <c r="D249" s="11">
        <v>0.77240740740740732</v>
      </c>
      <c r="E249" s="12" t="s">
        <v>9</v>
      </c>
      <c r="F249" s="12">
        <v>11</v>
      </c>
      <c r="G249" s="12" t="s">
        <v>11</v>
      </c>
    </row>
    <row r="250" spans="3:7" ht="15" thickBot="1" x14ac:dyDescent="0.35">
      <c r="C250" s="10">
        <v>43207</v>
      </c>
      <c r="D250" s="11">
        <v>0.7724537037037037</v>
      </c>
      <c r="E250" s="12" t="s">
        <v>9</v>
      </c>
      <c r="F250" s="12">
        <v>10</v>
      </c>
      <c r="G250" s="12" t="s">
        <v>11</v>
      </c>
    </row>
    <row r="251" spans="3:7" ht="15" thickBot="1" x14ac:dyDescent="0.35">
      <c r="C251" s="10">
        <v>43207</v>
      </c>
      <c r="D251" s="11">
        <v>0.77319444444444441</v>
      </c>
      <c r="E251" s="12" t="s">
        <v>9</v>
      </c>
      <c r="F251" s="12">
        <v>17</v>
      </c>
      <c r="G251" s="12" t="s">
        <v>11</v>
      </c>
    </row>
    <row r="252" spans="3:7" ht="15" thickBot="1" x14ac:dyDescent="0.35">
      <c r="C252" s="10">
        <v>43207</v>
      </c>
      <c r="D252" s="11">
        <v>0.77319444444444441</v>
      </c>
      <c r="E252" s="12" t="s">
        <v>9</v>
      </c>
      <c r="F252" s="12">
        <v>25</v>
      </c>
      <c r="G252" s="12" t="s">
        <v>11</v>
      </c>
    </row>
    <row r="253" spans="3:7" ht="15" thickBot="1" x14ac:dyDescent="0.35">
      <c r="C253" s="10">
        <v>43207</v>
      </c>
      <c r="D253" s="11">
        <v>0.7732175925925926</v>
      </c>
      <c r="E253" s="12" t="s">
        <v>9</v>
      </c>
      <c r="F253" s="12">
        <v>19</v>
      </c>
      <c r="G253" s="12" t="s">
        <v>11</v>
      </c>
    </row>
    <row r="254" spans="3:7" ht="15" thickBot="1" x14ac:dyDescent="0.35">
      <c r="C254" s="10">
        <v>43207</v>
      </c>
      <c r="D254" s="11">
        <v>0.77324074074074067</v>
      </c>
      <c r="E254" s="12" t="s">
        <v>9</v>
      </c>
      <c r="F254" s="12">
        <v>29</v>
      </c>
      <c r="G254" s="12" t="s">
        <v>11</v>
      </c>
    </row>
    <row r="255" spans="3:7" ht="15" thickBot="1" x14ac:dyDescent="0.35">
      <c r="C255" s="10">
        <v>43207</v>
      </c>
      <c r="D255" s="11">
        <v>0.77324074074074067</v>
      </c>
      <c r="E255" s="12" t="s">
        <v>9</v>
      </c>
      <c r="F255" s="12">
        <v>20</v>
      </c>
      <c r="G255" s="12" t="s">
        <v>11</v>
      </c>
    </row>
    <row r="256" spans="3:7" ht="15" thickBot="1" x14ac:dyDescent="0.35">
      <c r="C256" s="10">
        <v>43207</v>
      </c>
      <c r="D256" s="11">
        <v>0.77326388888888886</v>
      </c>
      <c r="E256" s="12" t="s">
        <v>9</v>
      </c>
      <c r="F256" s="12">
        <v>20</v>
      </c>
      <c r="G256" s="12" t="s">
        <v>11</v>
      </c>
    </row>
    <row r="257" spans="3:7" ht="15" thickBot="1" x14ac:dyDescent="0.35">
      <c r="C257" s="10">
        <v>43207</v>
      </c>
      <c r="D257" s="11">
        <v>0.77326388888888886</v>
      </c>
      <c r="E257" s="12" t="s">
        <v>9</v>
      </c>
      <c r="F257" s="12">
        <v>23</v>
      </c>
      <c r="G257" s="12" t="s">
        <v>11</v>
      </c>
    </row>
    <row r="258" spans="3:7" ht="15" thickBot="1" x14ac:dyDescent="0.35">
      <c r="C258" s="10">
        <v>43207</v>
      </c>
      <c r="D258" s="11">
        <v>0.77328703703703694</v>
      </c>
      <c r="E258" s="12" t="s">
        <v>9</v>
      </c>
      <c r="F258" s="12">
        <v>14</v>
      </c>
      <c r="G258" s="12" t="s">
        <v>11</v>
      </c>
    </row>
    <row r="259" spans="3:7" ht="15" thickBot="1" x14ac:dyDescent="0.35">
      <c r="C259" s="10">
        <v>43207</v>
      </c>
      <c r="D259" s="11">
        <v>0.77451388888888895</v>
      </c>
      <c r="E259" s="12" t="s">
        <v>9</v>
      </c>
      <c r="F259" s="12">
        <v>21</v>
      </c>
      <c r="G259" s="12" t="s">
        <v>11</v>
      </c>
    </row>
    <row r="260" spans="3:7" ht="15" thickBot="1" x14ac:dyDescent="0.35">
      <c r="C260" s="10">
        <v>43207</v>
      </c>
      <c r="D260" s="11">
        <v>0.77467592592592593</v>
      </c>
      <c r="E260" s="12" t="s">
        <v>9</v>
      </c>
      <c r="F260" s="12">
        <v>12</v>
      </c>
      <c r="G260" s="12" t="s">
        <v>11</v>
      </c>
    </row>
    <row r="261" spans="3:7" ht="15" thickBot="1" x14ac:dyDescent="0.35">
      <c r="C261" s="10">
        <v>43207</v>
      </c>
      <c r="D261" s="11">
        <v>0.77488425925925919</v>
      </c>
      <c r="E261" s="12" t="s">
        <v>9</v>
      </c>
      <c r="F261" s="12">
        <v>14</v>
      </c>
      <c r="G261" s="12" t="s">
        <v>10</v>
      </c>
    </row>
    <row r="262" spans="3:7" ht="15" thickBot="1" x14ac:dyDescent="0.35">
      <c r="C262" s="10">
        <v>43207</v>
      </c>
      <c r="D262" s="11">
        <v>0.77490740740740749</v>
      </c>
      <c r="E262" s="12" t="s">
        <v>9</v>
      </c>
      <c r="F262" s="12">
        <v>15</v>
      </c>
      <c r="G262" s="12" t="s">
        <v>10</v>
      </c>
    </row>
    <row r="263" spans="3:7" ht="15" thickBot="1" x14ac:dyDescent="0.35">
      <c r="C263" s="10">
        <v>43207</v>
      </c>
      <c r="D263" s="11">
        <v>0.77495370370370376</v>
      </c>
      <c r="E263" s="12" t="s">
        <v>9</v>
      </c>
      <c r="F263" s="12">
        <v>22</v>
      </c>
      <c r="G263" s="12" t="s">
        <v>10</v>
      </c>
    </row>
    <row r="264" spans="3:7" ht="15" thickBot="1" x14ac:dyDescent="0.35">
      <c r="C264" s="10">
        <v>43207</v>
      </c>
      <c r="D264" s="11">
        <v>0.77512731481481489</v>
      </c>
      <c r="E264" s="12" t="s">
        <v>9</v>
      </c>
      <c r="F264" s="12">
        <v>12</v>
      </c>
      <c r="G264" s="12" t="s">
        <v>11</v>
      </c>
    </row>
    <row r="265" spans="3:7" ht="15" thickBot="1" x14ac:dyDescent="0.35">
      <c r="C265" s="10">
        <v>43207</v>
      </c>
      <c r="D265" s="11">
        <v>0.7767708333333333</v>
      </c>
      <c r="E265" s="12" t="s">
        <v>9</v>
      </c>
      <c r="F265" s="12">
        <v>12</v>
      </c>
      <c r="G265" s="12" t="s">
        <v>11</v>
      </c>
    </row>
    <row r="266" spans="3:7" ht="15" thickBot="1" x14ac:dyDescent="0.35">
      <c r="C266" s="10">
        <v>43207</v>
      </c>
      <c r="D266" s="11">
        <v>0.77848379629629638</v>
      </c>
      <c r="E266" s="12" t="s">
        <v>9</v>
      </c>
      <c r="F266" s="12">
        <v>22</v>
      </c>
      <c r="G266" s="12" t="s">
        <v>10</v>
      </c>
    </row>
    <row r="267" spans="3:7" ht="15" thickBot="1" x14ac:dyDescent="0.35">
      <c r="C267" s="10">
        <v>43207</v>
      </c>
      <c r="D267" s="11">
        <v>0.77849537037037031</v>
      </c>
      <c r="E267" s="12" t="s">
        <v>9</v>
      </c>
      <c r="F267" s="12">
        <v>25</v>
      </c>
      <c r="G267" s="12" t="s">
        <v>10</v>
      </c>
    </row>
    <row r="268" spans="3:7" ht="15" thickBot="1" x14ac:dyDescent="0.35">
      <c r="C268" s="10">
        <v>43207</v>
      </c>
      <c r="D268" s="11">
        <v>0.77850694444444446</v>
      </c>
      <c r="E268" s="12" t="s">
        <v>9</v>
      </c>
      <c r="F268" s="12">
        <v>26</v>
      </c>
      <c r="G268" s="12" t="s">
        <v>10</v>
      </c>
    </row>
    <row r="269" spans="3:7" ht="15" thickBot="1" x14ac:dyDescent="0.35">
      <c r="C269" s="10">
        <v>43207</v>
      </c>
      <c r="D269" s="11">
        <v>0.7785185185185185</v>
      </c>
      <c r="E269" s="12" t="s">
        <v>9</v>
      </c>
      <c r="F269" s="12">
        <v>20</v>
      </c>
      <c r="G269" s="12" t="s">
        <v>10</v>
      </c>
    </row>
    <row r="270" spans="3:7" ht="15" thickBot="1" x14ac:dyDescent="0.35">
      <c r="C270" s="10">
        <v>43207</v>
      </c>
      <c r="D270" s="11">
        <v>0.77853009259259265</v>
      </c>
      <c r="E270" s="12" t="s">
        <v>9</v>
      </c>
      <c r="F270" s="12">
        <v>19</v>
      </c>
      <c r="G270" s="12" t="s">
        <v>10</v>
      </c>
    </row>
    <row r="271" spans="3:7" ht="15" thickBot="1" x14ac:dyDescent="0.35">
      <c r="C271" s="10">
        <v>43207</v>
      </c>
      <c r="D271" s="11">
        <v>0.77854166666666658</v>
      </c>
      <c r="E271" s="12" t="s">
        <v>9</v>
      </c>
      <c r="F271" s="12">
        <v>19</v>
      </c>
      <c r="G271" s="12" t="s">
        <v>10</v>
      </c>
    </row>
    <row r="272" spans="3:7" ht="15" thickBot="1" x14ac:dyDescent="0.35">
      <c r="C272" s="10">
        <v>43207</v>
      </c>
      <c r="D272" s="11">
        <v>0.78327546296296291</v>
      </c>
      <c r="E272" s="12" t="s">
        <v>9</v>
      </c>
      <c r="F272" s="12">
        <v>26</v>
      </c>
      <c r="G272" s="12" t="s">
        <v>10</v>
      </c>
    </row>
    <row r="273" spans="3:7" ht="15" thickBot="1" x14ac:dyDescent="0.35">
      <c r="C273" s="10">
        <v>43207</v>
      </c>
      <c r="D273" s="11">
        <v>0.78327546296296291</v>
      </c>
      <c r="E273" s="12" t="s">
        <v>9</v>
      </c>
      <c r="F273" s="12">
        <v>25</v>
      </c>
      <c r="G273" s="12" t="s">
        <v>10</v>
      </c>
    </row>
    <row r="274" spans="3:7" ht="15" thickBot="1" x14ac:dyDescent="0.35">
      <c r="C274" s="10">
        <v>43207</v>
      </c>
      <c r="D274" s="11">
        <v>0.78531249999999997</v>
      </c>
      <c r="E274" s="12" t="s">
        <v>9</v>
      </c>
      <c r="F274" s="12">
        <v>12</v>
      </c>
      <c r="G274" s="12" t="s">
        <v>11</v>
      </c>
    </row>
    <row r="275" spans="3:7" ht="15" thickBot="1" x14ac:dyDescent="0.35">
      <c r="C275" s="10">
        <v>43207</v>
      </c>
      <c r="D275" s="11">
        <v>0.78719907407407408</v>
      </c>
      <c r="E275" s="12" t="s">
        <v>9</v>
      </c>
      <c r="F275" s="12">
        <v>22</v>
      </c>
      <c r="G275" s="12" t="s">
        <v>11</v>
      </c>
    </row>
    <row r="276" spans="3:7" ht="15" thickBot="1" x14ac:dyDescent="0.35">
      <c r="C276" s="10">
        <v>43207</v>
      </c>
      <c r="D276" s="11">
        <v>0.78722222222222227</v>
      </c>
      <c r="E276" s="12" t="s">
        <v>9</v>
      </c>
      <c r="F276" s="12">
        <v>22</v>
      </c>
      <c r="G276" s="12" t="s">
        <v>11</v>
      </c>
    </row>
    <row r="277" spans="3:7" ht="15" thickBot="1" x14ac:dyDescent="0.35">
      <c r="C277" s="10">
        <v>43207</v>
      </c>
      <c r="D277" s="11">
        <v>0.78724537037037035</v>
      </c>
      <c r="E277" s="12" t="s">
        <v>9</v>
      </c>
      <c r="F277" s="12">
        <v>17</v>
      </c>
      <c r="G277" s="12" t="s">
        <v>11</v>
      </c>
    </row>
    <row r="278" spans="3:7" ht="15" thickBot="1" x14ac:dyDescent="0.35">
      <c r="C278" s="10">
        <v>43207</v>
      </c>
      <c r="D278" s="11">
        <v>0.78726851851851853</v>
      </c>
      <c r="E278" s="12" t="s">
        <v>9</v>
      </c>
      <c r="F278" s="12">
        <v>10</v>
      </c>
      <c r="G278" s="12" t="s">
        <v>11</v>
      </c>
    </row>
    <row r="279" spans="3:7" ht="15" thickBot="1" x14ac:dyDescent="0.35">
      <c r="C279" s="10">
        <v>43207</v>
      </c>
      <c r="D279" s="11">
        <v>0.78784722222222225</v>
      </c>
      <c r="E279" s="12" t="s">
        <v>9</v>
      </c>
      <c r="F279" s="12">
        <v>28</v>
      </c>
      <c r="G279" s="12" t="s">
        <v>11</v>
      </c>
    </row>
    <row r="280" spans="3:7" ht="15" thickBot="1" x14ac:dyDescent="0.35">
      <c r="C280" s="10">
        <v>43207</v>
      </c>
      <c r="D280" s="11">
        <v>0.78785879629629629</v>
      </c>
      <c r="E280" s="12" t="s">
        <v>9</v>
      </c>
      <c r="F280" s="12">
        <v>27</v>
      </c>
      <c r="G280" s="12" t="s">
        <v>11</v>
      </c>
    </row>
    <row r="281" spans="3:7" ht="15" thickBot="1" x14ac:dyDescent="0.35">
      <c r="C281" s="10">
        <v>43207</v>
      </c>
      <c r="D281" s="11">
        <v>0.78788194444444448</v>
      </c>
      <c r="E281" s="12" t="s">
        <v>9</v>
      </c>
      <c r="F281" s="12">
        <v>15</v>
      </c>
      <c r="G281" s="12" t="s">
        <v>11</v>
      </c>
    </row>
    <row r="282" spans="3:7" ht="15" thickBot="1" x14ac:dyDescent="0.35">
      <c r="C282" s="10">
        <v>43207</v>
      </c>
      <c r="D282" s="11">
        <v>0.78819444444444453</v>
      </c>
      <c r="E282" s="12" t="s">
        <v>9</v>
      </c>
      <c r="F282" s="12">
        <v>14</v>
      </c>
      <c r="G282" s="12" t="s">
        <v>11</v>
      </c>
    </row>
    <row r="283" spans="3:7" ht="15" thickBot="1" x14ac:dyDescent="0.35">
      <c r="C283" s="10">
        <v>43207</v>
      </c>
      <c r="D283" s="11">
        <v>0.78880787037037037</v>
      </c>
      <c r="E283" s="12" t="s">
        <v>9</v>
      </c>
      <c r="F283" s="12">
        <v>22</v>
      </c>
      <c r="G283" s="12" t="s">
        <v>11</v>
      </c>
    </row>
    <row r="284" spans="3:7" ht="15" thickBot="1" x14ac:dyDescent="0.35">
      <c r="C284" s="10">
        <v>43207</v>
      </c>
      <c r="D284" s="11">
        <v>0.78883101851851845</v>
      </c>
      <c r="E284" s="12" t="s">
        <v>9</v>
      </c>
      <c r="F284" s="12">
        <v>12</v>
      </c>
      <c r="G284" s="12" t="s">
        <v>11</v>
      </c>
    </row>
    <row r="285" spans="3:7" ht="15" thickBot="1" x14ac:dyDescent="0.35">
      <c r="C285" s="10">
        <v>43207</v>
      </c>
      <c r="D285" s="11">
        <v>0.79604166666666665</v>
      </c>
      <c r="E285" s="12" t="s">
        <v>9</v>
      </c>
      <c r="F285" s="12">
        <v>11</v>
      </c>
      <c r="G285" s="12" t="s">
        <v>11</v>
      </c>
    </row>
    <row r="286" spans="3:7" ht="15" thickBot="1" x14ac:dyDescent="0.35">
      <c r="C286" s="10">
        <v>43207</v>
      </c>
      <c r="D286" s="11">
        <v>0.79614583333333344</v>
      </c>
      <c r="E286" s="12" t="s">
        <v>9</v>
      </c>
      <c r="F286" s="12">
        <v>10</v>
      </c>
      <c r="G286" s="12" t="s">
        <v>10</v>
      </c>
    </row>
    <row r="287" spans="3:7" ht="15" thickBot="1" x14ac:dyDescent="0.35">
      <c r="C287" s="10">
        <v>43207</v>
      </c>
      <c r="D287" s="11">
        <v>0.79649305555555561</v>
      </c>
      <c r="E287" s="12" t="s">
        <v>9</v>
      </c>
      <c r="F287" s="12">
        <v>18</v>
      </c>
      <c r="G287" s="12" t="s">
        <v>11</v>
      </c>
    </row>
    <row r="288" spans="3:7" ht="15" thickBot="1" x14ac:dyDescent="0.35">
      <c r="C288" s="10">
        <v>43207</v>
      </c>
      <c r="D288" s="11">
        <v>0.79668981481481482</v>
      </c>
      <c r="E288" s="12" t="s">
        <v>9</v>
      </c>
      <c r="F288" s="12">
        <v>17</v>
      </c>
      <c r="G288" s="12" t="s">
        <v>11</v>
      </c>
    </row>
    <row r="289" spans="3:7" ht="15" thickBot="1" x14ac:dyDescent="0.35">
      <c r="C289" s="10">
        <v>43207</v>
      </c>
      <c r="D289" s="11">
        <v>0.79680555555555566</v>
      </c>
      <c r="E289" s="12" t="s">
        <v>9</v>
      </c>
      <c r="F289" s="12">
        <v>10</v>
      </c>
      <c r="G289" s="12" t="s">
        <v>11</v>
      </c>
    </row>
    <row r="290" spans="3:7" ht="15" thickBot="1" x14ac:dyDescent="0.35">
      <c r="C290" s="10">
        <v>43207</v>
      </c>
      <c r="D290" s="11">
        <v>0.8060532407407407</v>
      </c>
      <c r="E290" s="12" t="s">
        <v>9</v>
      </c>
      <c r="F290" s="12">
        <v>25</v>
      </c>
      <c r="G290" s="12" t="s">
        <v>10</v>
      </c>
    </row>
    <row r="291" spans="3:7" ht="15" thickBot="1" x14ac:dyDescent="0.35">
      <c r="C291" s="10">
        <v>43207</v>
      </c>
      <c r="D291" s="11">
        <v>0.8082407407407407</v>
      </c>
      <c r="E291" s="12" t="s">
        <v>9</v>
      </c>
      <c r="F291" s="12">
        <v>21</v>
      </c>
      <c r="G291" s="12" t="s">
        <v>10</v>
      </c>
    </row>
    <row r="292" spans="3:7" ht="15" thickBot="1" x14ac:dyDescent="0.35">
      <c r="C292" s="10">
        <v>43207</v>
      </c>
      <c r="D292" s="11">
        <v>0.81540509259259253</v>
      </c>
      <c r="E292" s="12" t="s">
        <v>9</v>
      </c>
      <c r="F292" s="12">
        <v>24</v>
      </c>
      <c r="G292" s="12" t="s">
        <v>10</v>
      </c>
    </row>
    <row r="293" spans="3:7" ht="15" thickBot="1" x14ac:dyDescent="0.35">
      <c r="C293" s="10">
        <v>43207</v>
      </c>
      <c r="D293" s="11">
        <v>0.81775462962962964</v>
      </c>
      <c r="E293" s="12" t="s">
        <v>9</v>
      </c>
      <c r="F293" s="12">
        <v>17</v>
      </c>
      <c r="G293" s="12" t="s">
        <v>11</v>
      </c>
    </row>
    <row r="294" spans="3:7" ht="15" thickBot="1" x14ac:dyDescent="0.35">
      <c r="C294" s="10">
        <v>43207</v>
      </c>
      <c r="D294" s="11">
        <v>0.81776620370370379</v>
      </c>
      <c r="E294" s="12" t="s">
        <v>9</v>
      </c>
      <c r="F294" s="12">
        <v>18</v>
      </c>
      <c r="G294" s="12" t="s">
        <v>11</v>
      </c>
    </row>
    <row r="295" spans="3:7" ht="15" thickBot="1" x14ac:dyDescent="0.35">
      <c r="C295" s="10">
        <v>43207</v>
      </c>
      <c r="D295" s="11">
        <v>0.81781250000000005</v>
      </c>
      <c r="E295" s="12" t="s">
        <v>9</v>
      </c>
      <c r="F295" s="12">
        <v>11</v>
      </c>
      <c r="G295" s="12" t="s">
        <v>11</v>
      </c>
    </row>
    <row r="296" spans="3:7" ht="15" thickBot="1" x14ac:dyDescent="0.35">
      <c r="C296" s="10">
        <v>43207</v>
      </c>
      <c r="D296" s="11">
        <v>0.83576388888888886</v>
      </c>
      <c r="E296" s="12" t="s">
        <v>9</v>
      </c>
      <c r="F296" s="12">
        <v>17</v>
      </c>
      <c r="G296" s="12" t="s">
        <v>11</v>
      </c>
    </row>
    <row r="297" spans="3:7" ht="15" thickBot="1" x14ac:dyDescent="0.35">
      <c r="C297" s="10">
        <v>43207</v>
      </c>
      <c r="D297" s="11">
        <v>0.83578703703703694</v>
      </c>
      <c r="E297" s="12" t="s">
        <v>9</v>
      </c>
      <c r="F297" s="12">
        <v>11</v>
      </c>
      <c r="G297" s="12" t="s">
        <v>11</v>
      </c>
    </row>
    <row r="298" spans="3:7" ht="15" thickBot="1" x14ac:dyDescent="0.35">
      <c r="C298" s="10">
        <v>43207</v>
      </c>
      <c r="D298" s="11">
        <v>0.83579861111111109</v>
      </c>
      <c r="E298" s="12" t="s">
        <v>9</v>
      </c>
      <c r="F298" s="12">
        <v>9</v>
      </c>
      <c r="G298" s="12" t="s">
        <v>11</v>
      </c>
    </row>
    <row r="299" spans="3:7" ht="15" thickBot="1" x14ac:dyDescent="0.35">
      <c r="C299" s="10">
        <v>43207</v>
      </c>
      <c r="D299" s="11">
        <v>0.83856481481481471</v>
      </c>
      <c r="E299" s="12" t="s">
        <v>9</v>
      </c>
      <c r="F299" s="12">
        <v>15</v>
      </c>
      <c r="G299" s="12" t="s">
        <v>10</v>
      </c>
    </row>
    <row r="300" spans="3:7" ht="15" thickBot="1" x14ac:dyDescent="0.35">
      <c r="C300" s="10">
        <v>43207</v>
      </c>
      <c r="D300" s="11">
        <v>0.84319444444444447</v>
      </c>
      <c r="E300" s="12" t="s">
        <v>9</v>
      </c>
      <c r="F300" s="12">
        <v>19</v>
      </c>
      <c r="G300" s="12" t="s">
        <v>10</v>
      </c>
    </row>
    <row r="301" spans="3:7" ht="15" thickBot="1" x14ac:dyDescent="0.35">
      <c r="C301" s="10">
        <v>43207</v>
      </c>
      <c r="D301" s="11">
        <v>0.84968749999999993</v>
      </c>
      <c r="E301" s="12" t="s">
        <v>9</v>
      </c>
      <c r="F301" s="12">
        <v>19</v>
      </c>
      <c r="G301" s="12" t="s">
        <v>10</v>
      </c>
    </row>
    <row r="302" spans="3:7" ht="15" thickBot="1" x14ac:dyDescent="0.35">
      <c r="C302" s="10">
        <v>43207</v>
      </c>
      <c r="D302" s="11">
        <v>0.86085648148148142</v>
      </c>
      <c r="E302" s="12" t="s">
        <v>9</v>
      </c>
      <c r="F302" s="12">
        <v>27</v>
      </c>
      <c r="G302" s="12" t="s">
        <v>10</v>
      </c>
    </row>
    <row r="303" spans="3:7" ht="15" thickBot="1" x14ac:dyDescent="0.35">
      <c r="C303" s="10">
        <v>43207</v>
      </c>
      <c r="D303" s="11">
        <v>0.88979166666666665</v>
      </c>
      <c r="E303" s="12" t="s">
        <v>9</v>
      </c>
      <c r="F303" s="12">
        <v>11</v>
      </c>
      <c r="G303" s="12" t="s">
        <v>11</v>
      </c>
    </row>
    <row r="304" spans="3:7" ht="15" thickBot="1" x14ac:dyDescent="0.35">
      <c r="C304" s="10">
        <v>43207</v>
      </c>
      <c r="D304" s="11">
        <v>0.89559027777777767</v>
      </c>
      <c r="E304" s="12" t="s">
        <v>9</v>
      </c>
      <c r="F304" s="12">
        <v>11</v>
      </c>
      <c r="G304" s="12" t="s">
        <v>10</v>
      </c>
    </row>
    <row r="305" spans="3:7" ht="15" thickBot="1" x14ac:dyDescent="0.35">
      <c r="C305" s="10">
        <v>43207</v>
      </c>
      <c r="D305" s="11">
        <v>0.91097222222222218</v>
      </c>
      <c r="E305" s="12" t="s">
        <v>9</v>
      </c>
      <c r="F305" s="12">
        <v>10</v>
      </c>
      <c r="G305" s="12" t="s">
        <v>10</v>
      </c>
    </row>
    <row r="306" spans="3:7" ht="15" thickBot="1" x14ac:dyDescent="0.35">
      <c r="C306" s="10">
        <v>43208</v>
      </c>
      <c r="D306" s="11">
        <v>0.14188657407407407</v>
      </c>
      <c r="E306" s="12" t="s">
        <v>9</v>
      </c>
      <c r="F306" s="12">
        <v>23</v>
      </c>
      <c r="G306" s="12" t="s">
        <v>10</v>
      </c>
    </row>
    <row r="307" spans="3:7" ht="15" thickBot="1" x14ac:dyDescent="0.35">
      <c r="C307" s="10">
        <v>43208</v>
      </c>
      <c r="D307" s="11">
        <v>0.14418981481481483</v>
      </c>
      <c r="E307" s="12" t="s">
        <v>9</v>
      </c>
      <c r="F307" s="12">
        <v>14</v>
      </c>
      <c r="G307" s="12" t="s">
        <v>11</v>
      </c>
    </row>
    <row r="308" spans="3:7" ht="15" thickBot="1" x14ac:dyDescent="0.35">
      <c r="C308" s="10">
        <v>43208</v>
      </c>
      <c r="D308" s="11">
        <v>0.14439814814814814</v>
      </c>
      <c r="E308" s="12" t="s">
        <v>9</v>
      </c>
      <c r="F308" s="12">
        <v>14</v>
      </c>
      <c r="G308" s="12" t="s">
        <v>11</v>
      </c>
    </row>
    <row r="309" spans="3:7" ht="15" thickBot="1" x14ac:dyDescent="0.35">
      <c r="C309" s="10">
        <v>43208</v>
      </c>
      <c r="D309" s="11">
        <v>0.26314814814814813</v>
      </c>
      <c r="E309" s="12" t="s">
        <v>9</v>
      </c>
      <c r="F309" s="12">
        <v>11</v>
      </c>
      <c r="G309" s="12" t="s">
        <v>11</v>
      </c>
    </row>
    <row r="310" spans="3:7" ht="15" thickBot="1" x14ac:dyDescent="0.35">
      <c r="C310" s="10">
        <v>43208</v>
      </c>
      <c r="D310" s="11">
        <v>0.27859953703703705</v>
      </c>
      <c r="E310" s="12" t="s">
        <v>9</v>
      </c>
      <c r="F310" s="12">
        <v>13</v>
      </c>
      <c r="G310" s="12" t="s">
        <v>11</v>
      </c>
    </row>
    <row r="311" spans="3:7" ht="15" thickBot="1" x14ac:dyDescent="0.35">
      <c r="C311" s="10">
        <v>43208</v>
      </c>
      <c r="D311" s="11">
        <v>0.30798611111111113</v>
      </c>
      <c r="E311" s="12" t="s">
        <v>9</v>
      </c>
      <c r="F311" s="12">
        <v>12</v>
      </c>
      <c r="G311" s="12" t="s">
        <v>11</v>
      </c>
    </row>
    <row r="312" spans="3:7" ht="15" thickBot="1" x14ac:dyDescent="0.35">
      <c r="C312" s="10">
        <v>43208</v>
      </c>
      <c r="D312" s="11">
        <v>0.31144675925925924</v>
      </c>
      <c r="E312" s="12" t="s">
        <v>9</v>
      </c>
      <c r="F312" s="12">
        <v>11</v>
      </c>
      <c r="G312" s="12" t="s">
        <v>11</v>
      </c>
    </row>
    <row r="313" spans="3:7" ht="15" thickBot="1" x14ac:dyDescent="0.35">
      <c r="C313" s="10">
        <v>43208</v>
      </c>
      <c r="D313" s="11">
        <v>0.31569444444444444</v>
      </c>
      <c r="E313" s="12" t="s">
        <v>9</v>
      </c>
      <c r="F313" s="12">
        <v>11</v>
      </c>
      <c r="G313" s="12" t="s">
        <v>11</v>
      </c>
    </row>
    <row r="314" spans="3:7" ht="15" thickBot="1" x14ac:dyDescent="0.35">
      <c r="C314" s="10">
        <v>43208</v>
      </c>
      <c r="D314" s="11">
        <v>0.33664351851851854</v>
      </c>
      <c r="E314" s="12" t="s">
        <v>9</v>
      </c>
      <c r="F314" s="12">
        <v>11</v>
      </c>
      <c r="G314" s="12" t="s">
        <v>11</v>
      </c>
    </row>
    <row r="315" spans="3:7" ht="15" thickBot="1" x14ac:dyDescent="0.35">
      <c r="C315" s="10">
        <v>43208</v>
      </c>
      <c r="D315" s="11">
        <v>0.33853009259259265</v>
      </c>
      <c r="E315" s="12" t="s">
        <v>9</v>
      </c>
      <c r="F315" s="12">
        <v>11</v>
      </c>
      <c r="G315" s="12" t="s">
        <v>11</v>
      </c>
    </row>
    <row r="316" spans="3:7" ht="15" thickBot="1" x14ac:dyDescent="0.35">
      <c r="C316" s="10">
        <v>43208</v>
      </c>
      <c r="D316" s="11">
        <v>0.35011574074074076</v>
      </c>
      <c r="E316" s="12" t="s">
        <v>9</v>
      </c>
      <c r="F316" s="12">
        <v>15</v>
      </c>
      <c r="G316" s="12" t="s">
        <v>10</v>
      </c>
    </row>
    <row r="317" spans="3:7" ht="15" thickBot="1" x14ac:dyDescent="0.35">
      <c r="C317" s="10">
        <v>43208</v>
      </c>
      <c r="D317" s="11">
        <v>0.38119212962962962</v>
      </c>
      <c r="E317" s="12" t="s">
        <v>9</v>
      </c>
      <c r="F317" s="12">
        <v>16</v>
      </c>
      <c r="G317" s="12" t="s">
        <v>10</v>
      </c>
    </row>
    <row r="318" spans="3:7" ht="15" thickBot="1" x14ac:dyDescent="0.35">
      <c r="C318" s="10">
        <v>43208</v>
      </c>
      <c r="D318" s="11">
        <v>0.38439814814814816</v>
      </c>
      <c r="E318" s="12" t="s">
        <v>9</v>
      </c>
      <c r="F318" s="12">
        <v>10</v>
      </c>
      <c r="G318" s="12" t="s">
        <v>11</v>
      </c>
    </row>
    <row r="319" spans="3:7" ht="15" thickBot="1" x14ac:dyDescent="0.35">
      <c r="C319" s="10">
        <v>43208</v>
      </c>
      <c r="D319" s="11">
        <v>0.38488425925925923</v>
      </c>
      <c r="E319" s="12" t="s">
        <v>9</v>
      </c>
      <c r="F319" s="12">
        <v>10</v>
      </c>
      <c r="G319" s="12" t="s">
        <v>11</v>
      </c>
    </row>
    <row r="320" spans="3:7" ht="15" thickBot="1" x14ac:dyDescent="0.35">
      <c r="C320" s="10">
        <v>43208</v>
      </c>
      <c r="D320" s="11">
        <v>0.39170138888888889</v>
      </c>
      <c r="E320" s="12" t="s">
        <v>9</v>
      </c>
      <c r="F320" s="12">
        <v>10</v>
      </c>
      <c r="G320" s="12" t="s">
        <v>10</v>
      </c>
    </row>
    <row r="321" spans="3:7" ht="15" thickBot="1" x14ac:dyDescent="0.35">
      <c r="C321" s="10">
        <v>43208</v>
      </c>
      <c r="D321" s="11">
        <v>0.40006944444444442</v>
      </c>
      <c r="E321" s="12" t="s">
        <v>9</v>
      </c>
      <c r="F321" s="12">
        <v>14</v>
      </c>
      <c r="G321" s="12" t="s">
        <v>10</v>
      </c>
    </row>
    <row r="322" spans="3:7" ht="15" thickBot="1" x14ac:dyDescent="0.35">
      <c r="C322" s="10">
        <v>43208</v>
      </c>
      <c r="D322" s="11">
        <v>0.4109606481481482</v>
      </c>
      <c r="E322" s="12" t="s">
        <v>9</v>
      </c>
      <c r="F322" s="12">
        <v>12</v>
      </c>
      <c r="G322" s="12" t="s">
        <v>11</v>
      </c>
    </row>
    <row r="323" spans="3:7" ht="15" thickBot="1" x14ac:dyDescent="0.35">
      <c r="C323" s="10">
        <v>43208</v>
      </c>
      <c r="D323" s="11">
        <v>0.45074074074074072</v>
      </c>
      <c r="E323" s="12" t="s">
        <v>9</v>
      </c>
      <c r="F323" s="12">
        <v>11</v>
      </c>
      <c r="G323" s="12" t="s">
        <v>11</v>
      </c>
    </row>
    <row r="324" spans="3:7" ht="15" thickBot="1" x14ac:dyDescent="0.35">
      <c r="C324" s="10">
        <v>43208</v>
      </c>
      <c r="D324" s="11">
        <v>0.48899305555555556</v>
      </c>
      <c r="E324" s="12" t="s">
        <v>9</v>
      </c>
      <c r="F324" s="12">
        <v>18</v>
      </c>
      <c r="G324" s="12" t="s">
        <v>10</v>
      </c>
    </row>
    <row r="325" spans="3:7" ht="15" thickBot="1" x14ac:dyDescent="0.35">
      <c r="C325" s="10">
        <v>43208</v>
      </c>
      <c r="D325" s="11">
        <v>0.49031249999999998</v>
      </c>
      <c r="E325" s="12" t="s">
        <v>9</v>
      </c>
      <c r="F325" s="12">
        <v>26</v>
      </c>
      <c r="G325" s="12" t="s">
        <v>10</v>
      </c>
    </row>
    <row r="326" spans="3:7" ht="15" thickBot="1" x14ac:dyDescent="0.35">
      <c r="C326" s="10">
        <v>43208</v>
      </c>
      <c r="D326" s="11">
        <v>0.49116898148148147</v>
      </c>
      <c r="E326" s="12" t="s">
        <v>9</v>
      </c>
      <c r="F326" s="12">
        <v>21</v>
      </c>
      <c r="G326" s="12" t="s">
        <v>11</v>
      </c>
    </row>
    <row r="327" spans="3:7" ht="15" thickBot="1" x14ac:dyDescent="0.35">
      <c r="C327" s="10">
        <v>43208</v>
      </c>
      <c r="D327" s="11">
        <v>0.4911921296296296</v>
      </c>
      <c r="E327" s="12" t="s">
        <v>9</v>
      </c>
      <c r="F327" s="12">
        <v>11</v>
      </c>
      <c r="G327" s="12" t="s">
        <v>11</v>
      </c>
    </row>
    <row r="328" spans="3:7" ht="15" thickBot="1" x14ac:dyDescent="0.35">
      <c r="C328" s="10">
        <v>43208</v>
      </c>
      <c r="D328" s="11">
        <v>0.49158564814814815</v>
      </c>
      <c r="E328" s="12" t="s">
        <v>9</v>
      </c>
      <c r="F328" s="12">
        <v>10</v>
      </c>
      <c r="G328" s="12" t="s">
        <v>11</v>
      </c>
    </row>
    <row r="329" spans="3:7" ht="15" thickBot="1" x14ac:dyDescent="0.35">
      <c r="C329" s="10">
        <v>43208</v>
      </c>
      <c r="D329" s="11">
        <v>0.51502314814814809</v>
      </c>
      <c r="E329" s="12" t="s">
        <v>9</v>
      </c>
      <c r="F329" s="12">
        <v>10</v>
      </c>
      <c r="G329" s="12" t="s">
        <v>10</v>
      </c>
    </row>
    <row r="330" spans="3:7" ht="15" thickBot="1" x14ac:dyDescent="0.35">
      <c r="C330" s="10">
        <v>43208</v>
      </c>
      <c r="D330" s="11">
        <v>0.51774305555555555</v>
      </c>
      <c r="E330" s="12" t="s">
        <v>9</v>
      </c>
      <c r="F330" s="12">
        <v>11</v>
      </c>
      <c r="G330" s="12" t="s">
        <v>10</v>
      </c>
    </row>
    <row r="331" spans="3:7" ht="15" thickBot="1" x14ac:dyDescent="0.35">
      <c r="C331" s="10">
        <v>43208</v>
      </c>
      <c r="D331" s="11">
        <v>0.52909722222222222</v>
      </c>
      <c r="E331" s="12" t="s">
        <v>9</v>
      </c>
      <c r="F331" s="12">
        <v>10</v>
      </c>
      <c r="G331" s="12" t="s">
        <v>11</v>
      </c>
    </row>
    <row r="332" spans="3:7" ht="15" thickBot="1" x14ac:dyDescent="0.35">
      <c r="C332" s="10">
        <v>43208</v>
      </c>
      <c r="D332" s="11">
        <v>0.54989583333333336</v>
      </c>
      <c r="E332" s="12" t="s">
        <v>9</v>
      </c>
      <c r="F332" s="12">
        <v>9</v>
      </c>
      <c r="G332" s="12" t="s">
        <v>11</v>
      </c>
    </row>
    <row r="333" spans="3:7" ht="15" thickBot="1" x14ac:dyDescent="0.35">
      <c r="C333" s="10">
        <v>43208</v>
      </c>
      <c r="D333" s="11">
        <v>0.5499074074074074</v>
      </c>
      <c r="E333" s="12" t="s">
        <v>9</v>
      </c>
      <c r="F333" s="12">
        <v>18</v>
      </c>
      <c r="G333" s="12" t="s">
        <v>11</v>
      </c>
    </row>
    <row r="334" spans="3:7" ht="15" thickBot="1" x14ac:dyDescent="0.35">
      <c r="C334" s="10">
        <v>43208</v>
      </c>
      <c r="D334" s="11">
        <v>0.55078703703703702</v>
      </c>
      <c r="E334" s="12" t="s">
        <v>9</v>
      </c>
      <c r="F334" s="12">
        <v>11</v>
      </c>
      <c r="G334" s="12" t="s">
        <v>10</v>
      </c>
    </row>
    <row r="335" spans="3:7" ht="15" thickBot="1" x14ac:dyDescent="0.35">
      <c r="C335" s="10">
        <v>43208</v>
      </c>
      <c r="D335" s="11">
        <v>0.57078703703703704</v>
      </c>
      <c r="E335" s="12" t="s">
        <v>9</v>
      </c>
      <c r="F335" s="12">
        <v>25</v>
      </c>
      <c r="G335" s="12" t="s">
        <v>10</v>
      </c>
    </row>
    <row r="336" spans="3:7" ht="15" thickBot="1" x14ac:dyDescent="0.35">
      <c r="C336" s="10">
        <v>43208</v>
      </c>
      <c r="D336" s="11">
        <v>0.57495370370370369</v>
      </c>
      <c r="E336" s="12" t="s">
        <v>9</v>
      </c>
      <c r="F336" s="12">
        <v>24</v>
      </c>
      <c r="G336" s="12" t="s">
        <v>11</v>
      </c>
    </row>
    <row r="337" spans="3:7" ht="15" thickBot="1" x14ac:dyDescent="0.35">
      <c r="C337" s="10">
        <v>43208</v>
      </c>
      <c r="D337" s="11">
        <v>0.57497685185185188</v>
      </c>
      <c r="E337" s="12" t="s">
        <v>9</v>
      </c>
      <c r="F337" s="12">
        <v>12</v>
      </c>
      <c r="G337" s="12" t="s">
        <v>11</v>
      </c>
    </row>
    <row r="338" spans="3:7" ht="15" thickBot="1" x14ac:dyDescent="0.35">
      <c r="C338" s="10">
        <v>43208</v>
      </c>
      <c r="D338" s="11">
        <v>0.57945601851851858</v>
      </c>
      <c r="E338" s="12" t="s">
        <v>9</v>
      </c>
      <c r="F338" s="12">
        <v>11</v>
      </c>
      <c r="G338" s="12" t="s">
        <v>11</v>
      </c>
    </row>
    <row r="339" spans="3:7" ht="15" thickBot="1" x14ac:dyDescent="0.35">
      <c r="C339" s="10">
        <v>43208</v>
      </c>
      <c r="D339" s="11">
        <v>0.60031250000000003</v>
      </c>
      <c r="E339" s="12" t="s">
        <v>9</v>
      </c>
      <c r="F339" s="12">
        <v>19</v>
      </c>
      <c r="G339" s="12" t="s">
        <v>10</v>
      </c>
    </row>
    <row r="340" spans="3:7" ht="15" thickBot="1" x14ac:dyDescent="0.35">
      <c r="C340" s="10">
        <v>43208</v>
      </c>
      <c r="D340" s="11">
        <v>0.6038310185185185</v>
      </c>
      <c r="E340" s="12" t="s">
        <v>9</v>
      </c>
      <c r="F340" s="12">
        <v>22</v>
      </c>
      <c r="G340" s="12" t="s">
        <v>10</v>
      </c>
    </row>
    <row r="341" spans="3:7" ht="15" thickBot="1" x14ac:dyDescent="0.35">
      <c r="C341" s="10">
        <v>43208</v>
      </c>
      <c r="D341" s="11">
        <v>0.60499999999999998</v>
      </c>
      <c r="E341" s="12" t="s">
        <v>9</v>
      </c>
      <c r="F341" s="12">
        <v>15</v>
      </c>
      <c r="G341" s="12" t="s">
        <v>10</v>
      </c>
    </row>
    <row r="342" spans="3:7" ht="15" thickBot="1" x14ac:dyDescent="0.35">
      <c r="C342" s="10">
        <v>43208</v>
      </c>
      <c r="D342" s="11">
        <v>0.60503472222222221</v>
      </c>
      <c r="E342" s="12" t="s">
        <v>9</v>
      </c>
      <c r="F342" s="12">
        <v>19</v>
      </c>
      <c r="G342" s="12" t="s">
        <v>10</v>
      </c>
    </row>
    <row r="343" spans="3:7" ht="15" thickBot="1" x14ac:dyDescent="0.35">
      <c r="C343" s="10">
        <v>43208</v>
      </c>
      <c r="D343" s="11">
        <v>0.6050578703703704</v>
      </c>
      <c r="E343" s="12" t="s">
        <v>9</v>
      </c>
      <c r="F343" s="12">
        <v>24</v>
      </c>
      <c r="G343" s="12" t="s">
        <v>10</v>
      </c>
    </row>
    <row r="344" spans="3:7" ht="15" thickBot="1" x14ac:dyDescent="0.35">
      <c r="C344" s="10">
        <v>43208</v>
      </c>
      <c r="D344" s="11">
        <v>0.60506944444444444</v>
      </c>
      <c r="E344" s="12" t="s">
        <v>9</v>
      </c>
      <c r="F344" s="12">
        <v>20</v>
      </c>
      <c r="G344" s="12" t="s">
        <v>10</v>
      </c>
    </row>
    <row r="345" spans="3:7" ht="15" thickBot="1" x14ac:dyDescent="0.35">
      <c r="C345" s="10">
        <v>43208</v>
      </c>
      <c r="D345" s="11">
        <v>0.61946759259259265</v>
      </c>
      <c r="E345" s="12" t="s">
        <v>9</v>
      </c>
      <c r="F345" s="12">
        <v>13</v>
      </c>
      <c r="G345" s="12" t="s">
        <v>11</v>
      </c>
    </row>
    <row r="346" spans="3:7" ht="15" thickBot="1" x14ac:dyDescent="0.35">
      <c r="C346" s="10">
        <v>43208</v>
      </c>
      <c r="D346" s="11">
        <v>0.64337962962962958</v>
      </c>
      <c r="E346" s="12" t="s">
        <v>9</v>
      </c>
      <c r="F346" s="12">
        <v>17</v>
      </c>
      <c r="G346" s="12" t="s">
        <v>10</v>
      </c>
    </row>
    <row r="347" spans="3:7" ht="15" thickBot="1" x14ac:dyDescent="0.35">
      <c r="C347" s="10">
        <v>43208</v>
      </c>
      <c r="D347" s="11">
        <v>0.64340277777777777</v>
      </c>
      <c r="E347" s="12" t="s">
        <v>9</v>
      </c>
      <c r="F347" s="12">
        <v>19</v>
      </c>
      <c r="G347" s="12" t="s">
        <v>10</v>
      </c>
    </row>
    <row r="348" spans="3:7" ht="15" thickBot="1" x14ac:dyDescent="0.35">
      <c r="C348" s="10">
        <v>43208</v>
      </c>
      <c r="D348" s="11">
        <v>0.64461805555555551</v>
      </c>
      <c r="E348" s="12" t="s">
        <v>9</v>
      </c>
      <c r="F348" s="12">
        <v>21</v>
      </c>
      <c r="G348" s="12" t="s">
        <v>10</v>
      </c>
    </row>
    <row r="349" spans="3:7" ht="15" thickBot="1" x14ac:dyDescent="0.35">
      <c r="C349" s="10">
        <v>43208</v>
      </c>
      <c r="D349" s="11">
        <v>0.648900462962963</v>
      </c>
      <c r="E349" s="12" t="s">
        <v>9</v>
      </c>
      <c r="F349" s="12">
        <v>22</v>
      </c>
      <c r="G349" s="12" t="s">
        <v>10</v>
      </c>
    </row>
    <row r="350" spans="3:7" ht="15" thickBot="1" x14ac:dyDescent="0.35">
      <c r="C350" s="10">
        <v>43208</v>
      </c>
      <c r="D350" s="11">
        <v>0.64891203703703704</v>
      </c>
      <c r="E350" s="12" t="s">
        <v>9</v>
      </c>
      <c r="F350" s="12">
        <v>17</v>
      </c>
      <c r="G350" s="12" t="s">
        <v>10</v>
      </c>
    </row>
    <row r="351" spans="3:7" ht="15" thickBot="1" x14ac:dyDescent="0.35">
      <c r="C351" s="10">
        <v>43208</v>
      </c>
      <c r="D351" s="11">
        <v>0.64892361111111108</v>
      </c>
      <c r="E351" s="12" t="s">
        <v>9</v>
      </c>
      <c r="F351" s="12">
        <v>20</v>
      </c>
      <c r="G351" s="12" t="s">
        <v>10</v>
      </c>
    </row>
    <row r="352" spans="3:7" ht="15" thickBot="1" x14ac:dyDescent="0.35">
      <c r="C352" s="10">
        <v>43208</v>
      </c>
      <c r="D352" s="11">
        <v>0.64894675925925926</v>
      </c>
      <c r="E352" s="12" t="s">
        <v>9</v>
      </c>
      <c r="F352" s="12">
        <v>13</v>
      </c>
      <c r="G352" s="12" t="s">
        <v>10</v>
      </c>
    </row>
    <row r="353" spans="3:7" ht="15" thickBot="1" x14ac:dyDescent="0.35">
      <c r="C353" s="10">
        <v>43208</v>
      </c>
      <c r="D353" s="11">
        <v>0.67018518518518511</v>
      </c>
      <c r="E353" s="12" t="s">
        <v>9</v>
      </c>
      <c r="F353" s="12">
        <v>15</v>
      </c>
      <c r="G353" s="12" t="s">
        <v>10</v>
      </c>
    </row>
    <row r="354" spans="3:7" ht="15" thickBot="1" x14ac:dyDescent="0.35">
      <c r="C354" s="10">
        <v>43208</v>
      </c>
      <c r="D354" s="11">
        <v>0.6702662037037036</v>
      </c>
      <c r="E354" s="12" t="s">
        <v>9</v>
      </c>
      <c r="F354" s="12">
        <v>20</v>
      </c>
      <c r="G354" s="12" t="s">
        <v>10</v>
      </c>
    </row>
    <row r="355" spans="3:7" ht="15" thickBot="1" x14ac:dyDescent="0.35">
      <c r="C355" s="10">
        <v>43208</v>
      </c>
      <c r="D355" s="11">
        <v>0.67562500000000003</v>
      </c>
      <c r="E355" s="12" t="s">
        <v>9</v>
      </c>
      <c r="F355" s="12">
        <v>15</v>
      </c>
      <c r="G355" s="12" t="s">
        <v>10</v>
      </c>
    </row>
    <row r="356" spans="3:7" ht="15" thickBot="1" x14ac:dyDescent="0.35">
      <c r="C356" s="10">
        <v>43208</v>
      </c>
      <c r="D356" s="11">
        <v>0.67563657407407407</v>
      </c>
      <c r="E356" s="12" t="s">
        <v>9</v>
      </c>
      <c r="F356" s="12">
        <v>11</v>
      </c>
      <c r="G356" s="12" t="s">
        <v>10</v>
      </c>
    </row>
    <row r="357" spans="3:7" ht="15" thickBot="1" x14ac:dyDescent="0.35">
      <c r="C357" s="10">
        <v>43208</v>
      </c>
      <c r="D357" s="11">
        <v>0.67564814814814822</v>
      </c>
      <c r="E357" s="12" t="s">
        <v>9</v>
      </c>
      <c r="F357" s="12">
        <v>13</v>
      </c>
      <c r="G357" s="12" t="s">
        <v>10</v>
      </c>
    </row>
    <row r="358" spans="3:7" ht="15" thickBot="1" x14ac:dyDescent="0.35">
      <c r="C358" s="10">
        <v>43208</v>
      </c>
      <c r="D358" s="11">
        <v>0.67565972222222215</v>
      </c>
      <c r="E358" s="12" t="s">
        <v>9</v>
      </c>
      <c r="F358" s="12">
        <v>18</v>
      </c>
      <c r="G358" s="12" t="s">
        <v>10</v>
      </c>
    </row>
    <row r="359" spans="3:7" ht="15" thickBot="1" x14ac:dyDescent="0.35">
      <c r="C359" s="10">
        <v>43208</v>
      </c>
      <c r="D359" s="11">
        <v>0.67569444444444438</v>
      </c>
      <c r="E359" s="12" t="s">
        <v>9</v>
      </c>
      <c r="F359" s="12">
        <v>12</v>
      </c>
      <c r="G359" s="12" t="s">
        <v>10</v>
      </c>
    </row>
    <row r="360" spans="3:7" ht="15" thickBot="1" x14ac:dyDescent="0.35">
      <c r="C360" s="10">
        <v>43208</v>
      </c>
      <c r="D360" s="11">
        <v>0.67710648148148145</v>
      </c>
      <c r="E360" s="12" t="s">
        <v>9</v>
      </c>
      <c r="F360" s="12">
        <v>13</v>
      </c>
      <c r="G360" s="12" t="s">
        <v>11</v>
      </c>
    </row>
    <row r="361" spans="3:7" ht="15" thickBot="1" x14ac:dyDescent="0.35">
      <c r="C361" s="10">
        <v>43208</v>
      </c>
      <c r="D361" s="11">
        <v>0.68603009259259251</v>
      </c>
      <c r="E361" s="12" t="s">
        <v>9</v>
      </c>
      <c r="F361" s="12">
        <v>22</v>
      </c>
      <c r="G361" s="12" t="s">
        <v>10</v>
      </c>
    </row>
    <row r="362" spans="3:7" ht="15" thickBot="1" x14ac:dyDescent="0.35">
      <c r="C362" s="10">
        <v>43208</v>
      </c>
      <c r="D362" s="11">
        <v>0.69113425925925931</v>
      </c>
      <c r="E362" s="12" t="s">
        <v>9</v>
      </c>
      <c r="F362" s="12">
        <v>27</v>
      </c>
      <c r="G362" s="12" t="s">
        <v>10</v>
      </c>
    </row>
    <row r="363" spans="3:7" ht="15" thickBot="1" x14ac:dyDescent="0.35">
      <c r="C363" s="10">
        <v>43208</v>
      </c>
      <c r="D363" s="11">
        <v>0.69218750000000007</v>
      </c>
      <c r="E363" s="12" t="s">
        <v>9</v>
      </c>
      <c r="F363" s="12">
        <v>11</v>
      </c>
      <c r="G363" s="12" t="s">
        <v>11</v>
      </c>
    </row>
    <row r="364" spans="3:7" ht="15" thickBot="1" x14ac:dyDescent="0.35">
      <c r="C364" s="10">
        <v>43208</v>
      </c>
      <c r="D364" s="11">
        <v>0.6955324074074074</v>
      </c>
      <c r="E364" s="12" t="s">
        <v>9</v>
      </c>
      <c r="F364" s="12">
        <v>25</v>
      </c>
      <c r="G364" s="12" t="s">
        <v>10</v>
      </c>
    </row>
    <row r="365" spans="3:7" ht="15" thickBot="1" x14ac:dyDescent="0.35">
      <c r="C365" s="10">
        <v>43208</v>
      </c>
      <c r="D365" s="11">
        <v>0.69556712962962963</v>
      </c>
      <c r="E365" s="12" t="s">
        <v>9</v>
      </c>
      <c r="F365" s="12">
        <v>27</v>
      </c>
      <c r="G365" s="12" t="s">
        <v>10</v>
      </c>
    </row>
    <row r="366" spans="3:7" ht="15" thickBot="1" x14ac:dyDescent="0.35">
      <c r="C366" s="10">
        <v>43208</v>
      </c>
      <c r="D366" s="11">
        <v>0.69700231481481489</v>
      </c>
      <c r="E366" s="12" t="s">
        <v>9</v>
      </c>
      <c r="F366" s="12">
        <v>16</v>
      </c>
      <c r="G366" s="12" t="s">
        <v>10</v>
      </c>
    </row>
    <row r="367" spans="3:7" ht="15" thickBot="1" x14ac:dyDescent="0.35">
      <c r="C367" s="10">
        <v>43208</v>
      </c>
      <c r="D367" s="11">
        <v>0.69775462962962964</v>
      </c>
      <c r="E367" s="12" t="s">
        <v>9</v>
      </c>
      <c r="F367" s="12">
        <v>22</v>
      </c>
      <c r="G367" s="12" t="s">
        <v>10</v>
      </c>
    </row>
    <row r="368" spans="3:7" ht="15" thickBot="1" x14ac:dyDescent="0.35">
      <c r="C368" s="10">
        <v>43208</v>
      </c>
      <c r="D368" s="11">
        <v>0.69777777777777772</v>
      </c>
      <c r="E368" s="12" t="s">
        <v>9</v>
      </c>
      <c r="F368" s="12">
        <v>22</v>
      </c>
      <c r="G368" s="12" t="s">
        <v>10</v>
      </c>
    </row>
    <row r="369" spans="3:7" ht="15" thickBot="1" x14ac:dyDescent="0.35">
      <c r="C369" s="10">
        <v>43208</v>
      </c>
      <c r="D369" s="11">
        <v>0.69835648148148144</v>
      </c>
      <c r="E369" s="12" t="s">
        <v>9</v>
      </c>
      <c r="F369" s="12">
        <v>13</v>
      </c>
      <c r="G369" s="12" t="s">
        <v>11</v>
      </c>
    </row>
    <row r="370" spans="3:7" ht="15" thickBot="1" x14ac:dyDescent="0.35">
      <c r="C370" s="10">
        <v>43208</v>
      </c>
      <c r="D370" s="11">
        <v>0.69925925925925936</v>
      </c>
      <c r="E370" s="12" t="s">
        <v>9</v>
      </c>
      <c r="F370" s="12">
        <v>9</v>
      </c>
      <c r="G370" s="12" t="s">
        <v>11</v>
      </c>
    </row>
    <row r="371" spans="3:7" ht="15" thickBot="1" x14ac:dyDescent="0.35">
      <c r="C371" s="10">
        <v>43208</v>
      </c>
      <c r="D371" s="11">
        <v>0.69928240740740744</v>
      </c>
      <c r="E371" s="12" t="s">
        <v>9</v>
      </c>
      <c r="F371" s="12">
        <v>22</v>
      </c>
      <c r="G371" s="12" t="s">
        <v>11</v>
      </c>
    </row>
    <row r="372" spans="3:7" ht="15" thickBot="1" x14ac:dyDescent="0.35">
      <c r="C372" s="10">
        <v>43208</v>
      </c>
      <c r="D372" s="11">
        <v>0.69930555555555562</v>
      </c>
      <c r="E372" s="12" t="s">
        <v>9</v>
      </c>
      <c r="F372" s="12">
        <v>13</v>
      </c>
      <c r="G372" s="12" t="s">
        <v>11</v>
      </c>
    </row>
    <row r="373" spans="3:7" ht="15" thickBot="1" x14ac:dyDescent="0.35">
      <c r="C373" s="10">
        <v>43208</v>
      </c>
      <c r="D373" s="11">
        <v>0.69935185185185189</v>
      </c>
      <c r="E373" s="12" t="s">
        <v>9</v>
      </c>
      <c r="F373" s="12">
        <v>13</v>
      </c>
      <c r="G373" s="12" t="s">
        <v>11</v>
      </c>
    </row>
    <row r="374" spans="3:7" ht="15" thickBot="1" x14ac:dyDescent="0.35">
      <c r="C374" s="10">
        <v>43208</v>
      </c>
      <c r="D374" s="11">
        <v>0.69936342592592593</v>
      </c>
      <c r="E374" s="12" t="s">
        <v>9</v>
      </c>
      <c r="F374" s="12">
        <v>16</v>
      </c>
      <c r="G374" s="12" t="s">
        <v>10</v>
      </c>
    </row>
    <row r="375" spans="3:7" ht="15" thickBot="1" x14ac:dyDescent="0.35">
      <c r="C375" s="10">
        <v>43208</v>
      </c>
      <c r="D375" s="11">
        <v>0.69937499999999997</v>
      </c>
      <c r="E375" s="12" t="s">
        <v>9</v>
      </c>
      <c r="F375" s="12">
        <v>12</v>
      </c>
      <c r="G375" s="12" t="s">
        <v>11</v>
      </c>
    </row>
    <row r="376" spans="3:7" ht="15" thickBot="1" x14ac:dyDescent="0.35">
      <c r="C376" s="10">
        <v>43208</v>
      </c>
      <c r="D376" s="11">
        <v>0.69938657407407412</v>
      </c>
      <c r="E376" s="12" t="s">
        <v>9</v>
      </c>
      <c r="F376" s="12">
        <v>8</v>
      </c>
      <c r="G376" s="12" t="s">
        <v>11</v>
      </c>
    </row>
    <row r="377" spans="3:7" ht="15" thickBot="1" x14ac:dyDescent="0.35">
      <c r="C377" s="10">
        <v>43208</v>
      </c>
      <c r="D377" s="11">
        <v>0.70015046296296291</v>
      </c>
      <c r="E377" s="12" t="s">
        <v>9</v>
      </c>
      <c r="F377" s="12">
        <v>28</v>
      </c>
      <c r="G377" s="12" t="s">
        <v>10</v>
      </c>
    </row>
    <row r="378" spans="3:7" ht="15" thickBot="1" x14ac:dyDescent="0.35">
      <c r="C378" s="10">
        <v>43208</v>
      </c>
      <c r="D378" s="11">
        <v>0.70164351851851858</v>
      </c>
      <c r="E378" s="12" t="s">
        <v>9</v>
      </c>
      <c r="F378" s="12">
        <v>27</v>
      </c>
      <c r="G378" s="12" t="s">
        <v>10</v>
      </c>
    </row>
    <row r="379" spans="3:7" ht="15" thickBot="1" x14ac:dyDescent="0.35">
      <c r="C379" s="10">
        <v>43208</v>
      </c>
      <c r="D379" s="11">
        <v>0.70349537037037047</v>
      </c>
      <c r="E379" s="12" t="s">
        <v>9</v>
      </c>
      <c r="F379" s="12">
        <v>30</v>
      </c>
      <c r="G379" s="12" t="s">
        <v>10</v>
      </c>
    </row>
    <row r="380" spans="3:7" ht="15" thickBot="1" x14ac:dyDescent="0.35">
      <c r="C380" s="10">
        <v>43208</v>
      </c>
      <c r="D380" s="11">
        <v>0.70359953703703704</v>
      </c>
      <c r="E380" s="12" t="s">
        <v>9</v>
      </c>
      <c r="F380" s="12">
        <v>22</v>
      </c>
      <c r="G380" s="12" t="s">
        <v>10</v>
      </c>
    </row>
    <row r="381" spans="3:7" ht="15" thickBot="1" x14ac:dyDescent="0.35">
      <c r="C381" s="10">
        <v>43208</v>
      </c>
      <c r="D381" s="11">
        <v>0.70373842592592595</v>
      </c>
      <c r="E381" s="12" t="s">
        <v>9</v>
      </c>
      <c r="F381" s="12">
        <v>21</v>
      </c>
      <c r="G381" s="12" t="s">
        <v>10</v>
      </c>
    </row>
    <row r="382" spans="3:7" ht="15" thickBot="1" x14ac:dyDescent="0.35">
      <c r="C382" s="10">
        <v>43208</v>
      </c>
      <c r="D382" s="11">
        <v>0.70374999999999999</v>
      </c>
      <c r="E382" s="12" t="s">
        <v>9</v>
      </c>
      <c r="F382" s="12">
        <v>17</v>
      </c>
      <c r="G382" s="12" t="s">
        <v>10</v>
      </c>
    </row>
    <row r="383" spans="3:7" ht="15" thickBot="1" x14ac:dyDescent="0.35">
      <c r="C383" s="10">
        <v>43208</v>
      </c>
      <c r="D383" s="11">
        <v>0.70376157407407414</v>
      </c>
      <c r="E383" s="12" t="s">
        <v>9</v>
      </c>
      <c r="F383" s="12">
        <v>22</v>
      </c>
      <c r="G383" s="12" t="s">
        <v>10</v>
      </c>
    </row>
    <row r="384" spans="3:7" ht="15" thickBot="1" x14ac:dyDescent="0.35">
      <c r="C384" s="10">
        <v>43208</v>
      </c>
      <c r="D384" s="11">
        <v>0.70377314814814806</v>
      </c>
      <c r="E384" s="12" t="s">
        <v>9</v>
      </c>
      <c r="F384" s="12">
        <v>29</v>
      </c>
      <c r="G384" s="12" t="s">
        <v>10</v>
      </c>
    </row>
    <row r="385" spans="3:7" ht="15" thickBot="1" x14ac:dyDescent="0.35">
      <c r="C385" s="10">
        <v>43208</v>
      </c>
      <c r="D385" s="11">
        <v>0.70378472222222221</v>
      </c>
      <c r="E385" s="12" t="s">
        <v>9</v>
      </c>
      <c r="F385" s="12">
        <v>30</v>
      </c>
      <c r="G385" s="12" t="s">
        <v>10</v>
      </c>
    </row>
    <row r="386" spans="3:7" ht="15" thickBot="1" x14ac:dyDescent="0.35">
      <c r="C386" s="10">
        <v>43208</v>
      </c>
      <c r="D386" s="11">
        <v>0.70643518518518522</v>
      </c>
      <c r="E386" s="12" t="s">
        <v>9</v>
      </c>
      <c r="F386" s="12">
        <v>23</v>
      </c>
      <c r="G386" s="12" t="s">
        <v>10</v>
      </c>
    </row>
    <row r="387" spans="3:7" ht="15" thickBot="1" x14ac:dyDescent="0.35">
      <c r="C387" s="10">
        <v>43208</v>
      </c>
      <c r="D387" s="11">
        <v>0.70755787037037043</v>
      </c>
      <c r="E387" s="12" t="s">
        <v>9</v>
      </c>
      <c r="F387" s="12">
        <v>31</v>
      </c>
      <c r="G387" s="12" t="s">
        <v>11</v>
      </c>
    </row>
    <row r="388" spans="3:7" ht="15" thickBot="1" x14ac:dyDescent="0.35">
      <c r="C388" s="10">
        <v>43208</v>
      </c>
      <c r="D388" s="11">
        <v>0.70756944444444436</v>
      </c>
      <c r="E388" s="12" t="s">
        <v>9</v>
      </c>
      <c r="F388" s="12">
        <v>27</v>
      </c>
      <c r="G388" s="12" t="s">
        <v>11</v>
      </c>
    </row>
    <row r="389" spans="3:7" ht="15" thickBot="1" x14ac:dyDescent="0.35">
      <c r="C389" s="10">
        <v>43208</v>
      </c>
      <c r="D389" s="11">
        <v>0.70758101851851851</v>
      </c>
      <c r="E389" s="12" t="s">
        <v>9</v>
      </c>
      <c r="F389" s="12">
        <v>23</v>
      </c>
      <c r="G389" s="12" t="s">
        <v>11</v>
      </c>
    </row>
    <row r="390" spans="3:7" ht="15" thickBot="1" x14ac:dyDescent="0.35">
      <c r="C390" s="10">
        <v>43208</v>
      </c>
      <c r="D390" s="11">
        <v>0.7076041666666667</v>
      </c>
      <c r="E390" s="12" t="s">
        <v>9</v>
      </c>
      <c r="F390" s="12">
        <v>14</v>
      </c>
      <c r="G390" s="12" t="s">
        <v>11</v>
      </c>
    </row>
    <row r="391" spans="3:7" ht="15" thickBot="1" x14ac:dyDescent="0.35">
      <c r="C391" s="10">
        <v>43208</v>
      </c>
      <c r="D391" s="11">
        <v>0.71747685185185184</v>
      </c>
      <c r="E391" s="12" t="s">
        <v>9</v>
      </c>
      <c r="F391" s="12">
        <v>20</v>
      </c>
      <c r="G391" s="12" t="s">
        <v>10</v>
      </c>
    </row>
    <row r="392" spans="3:7" ht="15" thickBot="1" x14ac:dyDescent="0.35">
      <c r="C392" s="10">
        <v>43208</v>
      </c>
      <c r="D392" s="11">
        <v>0.71923611111111108</v>
      </c>
      <c r="E392" s="12" t="s">
        <v>9</v>
      </c>
      <c r="F392" s="12">
        <v>13</v>
      </c>
      <c r="G392" s="12" t="s">
        <v>11</v>
      </c>
    </row>
    <row r="393" spans="3:7" ht="15" thickBot="1" x14ac:dyDescent="0.35">
      <c r="C393" s="10">
        <v>43208</v>
      </c>
      <c r="D393" s="11">
        <v>0.7192708333333333</v>
      </c>
      <c r="E393" s="12" t="s">
        <v>9</v>
      </c>
      <c r="F393" s="12">
        <v>12</v>
      </c>
      <c r="G393" s="12" t="s">
        <v>11</v>
      </c>
    </row>
    <row r="394" spans="3:7" ht="15" thickBot="1" x14ac:dyDescent="0.35">
      <c r="C394" s="10">
        <v>43208</v>
      </c>
      <c r="D394" s="11">
        <v>0.7251967592592593</v>
      </c>
      <c r="E394" s="12" t="s">
        <v>9</v>
      </c>
      <c r="F394" s="12">
        <v>12</v>
      </c>
      <c r="G394" s="12" t="s">
        <v>11</v>
      </c>
    </row>
    <row r="395" spans="3:7" ht="15" thickBot="1" x14ac:dyDescent="0.35">
      <c r="C395" s="10">
        <v>43208</v>
      </c>
      <c r="D395" s="11">
        <v>0.72525462962962972</v>
      </c>
      <c r="E395" s="12" t="s">
        <v>9</v>
      </c>
      <c r="F395" s="12">
        <v>22</v>
      </c>
      <c r="G395" s="12" t="s">
        <v>11</v>
      </c>
    </row>
    <row r="396" spans="3:7" ht="15" thickBot="1" x14ac:dyDescent="0.35">
      <c r="C396" s="10">
        <v>43208</v>
      </c>
      <c r="D396" s="11">
        <v>0.72526620370370365</v>
      </c>
      <c r="E396" s="12" t="s">
        <v>9</v>
      </c>
      <c r="F396" s="12">
        <v>19</v>
      </c>
      <c r="G396" s="12" t="s">
        <v>11</v>
      </c>
    </row>
    <row r="397" spans="3:7" ht="15" thickBot="1" x14ac:dyDescent="0.35">
      <c r="C397" s="10">
        <v>43208</v>
      </c>
      <c r="D397" s="11">
        <v>0.7252777777777778</v>
      </c>
      <c r="E397" s="12" t="s">
        <v>9</v>
      </c>
      <c r="F397" s="12">
        <v>12</v>
      </c>
      <c r="G397" s="12" t="s">
        <v>11</v>
      </c>
    </row>
    <row r="398" spans="3:7" ht="15" thickBot="1" x14ac:dyDescent="0.35">
      <c r="C398" s="10">
        <v>43208</v>
      </c>
      <c r="D398" s="11">
        <v>0.72567129629629623</v>
      </c>
      <c r="E398" s="12" t="s">
        <v>9</v>
      </c>
      <c r="F398" s="12">
        <v>25</v>
      </c>
      <c r="G398" s="12" t="s">
        <v>11</v>
      </c>
    </row>
    <row r="399" spans="3:7" ht="15" thickBot="1" x14ac:dyDescent="0.35">
      <c r="C399" s="10">
        <v>43208</v>
      </c>
      <c r="D399" s="11">
        <v>0.72569444444444453</v>
      </c>
      <c r="E399" s="12" t="s">
        <v>9</v>
      </c>
      <c r="F399" s="12">
        <v>21</v>
      </c>
      <c r="G399" s="12" t="s">
        <v>11</v>
      </c>
    </row>
    <row r="400" spans="3:7" ht="15" thickBot="1" x14ac:dyDescent="0.35">
      <c r="C400" s="10">
        <v>43208</v>
      </c>
      <c r="D400" s="11">
        <v>0.72569444444444453</v>
      </c>
      <c r="E400" s="12" t="s">
        <v>9</v>
      </c>
      <c r="F400" s="12">
        <v>22</v>
      </c>
      <c r="G400" s="12" t="s">
        <v>11</v>
      </c>
    </row>
    <row r="401" spans="3:7" ht="15" thickBot="1" x14ac:dyDescent="0.35">
      <c r="C401" s="10">
        <v>43208</v>
      </c>
      <c r="D401" s="11">
        <v>0.72570601851851846</v>
      </c>
      <c r="E401" s="12" t="s">
        <v>9</v>
      </c>
      <c r="F401" s="12">
        <v>17</v>
      </c>
      <c r="G401" s="12" t="s">
        <v>11</v>
      </c>
    </row>
    <row r="402" spans="3:7" ht="15" thickBot="1" x14ac:dyDescent="0.35">
      <c r="C402" s="10">
        <v>43208</v>
      </c>
      <c r="D402" s="11">
        <v>0.72572916666666665</v>
      </c>
      <c r="E402" s="12" t="s">
        <v>9</v>
      </c>
      <c r="F402" s="12">
        <v>17</v>
      </c>
      <c r="G402" s="12" t="s">
        <v>11</v>
      </c>
    </row>
    <row r="403" spans="3:7" ht="15" thickBot="1" x14ac:dyDescent="0.35">
      <c r="C403" s="10">
        <v>43208</v>
      </c>
      <c r="D403" s="11">
        <v>0.73712962962962969</v>
      </c>
      <c r="E403" s="12" t="s">
        <v>9</v>
      </c>
      <c r="F403" s="12">
        <v>24</v>
      </c>
      <c r="G403" s="12" t="s">
        <v>10</v>
      </c>
    </row>
    <row r="404" spans="3:7" ht="15" thickBot="1" x14ac:dyDescent="0.35">
      <c r="C404" s="10">
        <v>43208</v>
      </c>
      <c r="D404" s="11">
        <v>0.73825231481481479</v>
      </c>
      <c r="E404" s="12" t="s">
        <v>9</v>
      </c>
      <c r="F404" s="12">
        <v>19</v>
      </c>
      <c r="G404" s="12" t="s">
        <v>10</v>
      </c>
    </row>
    <row r="405" spans="3:7" ht="15" thickBot="1" x14ac:dyDescent="0.35">
      <c r="C405" s="10">
        <v>43208</v>
      </c>
      <c r="D405" s="11">
        <v>0.73831018518518521</v>
      </c>
      <c r="E405" s="12" t="s">
        <v>9</v>
      </c>
      <c r="F405" s="12">
        <v>20</v>
      </c>
      <c r="G405" s="12" t="s">
        <v>10</v>
      </c>
    </row>
    <row r="406" spans="3:7" ht="15" thickBot="1" x14ac:dyDescent="0.35">
      <c r="C406" s="10">
        <v>43208</v>
      </c>
      <c r="D406" s="11">
        <v>0.7459027777777778</v>
      </c>
      <c r="E406" s="12" t="s">
        <v>9</v>
      </c>
      <c r="F406" s="12">
        <v>11</v>
      </c>
      <c r="G406" s="12" t="s">
        <v>10</v>
      </c>
    </row>
    <row r="407" spans="3:7" ht="15" thickBot="1" x14ac:dyDescent="0.35">
      <c r="C407" s="10">
        <v>43208</v>
      </c>
      <c r="D407" s="11">
        <v>0.7462847222222222</v>
      </c>
      <c r="E407" s="12" t="s">
        <v>9</v>
      </c>
      <c r="F407" s="12">
        <v>37</v>
      </c>
      <c r="G407" s="12" t="s">
        <v>10</v>
      </c>
    </row>
    <row r="408" spans="3:7" ht="15" thickBot="1" x14ac:dyDescent="0.35">
      <c r="C408" s="10">
        <v>43208</v>
      </c>
      <c r="D408" s="11">
        <v>0.7492361111111111</v>
      </c>
      <c r="E408" s="12" t="s">
        <v>9</v>
      </c>
      <c r="F408" s="12">
        <v>26</v>
      </c>
      <c r="G408" s="12" t="s">
        <v>10</v>
      </c>
    </row>
    <row r="409" spans="3:7" ht="15" thickBot="1" x14ac:dyDescent="0.35">
      <c r="C409" s="10">
        <v>43208</v>
      </c>
      <c r="D409" s="11">
        <v>0.75789351851851849</v>
      </c>
      <c r="E409" s="12" t="s">
        <v>9</v>
      </c>
      <c r="F409" s="12">
        <v>18</v>
      </c>
      <c r="G409" s="12" t="s">
        <v>11</v>
      </c>
    </row>
    <row r="410" spans="3:7" ht="15" thickBot="1" x14ac:dyDescent="0.35">
      <c r="C410" s="10">
        <v>43208</v>
      </c>
      <c r="D410" s="11">
        <v>0.75790509259259264</v>
      </c>
      <c r="E410" s="12" t="s">
        <v>9</v>
      </c>
      <c r="F410" s="12">
        <v>11</v>
      </c>
      <c r="G410" s="12" t="s">
        <v>11</v>
      </c>
    </row>
    <row r="411" spans="3:7" ht="15" thickBot="1" x14ac:dyDescent="0.35">
      <c r="C411" s="10">
        <v>43208</v>
      </c>
      <c r="D411" s="11">
        <v>0.75795138888888891</v>
      </c>
      <c r="E411" s="12" t="s">
        <v>9</v>
      </c>
      <c r="F411" s="12">
        <v>17</v>
      </c>
      <c r="G411" s="12" t="s">
        <v>11</v>
      </c>
    </row>
    <row r="412" spans="3:7" ht="15" thickBot="1" x14ac:dyDescent="0.35">
      <c r="C412" s="10">
        <v>43208</v>
      </c>
      <c r="D412" s="11">
        <v>0.75800925925925933</v>
      </c>
      <c r="E412" s="12" t="s">
        <v>9</v>
      </c>
      <c r="F412" s="12">
        <v>10</v>
      </c>
      <c r="G412" s="12" t="s">
        <v>11</v>
      </c>
    </row>
    <row r="413" spans="3:7" ht="15" thickBot="1" x14ac:dyDescent="0.35">
      <c r="C413" s="10">
        <v>43208</v>
      </c>
      <c r="D413" s="11">
        <v>0.76061342592592596</v>
      </c>
      <c r="E413" s="12" t="s">
        <v>9</v>
      </c>
      <c r="F413" s="12">
        <v>25</v>
      </c>
      <c r="G413" s="12" t="s">
        <v>10</v>
      </c>
    </row>
    <row r="414" spans="3:7" ht="15" thickBot="1" x14ac:dyDescent="0.35">
      <c r="C414" s="10">
        <v>43208</v>
      </c>
      <c r="D414" s="11">
        <v>0.76063657407407403</v>
      </c>
      <c r="E414" s="12" t="s">
        <v>9</v>
      </c>
      <c r="F414" s="12">
        <v>25</v>
      </c>
      <c r="G414" s="12" t="s">
        <v>10</v>
      </c>
    </row>
    <row r="415" spans="3:7" ht="15" thickBot="1" x14ac:dyDescent="0.35">
      <c r="C415" s="10">
        <v>43208</v>
      </c>
      <c r="D415" s="11">
        <v>0.76064814814814818</v>
      </c>
      <c r="E415" s="12" t="s">
        <v>9</v>
      </c>
      <c r="F415" s="12">
        <v>29</v>
      </c>
      <c r="G415" s="12" t="s">
        <v>10</v>
      </c>
    </row>
    <row r="416" spans="3:7" ht="15" thickBot="1" x14ac:dyDescent="0.35">
      <c r="C416" s="10">
        <v>43208</v>
      </c>
      <c r="D416" s="11">
        <v>0.7621296296296296</v>
      </c>
      <c r="E416" s="12" t="s">
        <v>9</v>
      </c>
      <c r="F416" s="12">
        <v>28</v>
      </c>
      <c r="G416" s="12" t="s">
        <v>10</v>
      </c>
    </row>
    <row r="417" spans="3:7" ht="15" thickBot="1" x14ac:dyDescent="0.35">
      <c r="C417" s="10">
        <v>43208</v>
      </c>
      <c r="D417" s="11">
        <v>0.76447916666666671</v>
      </c>
      <c r="E417" s="12" t="s">
        <v>9</v>
      </c>
      <c r="F417" s="12">
        <v>26</v>
      </c>
      <c r="G417" s="12" t="s">
        <v>10</v>
      </c>
    </row>
    <row r="418" spans="3:7" ht="15" thickBot="1" x14ac:dyDescent="0.35">
      <c r="C418" s="10">
        <v>43208</v>
      </c>
      <c r="D418" s="11">
        <v>0.77255787037037038</v>
      </c>
      <c r="E418" s="12" t="s">
        <v>9</v>
      </c>
      <c r="F418" s="12">
        <v>27</v>
      </c>
      <c r="G418" s="12" t="s">
        <v>10</v>
      </c>
    </row>
    <row r="419" spans="3:7" ht="15" thickBot="1" x14ac:dyDescent="0.35">
      <c r="C419" s="10">
        <v>43208</v>
      </c>
      <c r="D419" s="11">
        <v>0.77287037037037043</v>
      </c>
      <c r="E419" s="12" t="s">
        <v>9</v>
      </c>
      <c r="F419" s="12">
        <v>24</v>
      </c>
      <c r="G419" s="12" t="s">
        <v>11</v>
      </c>
    </row>
    <row r="420" spans="3:7" ht="15" thickBot="1" x14ac:dyDescent="0.35">
      <c r="C420" s="10">
        <v>43208</v>
      </c>
      <c r="D420" s="11">
        <v>0.77289351851851851</v>
      </c>
      <c r="E420" s="12" t="s">
        <v>9</v>
      </c>
      <c r="F420" s="12">
        <v>28</v>
      </c>
      <c r="G420" s="12" t="s">
        <v>11</v>
      </c>
    </row>
    <row r="421" spans="3:7" ht="15" thickBot="1" x14ac:dyDescent="0.35">
      <c r="C421" s="10">
        <v>43208</v>
      </c>
      <c r="D421" s="11">
        <v>0.77290509259259255</v>
      </c>
      <c r="E421" s="12" t="s">
        <v>9</v>
      </c>
      <c r="F421" s="12">
        <v>19</v>
      </c>
      <c r="G421" s="12" t="s">
        <v>11</v>
      </c>
    </row>
    <row r="422" spans="3:7" ht="15" thickBot="1" x14ac:dyDescent="0.35">
      <c r="C422" s="10">
        <v>43208</v>
      </c>
      <c r="D422" s="11">
        <v>0.77293981481481477</v>
      </c>
      <c r="E422" s="12" t="s">
        <v>9</v>
      </c>
      <c r="F422" s="12">
        <v>12</v>
      </c>
      <c r="G422" s="12" t="s">
        <v>11</v>
      </c>
    </row>
    <row r="423" spans="3:7" ht="15" thickBot="1" x14ac:dyDescent="0.35">
      <c r="C423" s="10">
        <v>43208</v>
      </c>
      <c r="D423" s="11">
        <v>0.77366898148148155</v>
      </c>
      <c r="E423" s="12" t="s">
        <v>9</v>
      </c>
      <c r="F423" s="12">
        <v>12</v>
      </c>
      <c r="G423" s="12" t="s">
        <v>11</v>
      </c>
    </row>
    <row r="424" spans="3:7" ht="15" thickBot="1" x14ac:dyDescent="0.35">
      <c r="C424" s="10">
        <v>43208</v>
      </c>
      <c r="D424" s="11">
        <v>0.77405092592592595</v>
      </c>
      <c r="E424" s="12" t="s">
        <v>9</v>
      </c>
      <c r="F424" s="12">
        <v>12</v>
      </c>
      <c r="G424" s="12" t="s">
        <v>11</v>
      </c>
    </row>
    <row r="425" spans="3:7" ht="15" thickBot="1" x14ac:dyDescent="0.35">
      <c r="C425" s="10">
        <v>43208</v>
      </c>
      <c r="D425" s="11">
        <v>0.77423611111111112</v>
      </c>
      <c r="E425" s="12" t="s">
        <v>9</v>
      </c>
      <c r="F425" s="12">
        <v>13</v>
      </c>
      <c r="G425" s="12" t="s">
        <v>11</v>
      </c>
    </row>
    <row r="426" spans="3:7" ht="15" thickBot="1" x14ac:dyDescent="0.35">
      <c r="C426" s="10">
        <v>43208</v>
      </c>
      <c r="D426" s="11">
        <v>0.77920138888888879</v>
      </c>
      <c r="E426" s="12" t="s">
        <v>9</v>
      </c>
      <c r="F426" s="12">
        <v>10</v>
      </c>
      <c r="G426" s="12" t="s">
        <v>10</v>
      </c>
    </row>
    <row r="427" spans="3:7" ht="15" thickBot="1" x14ac:dyDescent="0.35">
      <c r="C427" s="10">
        <v>43208</v>
      </c>
      <c r="D427" s="11">
        <v>0.77923611111111113</v>
      </c>
      <c r="E427" s="12" t="s">
        <v>9</v>
      </c>
      <c r="F427" s="12">
        <v>17</v>
      </c>
      <c r="G427" s="12" t="s">
        <v>10</v>
      </c>
    </row>
    <row r="428" spans="3:7" ht="15" thickBot="1" x14ac:dyDescent="0.35">
      <c r="C428" s="10">
        <v>43208</v>
      </c>
      <c r="D428" s="11">
        <v>0.77927083333333336</v>
      </c>
      <c r="E428" s="12" t="s">
        <v>9</v>
      </c>
      <c r="F428" s="12">
        <v>16</v>
      </c>
      <c r="G428" s="12" t="s">
        <v>10</v>
      </c>
    </row>
    <row r="429" spans="3:7" ht="15" thickBot="1" x14ac:dyDescent="0.35">
      <c r="C429" s="10">
        <v>43208</v>
      </c>
      <c r="D429" s="11">
        <v>0.77965277777777775</v>
      </c>
      <c r="E429" s="12" t="s">
        <v>9</v>
      </c>
      <c r="F429" s="12">
        <v>22</v>
      </c>
      <c r="G429" s="12" t="s">
        <v>10</v>
      </c>
    </row>
    <row r="430" spans="3:7" ht="15" thickBot="1" x14ac:dyDescent="0.35">
      <c r="C430" s="10">
        <v>43208</v>
      </c>
      <c r="D430" s="11">
        <v>0.78069444444444447</v>
      </c>
      <c r="E430" s="12" t="s">
        <v>9</v>
      </c>
      <c r="F430" s="12">
        <v>13</v>
      </c>
      <c r="G430" s="12" t="s">
        <v>11</v>
      </c>
    </row>
    <row r="431" spans="3:7" ht="15" thickBot="1" x14ac:dyDescent="0.35">
      <c r="C431" s="10">
        <v>43208</v>
      </c>
      <c r="D431" s="11">
        <v>0.78156250000000005</v>
      </c>
      <c r="E431" s="12" t="s">
        <v>9</v>
      </c>
      <c r="F431" s="12">
        <v>12</v>
      </c>
      <c r="G431" s="12" t="s">
        <v>11</v>
      </c>
    </row>
    <row r="432" spans="3:7" ht="15" thickBot="1" x14ac:dyDescent="0.35">
      <c r="C432" s="10">
        <v>43208</v>
      </c>
      <c r="D432" s="11">
        <v>0.78293981481481489</v>
      </c>
      <c r="E432" s="12" t="s">
        <v>9</v>
      </c>
      <c r="F432" s="12">
        <v>14</v>
      </c>
      <c r="G432" s="12" t="s">
        <v>11</v>
      </c>
    </row>
    <row r="433" spans="3:7" ht="15" thickBot="1" x14ac:dyDescent="0.35">
      <c r="C433" s="10">
        <v>43208</v>
      </c>
      <c r="D433" s="11">
        <v>0.78298611111111116</v>
      </c>
      <c r="E433" s="12" t="s">
        <v>9</v>
      </c>
      <c r="F433" s="12">
        <v>10</v>
      </c>
      <c r="G433" s="12" t="s">
        <v>11</v>
      </c>
    </row>
    <row r="434" spans="3:7" ht="15" thickBot="1" x14ac:dyDescent="0.35">
      <c r="C434" s="10">
        <v>43208</v>
      </c>
      <c r="D434" s="11">
        <v>0.78465277777777775</v>
      </c>
      <c r="E434" s="12" t="s">
        <v>9</v>
      </c>
      <c r="F434" s="12">
        <v>12</v>
      </c>
      <c r="G434" s="12" t="s">
        <v>11</v>
      </c>
    </row>
    <row r="435" spans="3:7" ht="15" thickBot="1" x14ac:dyDescent="0.35">
      <c r="C435" s="10">
        <v>43208</v>
      </c>
      <c r="D435" s="11">
        <v>0.78766203703703708</v>
      </c>
      <c r="E435" s="12" t="s">
        <v>9</v>
      </c>
      <c r="F435" s="12">
        <v>9</v>
      </c>
      <c r="G435" s="12" t="s">
        <v>10</v>
      </c>
    </row>
    <row r="436" spans="3:7" ht="15" thickBot="1" x14ac:dyDescent="0.35">
      <c r="C436" s="10">
        <v>43208</v>
      </c>
      <c r="D436" s="11">
        <v>0.78767361111111101</v>
      </c>
      <c r="E436" s="12" t="s">
        <v>9</v>
      </c>
      <c r="F436" s="12">
        <v>12</v>
      </c>
      <c r="G436" s="12" t="s">
        <v>10</v>
      </c>
    </row>
    <row r="437" spans="3:7" ht="15" thickBot="1" x14ac:dyDescent="0.35">
      <c r="C437" s="10">
        <v>43208</v>
      </c>
      <c r="D437" s="11">
        <v>0.78771990740740738</v>
      </c>
      <c r="E437" s="12" t="s">
        <v>9</v>
      </c>
      <c r="F437" s="12">
        <v>18</v>
      </c>
      <c r="G437" s="12" t="s">
        <v>10</v>
      </c>
    </row>
    <row r="438" spans="3:7" ht="15" thickBot="1" x14ac:dyDescent="0.35">
      <c r="C438" s="10">
        <v>43208</v>
      </c>
      <c r="D438" s="11">
        <v>0.78773148148148142</v>
      </c>
      <c r="E438" s="12" t="s">
        <v>9</v>
      </c>
      <c r="F438" s="12">
        <v>19</v>
      </c>
      <c r="G438" s="12" t="s">
        <v>10</v>
      </c>
    </row>
    <row r="439" spans="3:7" ht="15" thickBot="1" x14ac:dyDescent="0.35">
      <c r="C439" s="10">
        <v>43208</v>
      </c>
      <c r="D439" s="11">
        <v>0.78813657407407411</v>
      </c>
      <c r="E439" s="12" t="s">
        <v>9</v>
      </c>
      <c r="F439" s="12">
        <v>10</v>
      </c>
      <c r="G439" s="12" t="s">
        <v>11</v>
      </c>
    </row>
    <row r="440" spans="3:7" ht="15" thickBot="1" x14ac:dyDescent="0.35">
      <c r="C440" s="10">
        <v>43208</v>
      </c>
      <c r="D440" s="11">
        <v>0.78832175925925929</v>
      </c>
      <c r="E440" s="12" t="s">
        <v>9</v>
      </c>
      <c r="F440" s="12">
        <v>12</v>
      </c>
      <c r="G440" s="12" t="s">
        <v>11</v>
      </c>
    </row>
    <row r="441" spans="3:7" ht="15" thickBot="1" x14ac:dyDescent="0.35">
      <c r="C441" s="10">
        <v>43208</v>
      </c>
      <c r="D441" s="11">
        <v>0.79521990740740733</v>
      </c>
      <c r="E441" s="12" t="s">
        <v>9</v>
      </c>
      <c r="F441" s="12">
        <v>21</v>
      </c>
      <c r="G441" s="12" t="s">
        <v>10</v>
      </c>
    </row>
    <row r="442" spans="3:7" ht="15" thickBot="1" x14ac:dyDescent="0.35">
      <c r="C442" s="10">
        <v>43208</v>
      </c>
      <c r="D442" s="11">
        <v>0.79524305555555552</v>
      </c>
      <c r="E442" s="12" t="s">
        <v>9</v>
      </c>
      <c r="F442" s="12">
        <v>24</v>
      </c>
      <c r="G442" s="12" t="s">
        <v>10</v>
      </c>
    </row>
    <row r="443" spans="3:7" ht="15" thickBot="1" x14ac:dyDescent="0.35">
      <c r="C443" s="10">
        <v>43208</v>
      </c>
      <c r="D443" s="11">
        <v>0.80026620370370372</v>
      </c>
      <c r="E443" s="12" t="s">
        <v>9</v>
      </c>
      <c r="F443" s="12">
        <v>9</v>
      </c>
      <c r="G443" s="12" t="s">
        <v>10</v>
      </c>
    </row>
    <row r="444" spans="3:7" ht="15" thickBot="1" x14ac:dyDescent="0.35">
      <c r="C444" s="10">
        <v>43208</v>
      </c>
      <c r="D444" s="11">
        <v>0.8005902777777778</v>
      </c>
      <c r="E444" s="12" t="s">
        <v>9</v>
      </c>
      <c r="F444" s="12">
        <v>9</v>
      </c>
      <c r="G444" s="12" t="s">
        <v>10</v>
      </c>
    </row>
    <row r="445" spans="3:7" ht="15" thickBot="1" x14ac:dyDescent="0.35">
      <c r="C445" s="10">
        <v>43208</v>
      </c>
      <c r="D445" s="11">
        <v>0.80060185185185195</v>
      </c>
      <c r="E445" s="12" t="s">
        <v>9</v>
      </c>
      <c r="F445" s="12">
        <v>10</v>
      </c>
      <c r="G445" s="12" t="s">
        <v>10</v>
      </c>
    </row>
    <row r="446" spans="3:7" ht="15" thickBot="1" x14ac:dyDescent="0.35">
      <c r="C446" s="10">
        <v>43208</v>
      </c>
      <c r="D446" s="11">
        <v>0.80061342592592588</v>
      </c>
      <c r="E446" s="12" t="s">
        <v>9</v>
      </c>
      <c r="F446" s="12">
        <v>11</v>
      </c>
      <c r="G446" s="12" t="s">
        <v>10</v>
      </c>
    </row>
    <row r="447" spans="3:7" ht="15" thickBot="1" x14ac:dyDescent="0.35">
      <c r="C447" s="10">
        <v>43208</v>
      </c>
      <c r="D447" s="11">
        <v>0.80098379629629635</v>
      </c>
      <c r="E447" s="12" t="s">
        <v>9</v>
      </c>
      <c r="F447" s="12">
        <v>10</v>
      </c>
      <c r="G447" s="12" t="s">
        <v>11</v>
      </c>
    </row>
    <row r="448" spans="3:7" ht="15" thickBot="1" x14ac:dyDescent="0.35">
      <c r="C448" s="10">
        <v>43208</v>
      </c>
      <c r="D448" s="11">
        <v>0.8040046296296296</v>
      </c>
      <c r="E448" s="12" t="s">
        <v>9</v>
      </c>
      <c r="F448" s="12">
        <v>12</v>
      </c>
      <c r="G448" s="12" t="s">
        <v>11</v>
      </c>
    </row>
    <row r="449" spans="3:7" ht="15" thickBot="1" x14ac:dyDescent="0.35">
      <c r="C449" s="10">
        <v>43208</v>
      </c>
      <c r="D449" s="11">
        <v>0.82289351851851855</v>
      </c>
      <c r="E449" s="12" t="s">
        <v>9</v>
      </c>
      <c r="F449" s="12">
        <v>19</v>
      </c>
      <c r="G449" s="12" t="s">
        <v>10</v>
      </c>
    </row>
    <row r="450" spans="3:7" ht="15" thickBot="1" x14ac:dyDescent="0.35">
      <c r="C450" s="10">
        <v>43208</v>
      </c>
      <c r="D450" s="11">
        <v>0.83138888888888884</v>
      </c>
      <c r="E450" s="12" t="s">
        <v>9</v>
      </c>
      <c r="F450" s="12">
        <v>10</v>
      </c>
      <c r="G450" s="12" t="s">
        <v>11</v>
      </c>
    </row>
    <row r="451" spans="3:7" ht="15" thickBot="1" x14ac:dyDescent="0.35">
      <c r="C451" s="10">
        <v>43208</v>
      </c>
      <c r="D451" s="11">
        <v>0.84285879629629623</v>
      </c>
      <c r="E451" s="12" t="s">
        <v>9</v>
      </c>
      <c r="F451" s="12">
        <v>11</v>
      </c>
      <c r="G451" s="12" t="s">
        <v>11</v>
      </c>
    </row>
    <row r="452" spans="3:7" ht="15" thickBot="1" x14ac:dyDescent="0.35">
      <c r="C452" s="10">
        <v>43208</v>
      </c>
      <c r="D452" s="11">
        <v>0.8445717592592592</v>
      </c>
      <c r="E452" s="12" t="s">
        <v>9</v>
      </c>
      <c r="F452" s="12">
        <v>12</v>
      </c>
      <c r="G452" s="12" t="s">
        <v>11</v>
      </c>
    </row>
    <row r="453" spans="3:7" ht="15" thickBot="1" x14ac:dyDescent="0.35">
      <c r="C453" s="10">
        <v>43208</v>
      </c>
      <c r="D453" s="11">
        <v>0.84495370370370371</v>
      </c>
      <c r="E453" s="12" t="s">
        <v>9</v>
      </c>
      <c r="F453" s="12">
        <v>18</v>
      </c>
      <c r="G453" s="12" t="s">
        <v>10</v>
      </c>
    </row>
    <row r="454" spans="3:7" ht="15" thickBot="1" x14ac:dyDescent="0.35">
      <c r="C454" s="10">
        <v>43208</v>
      </c>
      <c r="D454" s="11">
        <v>0.84962962962962962</v>
      </c>
      <c r="E454" s="12" t="s">
        <v>9</v>
      </c>
      <c r="F454" s="12">
        <v>12</v>
      </c>
      <c r="G454" s="12" t="s">
        <v>11</v>
      </c>
    </row>
    <row r="455" spans="3:7" ht="15" thickBot="1" x14ac:dyDescent="0.35">
      <c r="C455" s="10">
        <v>43208</v>
      </c>
      <c r="D455" s="11">
        <v>0.8591550925925926</v>
      </c>
      <c r="E455" s="12" t="s">
        <v>9</v>
      </c>
      <c r="F455" s="12">
        <v>10</v>
      </c>
      <c r="G455" s="12" t="s">
        <v>10</v>
      </c>
    </row>
    <row r="456" spans="3:7" ht="15" thickBot="1" x14ac:dyDescent="0.35">
      <c r="C456" s="10">
        <v>43208</v>
      </c>
      <c r="D456" s="11">
        <v>0.86056712962962967</v>
      </c>
      <c r="E456" s="12" t="s">
        <v>9</v>
      </c>
      <c r="F456" s="12">
        <v>16</v>
      </c>
      <c r="G456" s="12" t="s">
        <v>11</v>
      </c>
    </row>
    <row r="457" spans="3:7" ht="15" thickBot="1" x14ac:dyDescent="0.35">
      <c r="C457" s="10">
        <v>43208</v>
      </c>
      <c r="D457" s="11">
        <v>0.88218750000000001</v>
      </c>
      <c r="E457" s="12" t="s">
        <v>9</v>
      </c>
      <c r="F457" s="12">
        <v>15</v>
      </c>
      <c r="G457" s="12" t="s">
        <v>11</v>
      </c>
    </row>
    <row r="458" spans="3:7" ht="15" thickBot="1" x14ac:dyDescent="0.35">
      <c r="C458" s="10">
        <v>43208</v>
      </c>
      <c r="D458" s="11">
        <v>0.90479166666666666</v>
      </c>
      <c r="E458" s="12" t="s">
        <v>9</v>
      </c>
      <c r="F458" s="12">
        <v>17</v>
      </c>
      <c r="G458" s="12" t="s">
        <v>10</v>
      </c>
    </row>
    <row r="459" spans="3:7" ht="15" thickBot="1" x14ac:dyDescent="0.35">
      <c r="C459" s="10">
        <v>43209</v>
      </c>
      <c r="D459" s="11">
        <v>0.13216435185185185</v>
      </c>
      <c r="E459" s="12" t="s">
        <v>9</v>
      </c>
      <c r="F459" s="12">
        <v>12</v>
      </c>
      <c r="G459" s="12" t="s">
        <v>11</v>
      </c>
    </row>
    <row r="460" spans="3:7" ht="15" thickBot="1" x14ac:dyDescent="0.35">
      <c r="C460" s="10">
        <v>43209</v>
      </c>
      <c r="D460" s="11">
        <v>0.13234953703703703</v>
      </c>
      <c r="E460" s="12" t="s">
        <v>9</v>
      </c>
      <c r="F460" s="12">
        <v>13</v>
      </c>
      <c r="G460" s="12" t="s">
        <v>11</v>
      </c>
    </row>
    <row r="461" spans="3:7" ht="15" thickBot="1" x14ac:dyDescent="0.35">
      <c r="C461" s="10">
        <v>43209</v>
      </c>
      <c r="D461" s="11">
        <v>0.27849537037037037</v>
      </c>
      <c r="E461" s="12" t="s">
        <v>9</v>
      </c>
      <c r="F461" s="12">
        <v>10</v>
      </c>
      <c r="G461" s="12" t="s">
        <v>11</v>
      </c>
    </row>
    <row r="462" spans="3:7" ht="15" thickBot="1" x14ac:dyDescent="0.35">
      <c r="C462" s="10">
        <v>43209</v>
      </c>
      <c r="D462" s="11">
        <v>0.30675925925925923</v>
      </c>
      <c r="E462" s="12" t="s">
        <v>9</v>
      </c>
      <c r="F462" s="12">
        <v>11</v>
      </c>
      <c r="G462" s="12" t="s">
        <v>11</v>
      </c>
    </row>
    <row r="463" spans="3:7" ht="15" thickBot="1" x14ac:dyDescent="0.35">
      <c r="C463" s="10">
        <v>43209</v>
      </c>
      <c r="D463" s="11">
        <v>0.30703703703703705</v>
      </c>
      <c r="E463" s="12" t="s">
        <v>9</v>
      </c>
      <c r="F463" s="12">
        <v>10</v>
      </c>
      <c r="G463" s="12" t="s">
        <v>11</v>
      </c>
    </row>
    <row r="464" spans="3:7" ht="15" thickBot="1" x14ac:dyDescent="0.35">
      <c r="C464" s="10">
        <v>43209</v>
      </c>
      <c r="D464" s="11">
        <v>0.31409722222222219</v>
      </c>
      <c r="E464" s="12" t="s">
        <v>9</v>
      </c>
      <c r="F464" s="12">
        <v>11</v>
      </c>
      <c r="G464" s="12" t="s">
        <v>11</v>
      </c>
    </row>
    <row r="465" spans="3:7" ht="15" thickBot="1" x14ac:dyDescent="0.35">
      <c r="C465" s="10">
        <v>43209</v>
      </c>
      <c r="D465" s="11">
        <v>0.31555555555555553</v>
      </c>
      <c r="E465" s="12" t="s">
        <v>9</v>
      </c>
      <c r="F465" s="12">
        <v>10</v>
      </c>
      <c r="G465" s="12" t="s">
        <v>11</v>
      </c>
    </row>
    <row r="466" spans="3:7" ht="15" thickBot="1" x14ac:dyDescent="0.35">
      <c r="C466" s="10">
        <v>43209</v>
      </c>
      <c r="D466" s="11">
        <v>0.32302083333333331</v>
      </c>
      <c r="E466" s="12" t="s">
        <v>9</v>
      </c>
      <c r="F466" s="12">
        <v>10</v>
      </c>
      <c r="G466" s="12" t="s">
        <v>11</v>
      </c>
    </row>
    <row r="467" spans="3:7" ht="15" thickBot="1" x14ac:dyDescent="0.35">
      <c r="C467" s="10">
        <v>43209</v>
      </c>
      <c r="D467" s="11">
        <v>0.33349537037037041</v>
      </c>
      <c r="E467" s="12" t="s">
        <v>9</v>
      </c>
      <c r="F467" s="12">
        <v>11</v>
      </c>
      <c r="G467" s="12" t="s">
        <v>11</v>
      </c>
    </row>
    <row r="468" spans="3:7" ht="15" thickBot="1" x14ac:dyDescent="0.35">
      <c r="C468" s="10">
        <v>43209</v>
      </c>
      <c r="D468" s="11">
        <v>0.39305555555555555</v>
      </c>
      <c r="E468" s="12" t="s">
        <v>9</v>
      </c>
      <c r="F468" s="12">
        <v>13</v>
      </c>
      <c r="G468" s="12" t="s">
        <v>10</v>
      </c>
    </row>
    <row r="469" spans="3:7" ht="15" thickBot="1" x14ac:dyDescent="0.35">
      <c r="C469" s="10">
        <v>43209</v>
      </c>
      <c r="D469" s="11">
        <v>0.39313657407407404</v>
      </c>
      <c r="E469" s="12" t="s">
        <v>9</v>
      </c>
      <c r="F469" s="12">
        <v>14</v>
      </c>
      <c r="G469" s="12" t="s">
        <v>10</v>
      </c>
    </row>
    <row r="470" spans="3:7" ht="15" thickBot="1" x14ac:dyDescent="0.35">
      <c r="C470" s="10">
        <v>43209</v>
      </c>
      <c r="D470" s="11">
        <v>0.40765046296296298</v>
      </c>
      <c r="E470" s="12" t="s">
        <v>9</v>
      </c>
      <c r="F470" s="12">
        <v>10</v>
      </c>
      <c r="G470" s="12" t="s">
        <v>10</v>
      </c>
    </row>
    <row r="471" spans="3:7" ht="15" thickBot="1" x14ac:dyDescent="0.35">
      <c r="C471" s="10">
        <v>43209</v>
      </c>
      <c r="D471" s="11">
        <v>0.4208217592592593</v>
      </c>
      <c r="E471" s="12" t="s">
        <v>9</v>
      </c>
      <c r="F471" s="12">
        <v>18</v>
      </c>
      <c r="G471" s="12" t="s">
        <v>11</v>
      </c>
    </row>
    <row r="472" spans="3:7" ht="15" thickBot="1" x14ac:dyDescent="0.35">
      <c r="C472" s="10">
        <v>43209</v>
      </c>
      <c r="D472" s="11">
        <v>0.42084490740740743</v>
      </c>
      <c r="E472" s="12" t="s">
        <v>9</v>
      </c>
      <c r="F472" s="12">
        <v>16</v>
      </c>
      <c r="G472" s="12" t="s">
        <v>11</v>
      </c>
    </row>
    <row r="473" spans="3:7" ht="15" thickBot="1" x14ac:dyDescent="0.35">
      <c r="C473" s="10">
        <v>43209</v>
      </c>
      <c r="D473" s="11">
        <v>0.42085648148148147</v>
      </c>
      <c r="E473" s="12" t="s">
        <v>9</v>
      </c>
      <c r="F473" s="12">
        <v>15</v>
      </c>
      <c r="G473" s="12" t="s">
        <v>11</v>
      </c>
    </row>
    <row r="474" spans="3:7" ht="15" thickBot="1" x14ac:dyDescent="0.35">
      <c r="C474" s="10">
        <v>43209</v>
      </c>
      <c r="D474" s="11">
        <v>0.4208796296296296</v>
      </c>
      <c r="E474" s="12" t="s">
        <v>9</v>
      </c>
      <c r="F474" s="12">
        <v>10</v>
      </c>
      <c r="G474" s="12" t="s">
        <v>11</v>
      </c>
    </row>
    <row r="475" spans="3:7" ht="15" thickBot="1" x14ac:dyDescent="0.35">
      <c r="C475" s="10">
        <v>43209</v>
      </c>
      <c r="D475" s="11">
        <v>0.42171296296296296</v>
      </c>
      <c r="E475" s="12" t="s">
        <v>9</v>
      </c>
      <c r="F475" s="12">
        <v>10</v>
      </c>
      <c r="G475" s="12" t="s">
        <v>10</v>
      </c>
    </row>
    <row r="476" spans="3:7" ht="15" thickBot="1" x14ac:dyDescent="0.35">
      <c r="C476" s="10">
        <v>43209</v>
      </c>
      <c r="D476" s="11">
        <v>0.45553240740740741</v>
      </c>
      <c r="E476" s="12" t="s">
        <v>9</v>
      </c>
      <c r="F476" s="12">
        <v>11</v>
      </c>
      <c r="G476" s="12" t="s">
        <v>11</v>
      </c>
    </row>
    <row r="477" spans="3:7" ht="15" thickBot="1" x14ac:dyDescent="0.35">
      <c r="C477" s="10">
        <v>43209</v>
      </c>
      <c r="D477" s="11">
        <v>0.49123842592592593</v>
      </c>
      <c r="E477" s="12" t="s">
        <v>9</v>
      </c>
      <c r="F477" s="12">
        <v>7</v>
      </c>
      <c r="G477" s="12" t="s">
        <v>11</v>
      </c>
    </row>
    <row r="478" spans="3:7" ht="15" thickBot="1" x14ac:dyDescent="0.35">
      <c r="C478" s="10">
        <v>43209</v>
      </c>
      <c r="D478" s="11">
        <v>0.49237268518518523</v>
      </c>
      <c r="E478" s="12" t="s">
        <v>9</v>
      </c>
      <c r="F478" s="12">
        <v>13</v>
      </c>
      <c r="G478" s="12" t="s">
        <v>11</v>
      </c>
    </row>
    <row r="479" spans="3:7" ht="15" thickBot="1" x14ac:dyDescent="0.35">
      <c r="C479" s="10">
        <v>43209</v>
      </c>
      <c r="D479" s="11">
        <v>0.50026620370370367</v>
      </c>
      <c r="E479" s="12" t="s">
        <v>9</v>
      </c>
      <c r="F479" s="12">
        <v>12</v>
      </c>
      <c r="G479" s="12" t="s">
        <v>11</v>
      </c>
    </row>
    <row r="480" spans="3:7" ht="15" thickBot="1" x14ac:dyDescent="0.35">
      <c r="C480" s="10">
        <v>43209</v>
      </c>
      <c r="D480" s="11">
        <v>0.50105324074074076</v>
      </c>
      <c r="E480" s="12" t="s">
        <v>9</v>
      </c>
      <c r="F480" s="12">
        <v>9</v>
      </c>
      <c r="G480" s="12" t="s">
        <v>11</v>
      </c>
    </row>
    <row r="481" spans="3:7" ht="15" thickBot="1" x14ac:dyDescent="0.35">
      <c r="C481" s="10">
        <v>43209</v>
      </c>
      <c r="D481" s="11">
        <v>0.51579861111111114</v>
      </c>
      <c r="E481" s="12" t="s">
        <v>9</v>
      </c>
      <c r="F481" s="12">
        <v>10</v>
      </c>
      <c r="G481" s="12" t="s">
        <v>10</v>
      </c>
    </row>
    <row r="482" spans="3:7" ht="15" thickBot="1" x14ac:dyDescent="0.35">
      <c r="C482" s="10">
        <v>43209</v>
      </c>
      <c r="D482" s="11">
        <v>0.51734953703703701</v>
      </c>
      <c r="E482" s="12" t="s">
        <v>9</v>
      </c>
      <c r="F482" s="12">
        <v>19</v>
      </c>
      <c r="G482" s="12" t="s">
        <v>10</v>
      </c>
    </row>
    <row r="483" spans="3:7" ht="15" thickBot="1" x14ac:dyDescent="0.35">
      <c r="C483" s="10">
        <v>43209</v>
      </c>
      <c r="D483" s="11">
        <v>0.51812500000000006</v>
      </c>
      <c r="E483" s="12" t="s">
        <v>9</v>
      </c>
      <c r="F483" s="12">
        <v>12</v>
      </c>
      <c r="G483" s="12" t="s">
        <v>11</v>
      </c>
    </row>
    <row r="484" spans="3:7" ht="15" thickBot="1" x14ac:dyDescent="0.35">
      <c r="C484" s="10">
        <v>43209</v>
      </c>
      <c r="D484" s="11">
        <v>0.51902777777777775</v>
      </c>
      <c r="E484" s="12" t="s">
        <v>9</v>
      </c>
      <c r="F484" s="12">
        <v>10</v>
      </c>
      <c r="G484" s="12" t="s">
        <v>11</v>
      </c>
    </row>
    <row r="485" spans="3:7" ht="15" thickBot="1" x14ac:dyDescent="0.35">
      <c r="C485" s="10">
        <v>43209</v>
      </c>
      <c r="D485" s="11">
        <v>0.52440972222222226</v>
      </c>
      <c r="E485" s="12" t="s">
        <v>9</v>
      </c>
      <c r="F485" s="12">
        <v>22</v>
      </c>
      <c r="G485" s="12" t="s">
        <v>10</v>
      </c>
    </row>
    <row r="486" spans="3:7" ht="15" thickBot="1" x14ac:dyDescent="0.35">
      <c r="C486" s="10">
        <v>43209</v>
      </c>
      <c r="D486" s="11">
        <v>0.5466550925925926</v>
      </c>
      <c r="E486" s="12" t="s">
        <v>9</v>
      </c>
      <c r="F486" s="12">
        <v>21</v>
      </c>
      <c r="G486" s="12" t="s">
        <v>10</v>
      </c>
    </row>
    <row r="487" spans="3:7" ht="15" thickBot="1" x14ac:dyDescent="0.35">
      <c r="C487" s="10">
        <v>43209</v>
      </c>
      <c r="D487" s="11">
        <v>0.56106481481481485</v>
      </c>
      <c r="E487" s="12" t="s">
        <v>9</v>
      </c>
      <c r="F487" s="12">
        <v>18</v>
      </c>
      <c r="G487" s="12" t="s">
        <v>11</v>
      </c>
    </row>
    <row r="488" spans="3:7" ht="15" thickBot="1" x14ac:dyDescent="0.35">
      <c r="C488" s="10">
        <v>43209</v>
      </c>
      <c r="D488" s="11">
        <v>0.56106481481481485</v>
      </c>
      <c r="E488" s="12" t="s">
        <v>9</v>
      </c>
      <c r="F488" s="12">
        <v>11</v>
      </c>
      <c r="G488" s="12" t="s">
        <v>11</v>
      </c>
    </row>
    <row r="489" spans="3:7" ht="15" thickBot="1" x14ac:dyDescent="0.35">
      <c r="C489" s="10">
        <v>43209</v>
      </c>
      <c r="D489" s="11">
        <v>0.57315972222222222</v>
      </c>
      <c r="E489" s="12" t="s">
        <v>9</v>
      </c>
      <c r="F489" s="12">
        <v>26</v>
      </c>
      <c r="G489" s="12" t="s">
        <v>10</v>
      </c>
    </row>
    <row r="490" spans="3:7" ht="15" thickBot="1" x14ac:dyDescent="0.35">
      <c r="C490" s="10">
        <v>43209</v>
      </c>
      <c r="D490" s="11">
        <v>0.57318287037037041</v>
      </c>
      <c r="E490" s="12" t="s">
        <v>9</v>
      </c>
      <c r="F490" s="12">
        <v>31</v>
      </c>
      <c r="G490" s="12" t="s">
        <v>10</v>
      </c>
    </row>
    <row r="491" spans="3:7" ht="15" thickBot="1" x14ac:dyDescent="0.35">
      <c r="C491" s="10">
        <v>43209</v>
      </c>
      <c r="D491" s="11">
        <v>0.57695601851851852</v>
      </c>
      <c r="E491" s="12" t="s">
        <v>9</v>
      </c>
      <c r="F491" s="12">
        <v>12</v>
      </c>
      <c r="G491" s="12" t="s">
        <v>11</v>
      </c>
    </row>
    <row r="492" spans="3:7" ht="15" thickBot="1" x14ac:dyDescent="0.35">
      <c r="C492" s="10">
        <v>43209</v>
      </c>
      <c r="D492" s="11">
        <v>0.62187500000000007</v>
      </c>
      <c r="E492" s="12" t="s">
        <v>9</v>
      </c>
      <c r="F492" s="12">
        <v>26</v>
      </c>
      <c r="G492" s="12" t="s">
        <v>11</v>
      </c>
    </row>
    <row r="493" spans="3:7" ht="15" thickBot="1" x14ac:dyDescent="0.35">
      <c r="C493" s="10">
        <v>43209</v>
      </c>
      <c r="D493" s="11">
        <v>0.62188657407407411</v>
      </c>
      <c r="E493" s="12" t="s">
        <v>9</v>
      </c>
      <c r="F493" s="12">
        <v>21</v>
      </c>
      <c r="G493" s="12" t="s">
        <v>11</v>
      </c>
    </row>
    <row r="494" spans="3:7" ht="15" thickBot="1" x14ac:dyDescent="0.35">
      <c r="C494" s="10">
        <v>43209</v>
      </c>
      <c r="D494" s="11">
        <v>0.62189814814814814</v>
      </c>
      <c r="E494" s="12" t="s">
        <v>9</v>
      </c>
      <c r="F494" s="12">
        <v>26</v>
      </c>
      <c r="G494" s="12" t="s">
        <v>11</v>
      </c>
    </row>
    <row r="495" spans="3:7" ht="15" thickBot="1" x14ac:dyDescent="0.35">
      <c r="C495" s="10">
        <v>43209</v>
      </c>
      <c r="D495" s="11">
        <v>0.62195601851851856</v>
      </c>
      <c r="E495" s="12" t="s">
        <v>9</v>
      </c>
      <c r="F495" s="12">
        <v>12</v>
      </c>
      <c r="G495" s="12" t="s">
        <v>11</v>
      </c>
    </row>
    <row r="496" spans="3:7" ht="15" thickBot="1" x14ac:dyDescent="0.35">
      <c r="C496" s="10">
        <v>43209</v>
      </c>
      <c r="D496" s="11">
        <v>0.64076388888888891</v>
      </c>
      <c r="E496" s="12" t="s">
        <v>9</v>
      </c>
      <c r="F496" s="12">
        <v>12</v>
      </c>
      <c r="G496" s="12" t="s">
        <v>10</v>
      </c>
    </row>
    <row r="497" spans="3:7" ht="15" thickBot="1" x14ac:dyDescent="0.35">
      <c r="C497" s="10">
        <v>43209</v>
      </c>
      <c r="D497" s="11">
        <v>0.64077546296296295</v>
      </c>
      <c r="E497" s="12" t="s">
        <v>9</v>
      </c>
      <c r="F497" s="12">
        <v>18</v>
      </c>
      <c r="G497" s="12" t="s">
        <v>10</v>
      </c>
    </row>
    <row r="498" spans="3:7" ht="15" thickBot="1" x14ac:dyDescent="0.35">
      <c r="C498" s="10">
        <v>43209</v>
      </c>
      <c r="D498" s="11">
        <v>0.6407870370370371</v>
      </c>
      <c r="E498" s="12" t="s">
        <v>9</v>
      </c>
      <c r="F498" s="12">
        <v>21</v>
      </c>
      <c r="G498" s="12" t="s">
        <v>10</v>
      </c>
    </row>
    <row r="499" spans="3:7" ht="15" thickBot="1" x14ac:dyDescent="0.35">
      <c r="C499" s="10">
        <v>43209</v>
      </c>
      <c r="D499" s="11">
        <v>0.64079861111111114</v>
      </c>
      <c r="E499" s="12" t="s">
        <v>9</v>
      </c>
      <c r="F499" s="12">
        <v>22</v>
      </c>
      <c r="G499" s="12" t="s">
        <v>10</v>
      </c>
    </row>
    <row r="500" spans="3:7" ht="15" thickBot="1" x14ac:dyDescent="0.35">
      <c r="C500" s="10">
        <v>43209</v>
      </c>
      <c r="D500" s="11">
        <v>0.6408449074074074</v>
      </c>
      <c r="E500" s="12" t="s">
        <v>9</v>
      </c>
      <c r="F500" s="12">
        <v>21</v>
      </c>
      <c r="G500" s="12" t="s">
        <v>10</v>
      </c>
    </row>
    <row r="501" spans="3:7" ht="15" thickBot="1" x14ac:dyDescent="0.35">
      <c r="C501" s="10">
        <v>43209</v>
      </c>
      <c r="D501" s="11">
        <v>0.67681712962962959</v>
      </c>
      <c r="E501" s="12" t="s">
        <v>9</v>
      </c>
      <c r="F501" s="12">
        <v>21</v>
      </c>
      <c r="G501" s="12" t="s">
        <v>11</v>
      </c>
    </row>
    <row r="502" spans="3:7" ht="15" thickBot="1" x14ac:dyDescent="0.35">
      <c r="C502" s="10">
        <v>43209</v>
      </c>
      <c r="D502" s="11">
        <v>0.67700231481481488</v>
      </c>
      <c r="E502" s="12" t="s">
        <v>9</v>
      </c>
      <c r="F502" s="12">
        <v>11</v>
      </c>
      <c r="G502" s="12" t="s">
        <v>10</v>
      </c>
    </row>
    <row r="503" spans="3:7" ht="15" thickBot="1" x14ac:dyDescent="0.35">
      <c r="C503" s="10">
        <v>43209</v>
      </c>
      <c r="D503" s="11">
        <v>0.6821180555555556</v>
      </c>
      <c r="E503" s="12" t="s">
        <v>9</v>
      </c>
      <c r="F503" s="12">
        <v>19</v>
      </c>
      <c r="G503" s="12" t="s">
        <v>10</v>
      </c>
    </row>
    <row r="504" spans="3:7" ht="15" thickBot="1" x14ac:dyDescent="0.35">
      <c r="C504" s="10">
        <v>43209</v>
      </c>
      <c r="D504" s="11">
        <v>0.69174768518518526</v>
      </c>
      <c r="E504" s="12" t="s">
        <v>9</v>
      </c>
      <c r="F504" s="12">
        <v>16</v>
      </c>
      <c r="G504" s="12" t="s">
        <v>10</v>
      </c>
    </row>
    <row r="505" spans="3:7" ht="15" thickBot="1" x14ac:dyDescent="0.35">
      <c r="C505" s="10">
        <v>43209</v>
      </c>
      <c r="D505" s="11">
        <v>0.69587962962962957</v>
      </c>
      <c r="E505" s="12" t="s">
        <v>9</v>
      </c>
      <c r="F505" s="12">
        <v>18</v>
      </c>
      <c r="G505" s="12" t="s">
        <v>10</v>
      </c>
    </row>
    <row r="506" spans="3:7" ht="15" thickBot="1" x14ac:dyDescent="0.35">
      <c r="C506" s="10">
        <v>43209</v>
      </c>
      <c r="D506" s="11">
        <v>0.69590277777777787</v>
      </c>
      <c r="E506" s="12" t="s">
        <v>9</v>
      </c>
      <c r="F506" s="12">
        <v>22</v>
      </c>
      <c r="G506" s="12" t="s">
        <v>10</v>
      </c>
    </row>
    <row r="507" spans="3:7" ht="15" thickBot="1" x14ac:dyDescent="0.35">
      <c r="C507" s="10">
        <v>43209</v>
      </c>
      <c r="D507" s="11">
        <v>0.69592592592592595</v>
      </c>
      <c r="E507" s="12" t="s">
        <v>9</v>
      </c>
      <c r="F507" s="12">
        <v>29</v>
      </c>
      <c r="G507" s="12" t="s">
        <v>10</v>
      </c>
    </row>
    <row r="508" spans="3:7" ht="15" thickBot="1" x14ac:dyDescent="0.35">
      <c r="C508" s="10">
        <v>43209</v>
      </c>
      <c r="D508" s="11">
        <v>0.69594907407407414</v>
      </c>
      <c r="E508" s="12" t="s">
        <v>9</v>
      </c>
      <c r="F508" s="12">
        <v>26</v>
      </c>
      <c r="G508" s="12" t="s">
        <v>10</v>
      </c>
    </row>
    <row r="509" spans="3:7" ht="15" thickBot="1" x14ac:dyDescent="0.35">
      <c r="C509" s="10">
        <v>43209</v>
      </c>
      <c r="D509" s="11">
        <v>0.69665509259259262</v>
      </c>
      <c r="E509" s="12" t="s">
        <v>9</v>
      </c>
      <c r="F509" s="12">
        <v>20</v>
      </c>
      <c r="G509" s="12" t="s">
        <v>10</v>
      </c>
    </row>
    <row r="510" spans="3:7" ht="15" thickBot="1" x14ac:dyDescent="0.35">
      <c r="C510" s="10">
        <v>43209</v>
      </c>
      <c r="D510" s="11">
        <v>0.69975694444444436</v>
      </c>
      <c r="E510" s="12" t="s">
        <v>9</v>
      </c>
      <c r="F510" s="12">
        <v>16</v>
      </c>
      <c r="G510" s="12" t="s">
        <v>10</v>
      </c>
    </row>
    <row r="511" spans="3:7" ht="15" thickBot="1" x14ac:dyDescent="0.35">
      <c r="C511" s="10">
        <v>43209</v>
      </c>
      <c r="D511" s="11">
        <v>0.70024305555555555</v>
      </c>
      <c r="E511" s="12" t="s">
        <v>9</v>
      </c>
      <c r="F511" s="12">
        <v>15</v>
      </c>
      <c r="G511" s="12" t="s">
        <v>11</v>
      </c>
    </row>
    <row r="512" spans="3:7" ht="15" thickBot="1" x14ac:dyDescent="0.35">
      <c r="C512" s="10">
        <v>43209</v>
      </c>
      <c r="D512" s="11">
        <v>0.70054398148148145</v>
      </c>
      <c r="E512" s="12" t="s">
        <v>9</v>
      </c>
      <c r="F512" s="12">
        <v>22</v>
      </c>
      <c r="G512" s="12" t="s">
        <v>10</v>
      </c>
    </row>
    <row r="513" spans="3:7" ht="15" thickBot="1" x14ac:dyDescent="0.35">
      <c r="C513" s="10">
        <v>43209</v>
      </c>
      <c r="D513" s="11">
        <v>0.70056712962962964</v>
      </c>
      <c r="E513" s="12" t="s">
        <v>9</v>
      </c>
      <c r="F513" s="12">
        <v>20</v>
      </c>
      <c r="G513" s="12" t="s">
        <v>10</v>
      </c>
    </row>
    <row r="514" spans="3:7" ht="15" thickBot="1" x14ac:dyDescent="0.35">
      <c r="C514" s="10">
        <v>43209</v>
      </c>
      <c r="D514" s="11">
        <v>0.70057870370370379</v>
      </c>
      <c r="E514" s="12" t="s">
        <v>9</v>
      </c>
      <c r="F514" s="12">
        <v>21</v>
      </c>
      <c r="G514" s="12" t="s">
        <v>10</v>
      </c>
    </row>
    <row r="515" spans="3:7" ht="15" thickBot="1" x14ac:dyDescent="0.35">
      <c r="C515" s="10">
        <v>43209</v>
      </c>
      <c r="D515" s="11">
        <v>0.70059027777777771</v>
      </c>
      <c r="E515" s="12" t="s">
        <v>9</v>
      </c>
      <c r="F515" s="12">
        <v>28</v>
      </c>
      <c r="G515" s="12" t="s">
        <v>10</v>
      </c>
    </row>
    <row r="516" spans="3:7" ht="15" thickBot="1" x14ac:dyDescent="0.35">
      <c r="C516" s="10">
        <v>43209</v>
      </c>
      <c r="D516" s="11">
        <v>0.70060185185185186</v>
      </c>
      <c r="E516" s="12" t="s">
        <v>9</v>
      </c>
      <c r="F516" s="12">
        <v>28</v>
      </c>
      <c r="G516" s="12" t="s">
        <v>10</v>
      </c>
    </row>
    <row r="517" spans="3:7" ht="15" thickBot="1" x14ac:dyDescent="0.35">
      <c r="C517" s="10">
        <v>43209</v>
      </c>
      <c r="D517" s="11">
        <v>0.70210648148148147</v>
      </c>
      <c r="E517" s="12" t="s">
        <v>9</v>
      </c>
      <c r="F517" s="12">
        <v>20</v>
      </c>
      <c r="G517" s="12" t="s">
        <v>10</v>
      </c>
    </row>
    <row r="518" spans="3:7" ht="15" thickBot="1" x14ac:dyDescent="0.35">
      <c r="C518" s="10">
        <v>43209</v>
      </c>
      <c r="D518" s="11">
        <v>0.70251157407407405</v>
      </c>
      <c r="E518" s="12" t="s">
        <v>9</v>
      </c>
      <c r="F518" s="12">
        <v>18</v>
      </c>
      <c r="G518" s="12" t="s">
        <v>10</v>
      </c>
    </row>
    <row r="519" spans="3:7" ht="15" thickBot="1" x14ac:dyDescent="0.35">
      <c r="C519" s="10">
        <v>43209</v>
      </c>
      <c r="D519" s="11">
        <v>0.70300925925925928</v>
      </c>
      <c r="E519" s="12" t="s">
        <v>9</v>
      </c>
      <c r="F519" s="12">
        <v>24</v>
      </c>
      <c r="G519" s="12" t="s">
        <v>10</v>
      </c>
    </row>
    <row r="520" spans="3:7" ht="15" thickBot="1" x14ac:dyDescent="0.35">
      <c r="C520" s="10">
        <v>43209</v>
      </c>
      <c r="D520" s="11">
        <v>0.70333333333333325</v>
      </c>
      <c r="E520" s="12" t="s">
        <v>9</v>
      </c>
      <c r="F520" s="12">
        <v>26</v>
      </c>
      <c r="G520" s="12" t="s">
        <v>10</v>
      </c>
    </row>
    <row r="521" spans="3:7" ht="15" thickBot="1" x14ac:dyDescent="0.35">
      <c r="C521" s="10">
        <v>43209</v>
      </c>
      <c r="D521" s="11">
        <v>0.70357638888888896</v>
      </c>
      <c r="E521" s="12" t="s">
        <v>9</v>
      </c>
      <c r="F521" s="12">
        <v>25</v>
      </c>
      <c r="G521" s="12" t="s">
        <v>10</v>
      </c>
    </row>
    <row r="522" spans="3:7" ht="15" thickBot="1" x14ac:dyDescent="0.35">
      <c r="C522" s="10">
        <v>43209</v>
      </c>
      <c r="D522" s="11">
        <v>0.70456018518518526</v>
      </c>
      <c r="E522" s="12" t="s">
        <v>9</v>
      </c>
      <c r="F522" s="12">
        <v>12</v>
      </c>
      <c r="G522" s="12" t="s">
        <v>11</v>
      </c>
    </row>
    <row r="523" spans="3:7" ht="15" thickBot="1" x14ac:dyDescent="0.35">
      <c r="C523" s="10">
        <v>43209</v>
      </c>
      <c r="D523" s="11">
        <v>0.70494212962962965</v>
      </c>
      <c r="E523" s="12" t="s">
        <v>9</v>
      </c>
      <c r="F523" s="12">
        <v>23</v>
      </c>
      <c r="G523" s="12" t="s">
        <v>10</v>
      </c>
    </row>
    <row r="524" spans="3:7" ht="15" thickBot="1" x14ac:dyDescent="0.35">
      <c r="C524" s="10">
        <v>43209</v>
      </c>
      <c r="D524" s="11">
        <v>0.70512731481481483</v>
      </c>
      <c r="E524" s="12" t="s">
        <v>9</v>
      </c>
      <c r="F524" s="12">
        <v>14</v>
      </c>
      <c r="G524" s="12" t="s">
        <v>11</v>
      </c>
    </row>
    <row r="525" spans="3:7" ht="15" thickBot="1" x14ac:dyDescent="0.35">
      <c r="C525" s="10">
        <v>43209</v>
      </c>
      <c r="D525" s="11">
        <v>0.70561342592592602</v>
      </c>
      <c r="E525" s="12" t="s">
        <v>9</v>
      </c>
      <c r="F525" s="12">
        <v>26</v>
      </c>
      <c r="G525" s="12" t="s">
        <v>10</v>
      </c>
    </row>
    <row r="526" spans="3:7" ht="15" thickBot="1" x14ac:dyDescent="0.35">
      <c r="C526" s="10">
        <v>43209</v>
      </c>
      <c r="D526" s="11">
        <v>0.70641203703703714</v>
      </c>
      <c r="E526" s="12" t="s">
        <v>9</v>
      </c>
      <c r="F526" s="12">
        <v>26</v>
      </c>
      <c r="G526" s="12" t="s">
        <v>10</v>
      </c>
    </row>
    <row r="527" spans="3:7" ht="15" thickBot="1" x14ac:dyDescent="0.35">
      <c r="C527" s="10">
        <v>43209</v>
      </c>
      <c r="D527" s="11">
        <v>0.70784722222222218</v>
      </c>
      <c r="E527" s="12" t="s">
        <v>9</v>
      </c>
      <c r="F527" s="12">
        <v>22</v>
      </c>
      <c r="G527" s="12" t="s">
        <v>11</v>
      </c>
    </row>
    <row r="528" spans="3:7" ht="15" thickBot="1" x14ac:dyDescent="0.35">
      <c r="C528" s="10">
        <v>43209</v>
      </c>
      <c r="D528" s="11">
        <v>0.70831018518518529</v>
      </c>
      <c r="E528" s="12" t="s">
        <v>9</v>
      </c>
      <c r="F528" s="12">
        <v>36</v>
      </c>
      <c r="G528" s="12" t="s">
        <v>10</v>
      </c>
    </row>
    <row r="529" spans="3:7" ht="15" thickBot="1" x14ac:dyDescent="0.35">
      <c r="C529" s="10">
        <v>43209</v>
      </c>
      <c r="D529" s="11">
        <v>0.70885416666666667</v>
      </c>
      <c r="E529" s="12" t="s">
        <v>9</v>
      </c>
      <c r="F529" s="12">
        <v>13</v>
      </c>
      <c r="G529" s="12" t="s">
        <v>11</v>
      </c>
    </row>
    <row r="530" spans="3:7" ht="15" thickBot="1" x14ac:dyDescent="0.35">
      <c r="C530" s="10">
        <v>43209</v>
      </c>
      <c r="D530" s="11">
        <v>0.70953703703703708</v>
      </c>
      <c r="E530" s="12" t="s">
        <v>9</v>
      </c>
      <c r="F530" s="12">
        <v>26</v>
      </c>
      <c r="G530" s="12" t="s">
        <v>11</v>
      </c>
    </row>
    <row r="531" spans="3:7" ht="15" thickBot="1" x14ac:dyDescent="0.35">
      <c r="C531" s="10">
        <v>43209</v>
      </c>
      <c r="D531" s="11">
        <v>0.70960648148148142</v>
      </c>
      <c r="E531" s="12" t="s">
        <v>9</v>
      </c>
      <c r="F531" s="12">
        <v>11</v>
      </c>
      <c r="G531" s="12" t="s">
        <v>11</v>
      </c>
    </row>
    <row r="532" spans="3:7" ht="15" thickBot="1" x14ac:dyDescent="0.35">
      <c r="C532" s="10">
        <v>43209</v>
      </c>
      <c r="D532" s="11">
        <v>0.71258101851851852</v>
      </c>
      <c r="E532" s="12" t="s">
        <v>9</v>
      </c>
      <c r="F532" s="12">
        <v>20</v>
      </c>
      <c r="G532" s="12" t="s">
        <v>10</v>
      </c>
    </row>
    <row r="533" spans="3:7" ht="15" thickBot="1" x14ac:dyDescent="0.35">
      <c r="C533" s="10">
        <v>43209</v>
      </c>
      <c r="D533" s="11">
        <v>0.72747685185185185</v>
      </c>
      <c r="E533" s="12" t="s">
        <v>9</v>
      </c>
      <c r="F533" s="12">
        <v>20</v>
      </c>
      <c r="G533" s="12" t="s">
        <v>10</v>
      </c>
    </row>
    <row r="534" spans="3:7" ht="15" thickBot="1" x14ac:dyDescent="0.35">
      <c r="C534" s="10">
        <v>43209</v>
      </c>
      <c r="D534" s="11">
        <v>0.72751157407407396</v>
      </c>
      <c r="E534" s="12" t="s">
        <v>9</v>
      </c>
      <c r="F534" s="12">
        <v>28</v>
      </c>
      <c r="G534" s="12" t="s">
        <v>10</v>
      </c>
    </row>
    <row r="535" spans="3:7" ht="15" thickBot="1" x14ac:dyDescent="0.35">
      <c r="C535" s="10">
        <v>43209</v>
      </c>
      <c r="D535" s="11">
        <v>0.7275462962962963</v>
      </c>
      <c r="E535" s="12" t="s">
        <v>9</v>
      </c>
      <c r="F535" s="12">
        <v>21</v>
      </c>
      <c r="G535" s="12" t="s">
        <v>10</v>
      </c>
    </row>
    <row r="536" spans="3:7" ht="15" thickBot="1" x14ac:dyDescent="0.35">
      <c r="C536" s="10">
        <v>43209</v>
      </c>
      <c r="D536" s="11">
        <v>0.72934027777777777</v>
      </c>
      <c r="E536" s="12" t="s">
        <v>9</v>
      </c>
      <c r="F536" s="12">
        <v>23</v>
      </c>
      <c r="G536" s="12" t="s">
        <v>10</v>
      </c>
    </row>
    <row r="537" spans="3:7" ht="15" thickBot="1" x14ac:dyDescent="0.35">
      <c r="C537" s="10">
        <v>43209</v>
      </c>
      <c r="D537" s="11">
        <v>0.72967592592592589</v>
      </c>
      <c r="E537" s="12" t="s">
        <v>9</v>
      </c>
      <c r="F537" s="12">
        <v>27</v>
      </c>
      <c r="G537" s="12" t="s">
        <v>11</v>
      </c>
    </row>
    <row r="538" spans="3:7" ht="15" thickBot="1" x14ac:dyDescent="0.35">
      <c r="C538" s="10">
        <v>43209</v>
      </c>
      <c r="D538" s="11">
        <v>0.73039351851851853</v>
      </c>
      <c r="E538" s="12" t="s">
        <v>9</v>
      </c>
      <c r="F538" s="12">
        <v>24</v>
      </c>
      <c r="G538" s="12" t="s">
        <v>10</v>
      </c>
    </row>
    <row r="539" spans="3:7" ht="15" thickBot="1" x14ac:dyDescent="0.35">
      <c r="C539" s="10">
        <v>43209</v>
      </c>
      <c r="D539" s="11">
        <v>0.73364583333333344</v>
      </c>
      <c r="E539" s="12" t="s">
        <v>9</v>
      </c>
      <c r="F539" s="12">
        <v>22</v>
      </c>
      <c r="G539" s="12" t="s">
        <v>11</v>
      </c>
    </row>
    <row r="540" spans="3:7" ht="15" thickBot="1" x14ac:dyDescent="0.35">
      <c r="C540" s="10">
        <v>43209</v>
      </c>
      <c r="D540" s="11">
        <v>0.74137731481481473</v>
      </c>
      <c r="E540" s="12" t="s">
        <v>9</v>
      </c>
      <c r="F540" s="12">
        <v>15</v>
      </c>
      <c r="G540" s="12" t="s">
        <v>11</v>
      </c>
    </row>
    <row r="541" spans="3:7" ht="15" thickBot="1" x14ac:dyDescent="0.35">
      <c r="C541" s="10">
        <v>43209</v>
      </c>
      <c r="D541" s="11">
        <v>0.74386574074074074</v>
      </c>
      <c r="E541" s="12" t="s">
        <v>9</v>
      </c>
      <c r="F541" s="12">
        <v>13</v>
      </c>
      <c r="G541" s="12" t="s">
        <v>11</v>
      </c>
    </row>
    <row r="542" spans="3:7" ht="15" thickBot="1" x14ac:dyDescent="0.35">
      <c r="C542" s="10">
        <v>43209</v>
      </c>
      <c r="D542" s="11">
        <v>0.74616898148148147</v>
      </c>
      <c r="E542" s="12" t="s">
        <v>9</v>
      </c>
      <c r="F542" s="12">
        <v>19</v>
      </c>
      <c r="G542" s="12" t="s">
        <v>10</v>
      </c>
    </row>
    <row r="543" spans="3:7" ht="15" thickBot="1" x14ac:dyDescent="0.35">
      <c r="C543" s="10">
        <v>43209</v>
      </c>
      <c r="D543" s="11">
        <v>0.75451388888888893</v>
      </c>
      <c r="E543" s="12" t="s">
        <v>9</v>
      </c>
      <c r="F543" s="12">
        <v>10</v>
      </c>
      <c r="G543" s="12" t="s">
        <v>10</v>
      </c>
    </row>
    <row r="544" spans="3:7" ht="15" thickBot="1" x14ac:dyDescent="0.35">
      <c r="C544" s="10">
        <v>43209</v>
      </c>
      <c r="D544" s="11">
        <v>0.75535879629629632</v>
      </c>
      <c r="E544" s="12" t="s">
        <v>9</v>
      </c>
      <c r="F544" s="12">
        <v>19</v>
      </c>
      <c r="G544" s="12" t="s">
        <v>10</v>
      </c>
    </row>
    <row r="545" spans="3:7" ht="15" thickBot="1" x14ac:dyDescent="0.35">
      <c r="C545" s="10">
        <v>43209</v>
      </c>
      <c r="D545" s="11">
        <v>0.75670138888888883</v>
      </c>
      <c r="E545" s="12" t="s">
        <v>9</v>
      </c>
      <c r="F545" s="12">
        <v>10</v>
      </c>
      <c r="G545" s="12" t="s">
        <v>10</v>
      </c>
    </row>
    <row r="546" spans="3:7" ht="15" thickBot="1" x14ac:dyDescent="0.35">
      <c r="C546" s="10">
        <v>43209</v>
      </c>
      <c r="D546" s="11">
        <v>0.75677083333333339</v>
      </c>
      <c r="E546" s="12" t="s">
        <v>9</v>
      </c>
      <c r="F546" s="12">
        <v>11</v>
      </c>
      <c r="G546" s="12" t="s">
        <v>10</v>
      </c>
    </row>
    <row r="547" spans="3:7" ht="15" thickBot="1" x14ac:dyDescent="0.35">
      <c r="C547" s="10">
        <v>43209</v>
      </c>
      <c r="D547" s="11">
        <v>0.75678240740740732</v>
      </c>
      <c r="E547" s="12" t="s">
        <v>9</v>
      </c>
      <c r="F547" s="12">
        <v>10</v>
      </c>
      <c r="G547" s="12" t="s">
        <v>10</v>
      </c>
    </row>
    <row r="548" spans="3:7" ht="15" thickBot="1" x14ac:dyDescent="0.35">
      <c r="C548" s="10">
        <v>43209</v>
      </c>
      <c r="D548" s="11">
        <v>0.7580324074074074</v>
      </c>
      <c r="E548" s="12" t="s">
        <v>9</v>
      </c>
      <c r="F548" s="12">
        <v>20</v>
      </c>
      <c r="G548" s="12" t="s">
        <v>10</v>
      </c>
    </row>
    <row r="549" spans="3:7" ht="15" thickBot="1" x14ac:dyDescent="0.35">
      <c r="C549" s="10">
        <v>43209</v>
      </c>
      <c r="D549" s="11">
        <v>0.75866898148148154</v>
      </c>
      <c r="E549" s="12" t="s">
        <v>9</v>
      </c>
      <c r="F549" s="12">
        <v>16</v>
      </c>
      <c r="G549" s="12" t="s">
        <v>10</v>
      </c>
    </row>
    <row r="550" spans="3:7" ht="15" thickBot="1" x14ac:dyDescent="0.35">
      <c r="C550" s="10">
        <v>43209</v>
      </c>
      <c r="D550" s="11">
        <v>0.75866898148148154</v>
      </c>
      <c r="E550" s="12" t="s">
        <v>9</v>
      </c>
      <c r="F550" s="12">
        <v>13</v>
      </c>
      <c r="G550" s="12" t="s">
        <v>10</v>
      </c>
    </row>
    <row r="551" spans="3:7" ht="15" thickBot="1" x14ac:dyDescent="0.35">
      <c r="C551" s="10">
        <v>43209</v>
      </c>
      <c r="D551" s="11">
        <v>0.75872685185185185</v>
      </c>
      <c r="E551" s="12" t="s">
        <v>9</v>
      </c>
      <c r="F551" s="12">
        <v>11</v>
      </c>
      <c r="G551" s="12" t="s">
        <v>10</v>
      </c>
    </row>
    <row r="552" spans="3:7" ht="15" thickBot="1" x14ac:dyDescent="0.35">
      <c r="C552" s="10">
        <v>43209</v>
      </c>
      <c r="D552" s="11">
        <v>0.75873842592592589</v>
      </c>
      <c r="E552" s="12" t="s">
        <v>9</v>
      </c>
      <c r="F552" s="12">
        <v>11</v>
      </c>
      <c r="G552" s="12" t="s">
        <v>10</v>
      </c>
    </row>
    <row r="553" spans="3:7" ht="15" thickBot="1" x14ac:dyDescent="0.35">
      <c r="C553" s="10">
        <v>43209</v>
      </c>
      <c r="D553" s="11">
        <v>0.76365740740740751</v>
      </c>
      <c r="E553" s="12" t="s">
        <v>9</v>
      </c>
      <c r="F553" s="12">
        <v>22</v>
      </c>
      <c r="G553" s="12" t="s">
        <v>10</v>
      </c>
    </row>
    <row r="554" spans="3:7" ht="15" thickBot="1" x14ac:dyDescent="0.35">
      <c r="C554" s="10">
        <v>43209</v>
      </c>
      <c r="D554" s="11">
        <v>0.76461805555555562</v>
      </c>
      <c r="E554" s="12" t="s">
        <v>9</v>
      </c>
      <c r="F554" s="12">
        <v>21</v>
      </c>
      <c r="G554" s="12" t="s">
        <v>10</v>
      </c>
    </row>
    <row r="555" spans="3:7" ht="15" thickBot="1" x14ac:dyDescent="0.35">
      <c r="C555" s="10">
        <v>43209</v>
      </c>
      <c r="D555" s="11">
        <v>0.76489583333333344</v>
      </c>
      <c r="E555" s="12" t="s">
        <v>9</v>
      </c>
      <c r="F555" s="12">
        <v>18</v>
      </c>
      <c r="G555" s="12" t="s">
        <v>10</v>
      </c>
    </row>
    <row r="556" spans="3:7" ht="15" thickBot="1" x14ac:dyDescent="0.35">
      <c r="C556" s="10">
        <v>43209</v>
      </c>
      <c r="D556" s="11">
        <v>0.76504629629629628</v>
      </c>
      <c r="E556" s="12" t="s">
        <v>9</v>
      </c>
      <c r="F556" s="12">
        <v>27</v>
      </c>
      <c r="G556" s="12" t="s">
        <v>11</v>
      </c>
    </row>
    <row r="557" spans="3:7" ht="15" thickBot="1" x14ac:dyDescent="0.35">
      <c r="C557" s="10">
        <v>43209</v>
      </c>
      <c r="D557" s="11">
        <v>0.76511574074074085</v>
      </c>
      <c r="E557" s="12" t="s">
        <v>9</v>
      </c>
      <c r="F557" s="12">
        <v>12</v>
      </c>
      <c r="G557" s="12" t="s">
        <v>11</v>
      </c>
    </row>
    <row r="558" spans="3:7" ht="15" thickBot="1" x14ac:dyDescent="0.35">
      <c r="C558" s="10">
        <v>43209</v>
      </c>
      <c r="D558" s="11">
        <v>0.76537037037037037</v>
      </c>
      <c r="E558" s="12" t="s">
        <v>9</v>
      </c>
      <c r="F558" s="12">
        <v>30</v>
      </c>
      <c r="G558" s="12" t="s">
        <v>10</v>
      </c>
    </row>
    <row r="559" spans="3:7" ht="15" thickBot="1" x14ac:dyDescent="0.35">
      <c r="C559" s="10">
        <v>43209</v>
      </c>
      <c r="D559" s="11">
        <v>0.76890046296296299</v>
      </c>
      <c r="E559" s="12" t="s">
        <v>9</v>
      </c>
      <c r="F559" s="12">
        <v>20</v>
      </c>
      <c r="G559" s="12" t="s">
        <v>10</v>
      </c>
    </row>
    <row r="560" spans="3:7" ht="15" thickBot="1" x14ac:dyDescent="0.35">
      <c r="C560" s="10">
        <v>43209</v>
      </c>
      <c r="D560" s="11">
        <v>0.77091435185185186</v>
      </c>
      <c r="E560" s="12" t="s">
        <v>9</v>
      </c>
      <c r="F560" s="12">
        <v>23</v>
      </c>
      <c r="G560" s="12" t="s">
        <v>10</v>
      </c>
    </row>
    <row r="561" spans="3:7" ht="15" thickBot="1" x14ac:dyDescent="0.35">
      <c r="C561" s="10">
        <v>43209</v>
      </c>
      <c r="D561" s="11">
        <v>0.77255787037037038</v>
      </c>
      <c r="E561" s="12" t="s">
        <v>9</v>
      </c>
      <c r="F561" s="12">
        <v>23</v>
      </c>
      <c r="G561" s="12" t="s">
        <v>10</v>
      </c>
    </row>
    <row r="562" spans="3:7" ht="15" thickBot="1" x14ac:dyDescent="0.35">
      <c r="C562" s="10">
        <v>43209</v>
      </c>
      <c r="D562" s="11">
        <v>0.77315972222222218</v>
      </c>
      <c r="E562" s="12" t="s">
        <v>9</v>
      </c>
      <c r="F562" s="12">
        <v>12</v>
      </c>
      <c r="G562" s="12" t="s">
        <v>11</v>
      </c>
    </row>
    <row r="563" spans="3:7" ht="15" thickBot="1" x14ac:dyDescent="0.35">
      <c r="C563" s="10">
        <v>43209</v>
      </c>
      <c r="D563" s="11">
        <v>0.77354166666666668</v>
      </c>
      <c r="E563" s="12" t="s">
        <v>9</v>
      </c>
      <c r="F563" s="12">
        <v>12</v>
      </c>
      <c r="G563" s="12" t="s">
        <v>11</v>
      </c>
    </row>
    <row r="564" spans="3:7" ht="15" thickBot="1" x14ac:dyDescent="0.35">
      <c r="C564" s="10">
        <v>43209</v>
      </c>
      <c r="D564" s="11">
        <v>0.77490740740740749</v>
      </c>
      <c r="E564" s="12" t="s">
        <v>9</v>
      </c>
      <c r="F564" s="12">
        <v>11</v>
      </c>
      <c r="G564" s="12" t="s">
        <v>11</v>
      </c>
    </row>
    <row r="565" spans="3:7" ht="15" thickBot="1" x14ac:dyDescent="0.35">
      <c r="C565" s="10">
        <v>43209</v>
      </c>
      <c r="D565" s="11">
        <v>0.77576388888888881</v>
      </c>
      <c r="E565" s="12" t="s">
        <v>9</v>
      </c>
      <c r="F565" s="12">
        <v>10</v>
      </c>
      <c r="G565" s="12" t="s">
        <v>11</v>
      </c>
    </row>
    <row r="566" spans="3:7" ht="15" thickBot="1" x14ac:dyDescent="0.35">
      <c r="C566" s="10">
        <v>43209</v>
      </c>
      <c r="D566" s="11">
        <v>0.77592592592592602</v>
      </c>
      <c r="E566" s="12" t="s">
        <v>9</v>
      </c>
      <c r="F566" s="12">
        <v>10</v>
      </c>
      <c r="G566" s="12" t="s">
        <v>11</v>
      </c>
    </row>
    <row r="567" spans="3:7" ht="15" thickBot="1" x14ac:dyDescent="0.35">
      <c r="C567" s="10">
        <v>43209</v>
      </c>
      <c r="D567" s="11">
        <v>0.77675925925925926</v>
      </c>
      <c r="E567" s="12" t="s">
        <v>9</v>
      </c>
      <c r="F567" s="12">
        <v>13</v>
      </c>
      <c r="G567" s="12" t="s">
        <v>11</v>
      </c>
    </row>
    <row r="568" spans="3:7" ht="15" thickBot="1" x14ac:dyDescent="0.35">
      <c r="C568" s="10">
        <v>43209</v>
      </c>
      <c r="D568" s="11">
        <v>0.7782175925925926</v>
      </c>
      <c r="E568" s="12" t="s">
        <v>9</v>
      </c>
      <c r="F568" s="12">
        <v>10</v>
      </c>
      <c r="G568" s="12" t="s">
        <v>11</v>
      </c>
    </row>
    <row r="569" spans="3:7" ht="15" thickBot="1" x14ac:dyDescent="0.35">
      <c r="C569" s="10">
        <v>43209</v>
      </c>
      <c r="D569" s="11">
        <v>0.77841435185185182</v>
      </c>
      <c r="E569" s="12" t="s">
        <v>9</v>
      </c>
      <c r="F569" s="12">
        <v>11</v>
      </c>
      <c r="G569" s="12" t="s">
        <v>11</v>
      </c>
    </row>
    <row r="570" spans="3:7" ht="15" thickBot="1" x14ac:dyDescent="0.35">
      <c r="C570" s="10">
        <v>43209</v>
      </c>
      <c r="D570" s="11">
        <v>0.77935185185185185</v>
      </c>
      <c r="E570" s="12" t="s">
        <v>9</v>
      </c>
      <c r="F570" s="12">
        <v>24</v>
      </c>
      <c r="G570" s="12" t="s">
        <v>10</v>
      </c>
    </row>
    <row r="571" spans="3:7" ht="15" thickBot="1" x14ac:dyDescent="0.35">
      <c r="C571" s="10">
        <v>43209</v>
      </c>
      <c r="D571" s="11">
        <v>0.78057870370370364</v>
      </c>
      <c r="E571" s="12" t="s">
        <v>9</v>
      </c>
      <c r="F571" s="12">
        <v>13</v>
      </c>
      <c r="G571" s="12" t="s">
        <v>11</v>
      </c>
    </row>
    <row r="572" spans="3:7" ht="15" thickBot="1" x14ac:dyDescent="0.35">
      <c r="C572" s="10">
        <v>43209</v>
      </c>
      <c r="D572" s="11">
        <v>0.78761574074074081</v>
      </c>
      <c r="E572" s="12" t="s">
        <v>9</v>
      </c>
      <c r="F572" s="12">
        <v>13</v>
      </c>
      <c r="G572" s="12" t="s">
        <v>11</v>
      </c>
    </row>
    <row r="573" spans="3:7" ht="15" thickBot="1" x14ac:dyDescent="0.35">
      <c r="C573" s="10">
        <v>43209</v>
      </c>
      <c r="D573" s="11">
        <v>0.78888888888888886</v>
      </c>
      <c r="E573" s="12" t="s">
        <v>9</v>
      </c>
      <c r="F573" s="12">
        <v>23</v>
      </c>
      <c r="G573" s="12" t="s">
        <v>10</v>
      </c>
    </row>
    <row r="574" spans="3:7" ht="15" thickBot="1" x14ac:dyDescent="0.35">
      <c r="C574" s="10">
        <v>43209</v>
      </c>
      <c r="D574" s="11">
        <v>0.79078703703703701</v>
      </c>
      <c r="E574" s="12" t="s">
        <v>9</v>
      </c>
      <c r="F574" s="12">
        <v>10</v>
      </c>
      <c r="G574" s="12" t="s">
        <v>11</v>
      </c>
    </row>
    <row r="575" spans="3:7" ht="15" thickBot="1" x14ac:dyDescent="0.35">
      <c r="C575" s="10">
        <v>43209</v>
      </c>
      <c r="D575" s="11">
        <v>0.79607638888888888</v>
      </c>
      <c r="E575" s="12" t="s">
        <v>9</v>
      </c>
      <c r="F575" s="12">
        <v>26</v>
      </c>
      <c r="G575" s="12" t="s">
        <v>10</v>
      </c>
    </row>
    <row r="576" spans="3:7" ht="15" thickBot="1" x14ac:dyDescent="0.35">
      <c r="C576" s="10">
        <v>43209</v>
      </c>
      <c r="D576" s="11">
        <v>0.79741898148148149</v>
      </c>
      <c r="E576" s="12" t="s">
        <v>9</v>
      </c>
      <c r="F576" s="12">
        <v>12</v>
      </c>
      <c r="G576" s="12" t="s">
        <v>11</v>
      </c>
    </row>
    <row r="577" spans="3:7" ht="15" thickBot="1" x14ac:dyDescent="0.35">
      <c r="C577" s="10">
        <v>43209</v>
      </c>
      <c r="D577" s="11">
        <v>0.79758101851851848</v>
      </c>
      <c r="E577" s="12" t="s">
        <v>9</v>
      </c>
      <c r="F577" s="12">
        <v>10</v>
      </c>
      <c r="G577" s="12" t="s">
        <v>11</v>
      </c>
    </row>
    <row r="578" spans="3:7" ht="15" thickBot="1" x14ac:dyDescent="0.35">
      <c r="C578" s="10">
        <v>43209</v>
      </c>
      <c r="D578" s="11">
        <v>0.79833333333333334</v>
      </c>
      <c r="E578" s="12" t="s">
        <v>9</v>
      </c>
      <c r="F578" s="12">
        <v>12</v>
      </c>
      <c r="G578" s="12" t="s">
        <v>11</v>
      </c>
    </row>
    <row r="579" spans="3:7" ht="15" thickBot="1" x14ac:dyDescent="0.35">
      <c r="C579" s="10">
        <v>43209</v>
      </c>
      <c r="D579" s="11">
        <v>0.79836805555555557</v>
      </c>
      <c r="E579" s="12" t="s">
        <v>9</v>
      </c>
      <c r="F579" s="12">
        <v>10</v>
      </c>
      <c r="G579" s="12" t="s">
        <v>11</v>
      </c>
    </row>
    <row r="580" spans="3:7" ht="15" thickBot="1" x14ac:dyDescent="0.35">
      <c r="C580" s="10">
        <v>43209</v>
      </c>
      <c r="D580" s="11">
        <v>0.79856481481481489</v>
      </c>
      <c r="E580" s="12" t="s">
        <v>9</v>
      </c>
      <c r="F580" s="12">
        <v>12</v>
      </c>
      <c r="G580" s="12" t="s">
        <v>11</v>
      </c>
    </row>
    <row r="581" spans="3:7" ht="15" thickBot="1" x14ac:dyDescent="0.35">
      <c r="C581" s="10">
        <v>43209</v>
      </c>
      <c r="D581" s="11">
        <v>0.80237268518518512</v>
      </c>
      <c r="E581" s="12" t="s">
        <v>9</v>
      </c>
      <c r="F581" s="12">
        <v>16</v>
      </c>
      <c r="G581" s="12" t="s">
        <v>10</v>
      </c>
    </row>
    <row r="582" spans="3:7" ht="15" thickBot="1" x14ac:dyDescent="0.35">
      <c r="C582" s="10">
        <v>43209</v>
      </c>
      <c r="D582" s="11">
        <v>0.8040046296296296</v>
      </c>
      <c r="E582" s="12" t="s">
        <v>9</v>
      </c>
      <c r="F582" s="12">
        <v>11</v>
      </c>
      <c r="G582" s="12" t="s">
        <v>11</v>
      </c>
    </row>
    <row r="583" spans="3:7" ht="15" thickBot="1" x14ac:dyDescent="0.35">
      <c r="C583" s="10">
        <v>43209</v>
      </c>
      <c r="D583" s="11">
        <v>0.81885416666666666</v>
      </c>
      <c r="E583" s="12" t="s">
        <v>9</v>
      </c>
      <c r="F583" s="12">
        <v>12</v>
      </c>
      <c r="G583" s="12" t="s">
        <v>11</v>
      </c>
    </row>
    <row r="584" spans="3:7" ht="15" thickBot="1" x14ac:dyDescent="0.35">
      <c r="C584" s="10">
        <v>43209</v>
      </c>
      <c r="D584" s="11">
        <v>0.81983796296296296</v>
      </c>
      <c r="E584" s="12" t="s">
        <v>9</v>
      </c>
      <c r="F584" s="12">
        <v>11</v>
      </c>
      <c r="G584" s="12" t="s">
        <v>11</v>
      </c>
    </row>
    <row r="585" spans="3:7" ht="15" thickBot="1" x14ac:dyDescent="0.35">
      <c r="C585" s="10">
        <v>43209</v>
      </c>
      <c r="D585" s="11">
        <v>0.82754629629629628</v>
      </c>
      <c r="E585" s="12" t="s">
        <v>9</v>
      </c>
      <c r="F585" s="12">
        <v>10</v>
      </c>
      <c r="G585" s="12" t="s">
        <v>11</v>
      </c>
    </row>
    <row r="586" spans="3:7" ht="15" thickBot="1" x14ac:dyDescent="0.35">
      <c r="C586" s="10">
        <v>43209</v>
      </c>
      <c r="D586" s="11">
        <v>0.83314814814814808</v>
      </c>
      <c r="E586" s="12" t="s">
        <v>9</v>
      </c>
      <c r="F586" s="12">
        <v>13</v>
      </c>
      <c r="G586" s="12" t="s">
        <v>11</v>
      </c>
    </row>
    <row r="587" spans="3:7" ht="15" thickBot="1" x14ac:dyDescent="0.35">
      <c r="C587" s="10">
        <v>43209</v>
      </c>
      <c r="D587" s="11">
        <v>0.83506944444444453</v>
      </c>
      <c r="E587" s="12" t="s">
        <v>9</v>
      </c>
      <c r="F587" s="12">
        <v>11</v>
      </c>
      <c r="G587" s="12" t="s">
        <v>11</v>
      </c>
    </row>
    <row r="588" spans="3:7" ht="15" thickBot="1" x14ac:dyDescent="0.35">
      <c r="C588" s="10">
        <v>43209</v>
      </c>
      <c r="D588" s="11">
        <v>0.83519675925925929</v>
      </c>
      <c r="E588" s="12" t="s">
        <v>9</v>
      </c>
      <c r="F588" s="12">
        <v>14</v>
      </c>
      <c r="G588" s="12" t="s">
        <v>10</v>
      </c>
    </row>
    <row r="589" spans="3:7" ht="15" thickBot="1" x14ac:dyDescent="0.35">
      <c r="C589" s="10">
        <v>43209</v>
      </c>
      <c r="D589" s="11">
        <v>0.83873842592592596</v>
      </c>
      <c r="E589" s="12" t="s">
        <v>9</v>
      </c>
      <c r="F589" s="12">
        <v>29</v>
      </c>
      <c r="G589" s="12" t="s">
        <v>10</v>
      </c>
    </row>
    <row r="590" spans="3:7" ht="15" thickBot="1" x14ac:dyDescent="0.35">
      <c r="C590" s="10">
        <v>43209</v>
      </c>
      <c r="D590" s="11">
        <v>0.86354166666666676</v>
      </c>
      <c r="E590" s="12" t="s">
        <v>9</v>
      </c>
      <c r="F590" s="12">
        <v>29</v>
      </c>
      <c r="G590" s="12" t="s">
        <v>11</v>
      </c>
    </row>
    <row r="591" spans="3:7" ht="15" thickBot="1" x14ac:dyDescent="0.35">
      <c r="C591" s="10">
        <v>43209</v>
      </c>
      <c r="D591" s="11">
        <v>0.8690162037037038</v>
      </c>
      <c r="E591" s="12" t="s">
        <v>9</v>
      </c>
      <c r="F591" s="12">
        <v>10</v>
      </c>
      <c r="G591" s="12" t="s">
        <v>10</v>
      </c>
    </row>
    <row r="592" spans="3:7" ht="15" thickBot="1" x14ac:dyDescent="0.35">
      <c r="C592" s="10">
        <v>43209</v>
      </c>
      <c r="D592" s="11">
        <v>0.87575231481481486</v>
      </c>
      <c r="E592" s="12" t="s">
        <v>9</v>
      </c>
      <c r="F592" s="12">
        <v>19</v>
      </c>
      <c r="G592" s="12" t="s">
        <v>10</v>
      </c>
    </row>
    <row r="593" spans="3:7" ht="15" thickBot="1" x14ac:dyDescent="0.35">
      <c r="C593" s="10">
        <v>43209</v>
      </c>
      <c r="D593" s="11">
        <v>0.87615740740740744</v>
      </c>
      <c r="E593" s="12" t="s">
        <v>9</v>
      </c>
      <c r="F593" s="12">
        <v>10</v>
      </c>
      <c r="G593" s="12" t="s">
        <v>11</v>
      </c>
    </row>
    <row r="594" spans="3:7" ht="15" thickBot="1" x14ac:dyDescent="0.35">
      <c r="C594" s="10">
        <v>43209</v>
      </c>
      <c r="D594" s="11">
        <v>0.87731481481481488</v>
      </c>
      <c r="E594" s="12" t="s">
        <v>9</v>
      </c>
      <c r="F594" s="12">
        <v>21</v>
      </c>
      <c r="G594" s="12" t="s">
        <v>10</v>
      </c>
    </row>
    <row r="595" spans="3:7" ht="15" thickBot="1" x14ac:dyDescent="0.35">
      <c r="C595" s="10">
        <v>43209</v>
      </c>
      <c r="D595" s="11">
        <v>0.88688657407407412</v>
      </c>
      <c r="E595" s="12" t="s">
        <v>9</v>
      </c>
      <c r="F595" s="12">
        <v>12</v>
      </c>
      <c r="G595" s="12" t="s">
        <v>11</v>
      </c>
    </row>
    <row r="596" spans="3:7" ht="15" thickBot="1" x14ac:dyDescent="0.35">
      <c r="C596" s="10">
        <v>43209</v>
      </c>
      <c r="D596" s="11">
        <v>0.94491898148148146</v>
      </c>
      <c r="E596" s="12" t="s">
        <v>9</v>
      </c>
      <c r="F596" s="12">
        <v>10</v>
      </c>
      <c r="G596" s="12" t="s">
        <v>10</v>
      </c>
    </row>
    <row r="597" spans="3:7" ht="15" thickBot="1" x14ac:dyDescent="0.35">
      <c r="C597" s="10">
        <v>43210</v>
      </c>
      <c r="D597" s="11">
        <v>0.13692129629629629</v>
      </c>
      <c r="E597" s="12" t="s">
        <v>9</v>
      </c>
      <c r="F597" s="12">
        <v>13</v>
      </c>
      <c r="G597" s="12" t="s">
        <v>11</v>
      </c>
    </row>
    <row r="598" spans="3:7" ht="15" thickBot="1" x14ac:dyDescent="0.35">
      <c r="C598" s="10">
        <v>43210</v>
      </c>
      <c r="D598" s="11">
        <v>0.13714120370370372</v>
      </c>
      <c r="E598" s="12" t="s">
        <v>9</v>
      </c>
      <c r="F598" s="12">
        <v>12</v>
      </c>
      <c r="G598" s="12" t="s">
        <v>11</v>
      </c>
    </row>
    <row r="599" spans="3:7" ht="15" thickBot="1" x14ac:dyDescent="0.35">
      <c r="C599" s="10">
        <v>43210</v>
      </c>
      <c r="D599" s="11">
        <v>0.27939814814814817</v>
      </c>
      <c r="E599" s="12" t="s">
        <v>9</v>
      </c>
      <c r="F599" s="12">
        <v>12</v>
      </c>
      <c r="G599" s="12" t="s">
        <v>11</v>
      </c>
    </row>
    <row r="600" spans="3:7" ht="15" thickBot="1" x14ac:dyDescent="0.35">
      <c r="C600" s="10">
        <v>43210</v>
      </c>
      <c r="D600" s="11">
        <v>0.30002314814814818</v>
      </c>
      <c r="E600" s="12" t="s">
        <v>9</v>
      </c>
      <c r="F600" s="12">
        <v>11</v>
      </c>
      <c r="G600" s="12" t="s">
        <v>11</v>
      </c>
    </row>
    <row r="601" spans="3:7" ht="15" thickBot="1" x14ac:dyDescent="0.35">
      <c r="C601" s="10">
        <v>43210</v>
      </c>
      <c r="D601" s="11">
        <v>0.30456018518518518</v>
      </c>
      <c r="E601" s="12" t="s">
        <v>9</v>
      </c>
      <c r="F601" s="12">
        <v>10</v>
      </c>
      <c r="G601" s="12" t="s">
        <v>11</v>
      </c>
    </row>
    <row r="602" spans="3:7" ht="15" thickBot="1" x14ac:dyDescent="0.35">
      <c r="C602" s="10">
        <v>43210</v>
      </c>
      <c r="D602" s="11">
        <v>0.30572916666666666</v>
      </c>
      <c r="E602" s="12" t="s">
        <v>9</v>
      </c>
      <c r="F602" s="12">
        <v>13</v>
      </c>
      <c r="G602" s="12" t="s">
        <v>11</v>
      </c>
    </row>
    <row r="603" spans="3:7" ht="15" thickBot="1" x14ac:dyDescent="0.35">
      <c r="C603" s="10">
        <v>43210</v>
      </c>
      <c r="D603" s="11">
        <v>0.31267361111111108</v>
      </c>
      <c r="E603" s="12" t="s">
        <v>9</v>
      </c>
      <c r="F603" s="12">
        <v>11</v>
      </c>
      <c r="G603" s="12" t="s">
        <v>11</v>
      </c>
    </row>
    <row r="604" spans="3:7" ht="15" thickBot="1" x14ac:dyDescent="0.35">
      <c r="C604" s="10">
        <v>43210</v>
      </c>
      <c r="D604" s="11">
        <v>0.3184953703703704</v>
      </c>
      <c r="E604" s="12" t="s">
        <v>9</v>
      </c>
      <c r="F604" s="12">
        <v>12</v>
      </c>
      <c r="G604" s="12" t="s">
        <v>11</v>
      </c>
    </row>
    <row r="605" spans="3:7" ht="15" thickBot="1" x14ac:dyDescent="0.35">
      <c r="C605" s="10">
        <v>43210</v>
      </c>
      <c r="D605" s="11">
        <v>0.33075231481481482</v>
      </c>
      <c r="E605" s="12" t="s">
        <v>9</v>
      </c>
      <c r="F605" s="12">
        <v>11</v>
      </c>
      <c r="G605" s="12" t="s">
        <v>11</v>
      </c>
    </row>
    <row r="606" spans="3:7" ht="15" thickBot="1" x14ac:dyDescent="0.35">
      <c r="C606" s="10">
        <v>43210</v>
      </c>
      <c r="D606" s="11">
        <v>0.37893518518518521</v>
      </c>
      <c r="E606" s="12" t="s">
        <v>9</v>
      </c>
      <c r="F606" s="12">
        <v>10</v>
      </c>
      <c r="G606" s="12" t="s">
        <v>10</v>
      </c>
    </row>
    <row r="607" spans="3:7" ht="15" thickBot="1" x14ac:dyDescent="0.35">
      <c r="C607" s="10">
        <v>43210</v>
      </c>
      <c r="D607" s="11">
        <v>0.39093749999999999</v>
      </c>
      <c r="E607" s="12" t="s">
        <v>9</v>
      </c>
      <c r="F607" s="12">
        <v>12</v>
      </c>
      <c r="G607" s="12" t="s">
        <v>11</v>
      </c>
    </row>
    <row r="608" spans="3:7" ht="15" thickBot="1" x14ac:dyDescent="0.35">
      <c r="C608" s="10">
        <v>43210</v>
      </c>
      <c r="D608" s="11">
        <v>0.41277777777777774</v>
      </c>
      <c r="E608" s="12" t="s">
        <v>9</v>
      </c>
      <c r="F608" s="12">
        <v>12</v>
      </c>
      <c r="G608" s="12" t="s">
        <v>10</v>
      </c>
    </row>
    <row r="609" spans="3:7" ht="15" thickBot="1" x14ac:dyDescent="0.35">
      <c r="C609" s="10">
        <v>43210</v>
      </c>
      <c r="D609" s="11">
        <v>0.41950231481481487</v>
      </c>
      <c r="E609" s="12" t="s">
        <v>9</v>
      </c>
      <c r="F609" s="12">
        <v>12</v>
      </c>
      <c r="G609" s="12" t="s">
        <v>11</v>
      </c>
    </row>
    <row r="610" spans="3:7" ht="15" thickBot="1" x14ac:dyDescent="0.35">
      <c r="C610" s="10">
        <v>43210</v>
      </c>
      <c r="D610" s="11">
        <v>0.42355324074074074</v>
      </c>
      <c r="E610" s="12" t="s">
        <v>9</v>
      </c>
      <c r="F610" s="12">
        <v>10</v>
      </c>
      <c r="G610" s="12" t="s">
        <v>10</v>
      </c>
    </row>
    <row r="611" spans="3:7" ht="15" thickBot="1" x14ac:dyDescent="0.35">
      <c r="C611" s="10">
        <v>43210</v>
      </c>
      <c r="D611" s="11">
        <v>0.42932870370370368</v>
      </c>
      <c r="E611" s="12" t="s">
        <v>9</v>
      </c>
      <c r="F611" s="12">
        <v>10</v>
      </c>
      <c r="G611" s="12" t="s">
        <v>10</v>
      </c>
    </row>
    <row r="612" spans="3:7" ht="15" thickBot="1" x14ac:dyDescent="0.35">
      <c r="C612" s="10">
        <v>43210</v>
      </c>
      <c r="D612" s="11">
        <v>0.46995370370370365</v>
      </c>
      <c r="E612" s="12" t="s">
        <v>9</v>
      </c>
      <c r="F612" s="12">
        <v>25</v>
      </c>
      <c r="G612" s="12" t="s">
        <v>10</v>
      </c>
    </row>
    <row r="613" spans="3:7" ht="15" thickBot="1" x14ac:dyDescent="0.35">
      <c r="C613" s="10">
        <v>43210</v>
      </c>
      <c r="D613" s="11">
        <v>0.48267361111111112</v>
      </c>
      <c r="E613" s="12" t="s">
        <v>9</v>
      </c>
      <c r="F613" s="12">
        <v>21</v>
      </c>
      <c r="G613" s="12" t="s">
        <v>11</v>
      </c>
    </row>
    <row r="614" spans="3:7" ht="15" thickBot="1" x14ac:dyDescent="0.35">
      <c r="C614" s="10">
        <v>43210</v>
      </c>
      <c r="D614" s="11">
        <v>0.48565972222222226</v>
      </c>
      <c r="E614" s="12" t="s">
        <v>9</v>
      </c>
      <c r="F614" s="12">
        <v>17</v>
      </c>
      <c r="G614" s="12" t="s">
        <v>11</v>
      </c>
    </row>
    <row r="615" spans="3:7" ht="15" thickBot="1" x14ac:dyDescent="0.35">
      <c r="C615" s="10">
        <v>43210</v>
      </c>
      <c r="D615" s="11">
        <v>0.49778935185185186</v>
      </c>
      <c r="E615" s="12" t="s">
        <v>9</v>
      </c>
      <c r="F615" s="12">
        <v>18</v>
      </c>
      <c r="G615" s="12" t="s">
        <v>10</v>
      </c>
    </row>
    <row r="616" spans="3:7" ht="15" thickBot="1" x14ac:dyDescent="0.35">
      <c r="C616" s="10">
        <v>43210</v>
      </c>
      <c r="D616" s="11">
        <v>0.5075925925925926</v>
      </c>
      <c r="E616" s="12" t="s">
        <v>9</v>
      </c>
      <c r="F616" s="12">
        <v>26</v>
      </c>
      <c r="G616" s="12" t="s">
        <v>10</v>
      </c>
    </row>
    <row r="617" spans="3:7" ht="15" thickBot="1" x14ac:dyDescent="0.35">
      <c r="C617" s="10">
        <v>43210</v>
      </c>
      <c r="D617" s="11">
        <v>0.50842592592592595</v>
      </c>
      <c r="E617" s="12" t="s">
        <v>9</v>
      </c>
      <c r="F617" s="12">
        <v>12</v>
      </c>
      <c r="G617" s="12" t="s">
        <v>11</v>
      </c>
    </row>
    <row r="618" spans="3:7" ht="15" thickBot="1" x14ac:dyDescent="0.35">
      <c r="C618" s="10">
        <v>43210</v>
      </c>
      <c r="D618" s="11">
        <v>0.50908564814814816</v>
      </c>
      <c r="E618" s="12" t="s">
        <v>9</v>
      </c>
      <c r="F618" s="12">
        <v>9</v>
      </c>
      <c r="G618" s="12" t="s">
        <v>11</v>
      </c>
    </row>
    <row r="619" spans="3:7" ht="15" thickBot="1" x14ac:dyDescent="0.35">
      <c r="C619" s="10">
        <v>43210</v>
      </c>
      <c r="D619" s="11">
        <v>0.51324074074074078</v>
      </c>
      <c r="E619" s="12" t="s">
        <v>9</v>
      </c>
      <c r="F619" s="12">
        <v>15</v>
      </c>
      <c r="G619" s="12" t="s">
        <v>10</v>
      </c>
    </row>
    <row r="620" spans="3:7" ht="15" thickBot="1" x14ac:dyDescent="0.35">
      <c r="C620" s="10">
        <v>43210</v>
      </c>
      <c r="D620" s="11">
        <v>0.52952546296296299</v>
      </c>
      <c r="E620" s="12" t="s">
        <v>9</v>
      </c>
      <c r="F620" s="12">
        <v>17</v>
      </c>
      <c r="G620" s="12" t="s">
        <v>10</v>
      </c>
    </row>
    <row r="621" spans="3:7" ht="15" thickBot="1" x14ac:dyDescent="0.35">
      <c r="C621" s="10">
        <v>43210</v>
      </c>
      <c r="D621" s="11">
        <v>0.55738425925925927</v>
      </c>
      <c r="E621" s="12" t="s">
        <v>9</v>
      </c>
      <c r="F621" s="12">
        <v>10</v>
      </c>
      <c r="G621" s="12" t="s">
        <v>10</v>
      </c>
    </row>
    <row r="622" spans="3:7" ht="15" thickBot="1" x14ac:dyDescent="0.35">
      <c r="C622" s="10">
        <v>43210</v>
      </c>
      <c r="D622" s="11">
        <v>0.56443287037037038</v>
      </c>
      <c r="E622" s="12" t="s">
        <v>9</v>
      </c>
      <c r="F622" s="12">
        <v>10</v>
      </c>
      <c r="G622" s="12" t="s">
        <v>11</v>
      </c>
    </row>
    <row r="623" spans="3:7" ht="15" thickBot="1" x14ac:dyDescent="0.35">
      <c r="C623" s="10">
        <v>43210</v>
      </c>
      <c r="D623" s="11">
        <v>0.58444444444444443</v>
      </c>
      <c r="E623" s="12" t="s">
        <v>9</v>
      </c>
      <c r="F623" s="12">
        <v>12</v>
      </c>
      <c r="G623" s="12" t="s">
        <v>11</v>
      </c>
    </row>
    <row r="624" spans="3:7" ht="15" thickBot="1" x14ac:dyDescent="0.35">
      <c r="C624" s="10">
        <v>43210</v>
      </c>
      <c r="D624" s="11">
        <v>0.59950231481481475</v>
      </c>
      <c r="E624" s="12" t="s">
        <v>9</v>
      </c>
      <c r="F624" s="12">
        <v>10</v>
      </c>
      <c r="G624" s="12" t="s">
        <v>10</v>
      </c>
    </row>
    <row r="625" spans="3:7" ht="15" thickBot="1" x14ac:dyDescent="0.35">
      <c r="C625" s="10">
        <v>43210</v>
      </c>
      <c r="D625" s="11">
        <v>0.60962962962962963</v>
      </c>
      <c r="E625" s="12" t="s">
        <v>9</v>
      </c>
      <c r="F625" s="12">
        <v>10</v>
      </c>
      <c r="G625" s="12" t="s">
        <v>11</v>
      </c>
    </row>
    <row r="626" spans="3:7" ht="15" thickBot="1" x14ac:dyDescent="0.35">
      <c r="C626" s="10">
        <v>43210</v>
      </c>
      <c r="D626" s="11">
        <v>0.60968750000000005</v>
      </c>
      <c r="E626" s="12" t="s">
        <v>9</v>
      </c>
      <c r="F626" s="12">
        <v>9</v>
      </c>
      <c r="G626" s="12" t="s">
        <v>11</v>
      </c>
    </row>
    <row r="627" spans="3:7" ht="15" thickBot="1" x14ac:dyDescent="0.35">
      <c r="C627" s="10">
        <v>43210</v>
      </c>
      <c r="D627" s="11">
        <v>0.61298611111111112</v>
      </c>
      <c r="E627" s="12" t="s">
        <v>9</v>
      </c>
      <c r="F627" s="12">
        <v>10</v>
      </c>
      <c r="G627" s="12" t="s">
        <v>10</v>
      </c>
    </row>
    <row r="628" spans="3:7" ht="15" thickBot="1" x14ac:dyDescent="0.35">
      <c r="C628" s="10">
        <v>43210</v>
      </c>
      <c r="D628" s="11">
        <v>0.61578703703703697</v>
      </c>
      <c r="E628" s="12" t="s">
        <v>9</v>
      </c>
      <c r="F628" s="12">
        <v>25</v>
      </c>
      <c r="G628" s="12" t="s">
        <v>10</v>
      </c>
    </row>
    <row r="629" spans="3:7" ht="15" thickBot="1" x14ac:dyDescent="0.35">
      <c r="C629" s="10">
        <v>43210</v>
      </c>
      <c r="D629" s="11">
        <v>0.62194444444444441</v>
      </c>
      <c r="E629" s="12" t="s">
        <v>9</v>
      </c>
      <c r="F629" s="12">
        <v>20</v>
      </c>
      <c r="G629" s="12" t="s">
        <v>10</v>
      </c>
    </row>
    <row r="630" spans="3:7" ht="15" thickBot="1" x14ac:dyDescent="0.35">
      <c r="C630" s="10">
        <v>43210</v>
      </c>
      <c r="D630" s="11">
        <v>0.6274305555555556</v>
      </c>
      <c r="E630" s="12" t="s">
        <v>9</v>
      </c>
      <c r="F630" s="12">
        <v>23</v>
      </c>
      <c r="G630" s="12" t="s">
        <v>11</v>
      </c>
    </row>
    <row r="631" spans="3:7" ht="15" thickBot="1" x14ac:dyDescent="0.35">
      <c r="C631" s="10">
        <v>43210</v>
      </c>
      <c r="D631" s="11">
        <v>0.62745370370370368</v>
      </c>
      <c r="E631" s="12" t="s">
        <v>9</v>
      </c>
      <c r="F631" s="12">
        <v>24</v>
      </c>
      <c r="G631" s="12" t="s">
        <v>11</v>
      </c>
    </row>
    <row r="632" spans="3:7" ht="15" thickBot="1" x14ac:dyDescent="0.35">
      <c r="C632" s="10">
        <v>43210</v>
      </c>
      <c r="D632" s="11">
        <v>0.62748842592592591</v>
      </c>
      <c r="E632" s="12" t="s">
        <v>9</v>
      </c>
      <c r="F632" s="12">
        <v>15</v>
      </c>
      <c r="G632" s="12" t="s">
        <v>11</v>
      </c>
    </row>
    <row r="633" spans="3:7" ht="15" thickBot="1" x14ac:dyDescent="0.35">
      <c r="C633" s="10">
        <v>43210</v>
      </c>
      <c r="D633" s="11">
        <v>0.62748842592592591</v>
      </c>
      <c r="E633" s="12" t="s">
        <v>9</v>
      </c>
      <c r="F633" s="12">
        <v>13</v>
      </c>
      <c r="G633" s="12" t="s">
        <v>11</v>
      </c>
    </row>
    <row r="634" spans="3:7" ht="15" thickBot="1" x14ac:dyDescent="0.35">
      <c r="C634" s="10">
        <v>43210</v>
      </c>
      <c r="D634" s="11">
        <v>0.6355439814814815</v>
      </c>
      <c r="E634" s="12" t="s">
        <v>9</v>
      </c>
      <c r="F634" s="12">
        <v>19</v>
      </c>
      <c r="G634" s="12" t="s">
        <v>10</v>
      </c>
    </row>
    <row r="635" spans="3:7" ht="15" thickBot="1" x14ac:dyDescent="0.35">
      <c r="C635" s="10">
        <v>43210</v>
      </c>
      <c r="D635" s="11">
        <v>0.63575231481481487</v>
      </c>
      <c r="E635" s="12" t="s">
        <v>9</v>
      </c>
      <c r="F635" s="12">
        <v>12</v>
      </c>
      <c r="G635" s="12" t="s">
        <v>10</v>
      </c>
    </row>
    <row r="636" spans="3:7" ht="15" thickBot="1" x14ac:dyDescent="0.35">
      <c r="C636" s="10">
        <v>43210</v>
      </c>
      <c r="D636" s="11">
        <v>0.63863425925925921</v>
      </c>
      <c r="E636" s="12" t="s">
        <v>9</v>
      </c>
      <c r="F636" s="12">
        <v>23</v>
      </c>
      <c r="G636" s="12" t="s">
        <v>10</v>
      </c>
    </row>
    <row r="637" spans="3:7" ht="15" thickBot="1" x14ac:dyDescent="0.35">
      <c r="C637" s="10">
        <v>43210</v>
      </c>
      <c r="D637" s="11">
        <v>0.63957175925925924</v>
      </c>
      <c r="E637" s="12" t="s">
        <v>9</v>
      </c>
      <c r="F637" s="12">
        <v>25</v>
      </c>
      <c r="G637" s="12" t="s">
        <v>10</v>
      </c>
    </row>
    <row r="638" spans="3:7" ht="15" thickBot="1" x14ac:dyDescent="0.35">
      <c r="C638" s="10">
        <v>43210</v>
      </c>
      <c r="D638" s="11">
        <v>0.63984953703703706</v>
      </c>
      <c r="E638" s="12" t="s">
        <v>9</v>
      </c>
      <c r="F638" s="12">
        <v>24</v>
      </c>
      <c r="G638" s="12" t="s">
        <v>10</v>
      </c>
    </row>
    <row r="639" spans="3:7" ht="15" thickBot="1" x14ac:dyDescent="0.35">
      <c r="C639" s="10">
        <v>43210</v>
      </c>
      <c r="D639" s="11">
        <v>0.64864583333333337</v>
      </c>
      <c r="E639" s="12" t="s">
        <v>9</v>
      </c>
      <c r="F639" s="12">
        <v>20</v>
      </c>
      <c r="G639" s="12" t="s">
        <v>10</v>
      </c>
    </row>
    <row r="640" spans="3:7" ht="15" thickBot="1" x14ac:dyDescent="0.35">
      <c r="C640" s="10">
        <v>43210</v>
      </c>
      <c r="D640" s="11">
        <v>0.65749999999999997</v>
      </c>
      <c r="E640" s="12" t="s">
        <v>9</v>
      </c>
      <c r="F640" s="12">
        <v>27</v>
      </c>
      <c r="G640" s="12" t="s">
        <v>10</v>
      </c>
    </row>
    <row r="641" spans="3:7" ht="15" thickBot="1" x14ac:dyDescent="0.35">
      <c r="C641" s="10">
        <v>43210</v>
      </c>
      <c r="D641" s="11">
        <v>0.65826388888888887</v>
      </c>
      <c r="E641" s="12" t="s">
        <v>9</v>
      </c>
      <c r="F641" s="12">
        <v>12</v>
      </c>
      <c r="G641" s="12" t="s">
        <v>10</v>
      </c>
    </row>
    <row r="642" spans="3:7" ht="15" thickBot="1" x14ac:dyDescent="0.35">
      <c r="C642" s="10">
        <v>43210</v>
      </c>
      <c r="D642" s="11">
        <v>0.66030092592592593</v>
      </c>
      <c r="E642" s="12" t="s">
        <v>9</v>
      </c>
      <c r="F642" s="12">
        <v>29</v>
      </c>
      <c r="G642" s="12" t="s">
        <v>10</v>
      </c>
    </row>
    <row r="643" spans="3:7" ht="15" thickBot="1" x14ac:dyDescent="0.35">
      <c r="C643" s="10">
        <v>43210</v>
      </c>
      <c r="D643" s="11">
        <v>0.66167824074074078</v>
      </c>
      <c r="E643" s="12" t="s">
        <v>9</v>
      </c>
      <c r="F643" s="12">
        <v>19</v>
      </c>
      <c r="G643" s="12" t="s">
        <v>10</v>
      </c>
    </row>
    <row r="644" spans="3:7" ht="15" thickBot="1" x14ac:dyDescent="0.35">
      <c r="C644" s="10">
        <v>43210</v>
      </c>
      <c r="D644" s="11">
        <v>0.66202546296296294</v>
      </c>
      <c r="E644" s="12" t="s">
        <v>9</v>
      </c>
      <c r="F644" s="12">
        <v>11</v>
      </c>
      <c r="G644" s="12" t="s">
        <v>11</v>
      </c>
    </row>
    <row r="645" spans="3:7" ht="15" thickBot="1" x14ac:dyDescent="0.35">
      <c r="C645" s="10">
        <v>43210</v>
      </c>
      <c r="D645" s="11">
        <v>0.66334490740740748</v>
      </c>
      <c r="E645" s="12" t="s">
        <v>9</v>
      </c>
      <c r="F645" s="12">
        <v>13</v>
      </c>
      <c r="G645" s="12" t="s">
        <v>11</v>
      </c>
    </row>
    <row r="646" spans="3:7" ht="15" thickBot="1" x14ac:dyDescent="0.35">
      <c r="C646" s="10">
        <v>43210</v>
      </c>
      <c r="D646" s="11">
        <v>0.66635416666666669</v>
      </c>
      <c r="E646" s="12" t="s">
        <v>9</v>
      </c>
      <c r="F646" s="12">
        <v>11</v>
      </c>
      <c r="G646" s="12" t="s">
        <v>10</v>
      </c>
    </row>
    <row r="647" spans="3:7" ht="15" thickBot="1" x14ac:dyDescent="0.35">
      <c r="C647" s="10">
        <v>43210</v>
      </c>
      <c r="D647" s="11">
        <v>0.67035879629629624</v>
      </c>
      <c r="E647" s="12" t="s">
        <v>9</v>
      </c>
      <c r="F647" s="12">
        <v>18</v>
      </c>
      <c r="G647" s="12" t="s">
        <v>10</v>
      </c>
    </row>
    <row r="648" spans="3:7" ht="15" thickBot="1" x14ac:dyDescent="0.35">
      <c r="C648" s="10">
        <v>43210</v>
      </c>
      <c r="D648" s="11">
        <v>0.67425925925925922</v>
      </c>
      <c r="E648" s="12" t="s">
        <v>9</v>
      </c>
      <c r="F648" s="12">
        <v>20</v>
      </c>
      <c r="G648" s="12" t="s">
        <v>10</v>
      </c>
    </row>
    <row r="649" spans="3:7" ht="15" thickBot="1" x14ac:dyDescent="0.35">
      <c r="C649" s="10">
        <v>43210</v>
      </c>
      <c r="D649" s="11">
        <v>0.68526620370370372</v>
      </c>
      <c r="E649" s="12" t="s">
        <v>9</v>
      </c>
      <c r="F649" s="12">
        <v>18</v>
      </c>
      <c r="G649" s="12" t="s">
        <v>10</v>
      </c>
    </row>
    <row r="650" spans="3:7" ht="15" thickBot="1" x14ac:dyDescent="0.35">
      <c r="C650" s="10">
        <v>43210</v>
      </c>
      <c r="D650" s="11">
        <v>0.68575231481481491</v>
      </c>
      <c r="E650" s="12" t="s">
        <v>9</v>
      </c>
      <c r="F650" s="12">
        <v>23</v>
      </c>
      <c r="G650" s="12" t="s">
        <v>10</v>
      </c>
    </row>
    <row r="651" spans="3:7" ht="15" thickBot="1" x14ac:dyDescent="0.35">
      <c r="C651" s="10">
        <v>43210</v>
      </c>
      <c r="D651" s="11">
        <v>0.68737268518518524</v>
      </c>
      <c r="E651" s="12" t="s">
        <v>9</v>
      </c>
      <c r="F651" s="12">
        <v>13</v>
      </c>
      <c r="G651" s="12" t="s">
        <v>10</v>
      </c>
    </row>
    <row r="652" spans="3:7" ht="15" thickBot="1" x14ac:dyDescent="0.35">
      <c r="C652" s="10">
        <v>43210</v>
      </c>
      <c r="D652" s="11">
        <v>0.69003472222222229</v>
      </c>
      <c r="E652" s="12" t="s">
        <v>9</v>
      </c>
      <c r="F652" s="12">
        <v>25</v>
      </c>
      <c r="G652" s="12" t="s">
        <v>10</v>
      </c>
    </row>
    <row r="653" spans="3:7" ht="15" thickBot="1" x14ac:dyDescent="0.35">
      <c r="C653" s="10">
        <v>43210</v>
      </c>
      <c r="D653" s="11">
        <v>0.69344907407407408</v>
      </c>
      <c r="E653" s="12" t="s">
        <v>9</v>
      </c>
      <c r="F653" s="12">
        <v>11</v>
      </c>
      <c r="G653" s="12" t="s">
        <v>10</v>
      </c>
    </row>
    <row r="654" spans="3:7" ht="15" thickBot="1" x14ac:dyDescent="0.35">
      <c r="C654" s="10">
        <v>43210</v>
      </c>
      <c r="D654" s="11">
        <v>0.69506944444444441</v>
      </c>
      <c r="E654" s="12" t="s">
        <v>9</v>
      </c>
      <c r="F654" s="12">
        <v>11</v>
      </c>
      <c r="G654" s="12" t="s">
        <v>11</v>
      </c>
    </row>
    <row r="655" spans="3:7" ht="15" thickBot="1" x14ac:dyDescent="0.35">
      <c r="C655" s="10">
        <v>43210</v>
      </c>
      <c r="D655" s="11">
        <v>0.69745370370370363</v>
      </c>
      <c r="E655" s="12" t="s">
        <v>9</v>
      </c>
      <c r="F655" s="12">
        <v>10</v>
      </c>
      <c r="G655" s="12" t="s">
        <v>11</v>
      </c>
    </row>
    <row r="656" spans="3:7" ht="15" thickBot="1" x14ac:dyDescent="0.35">
      <c r="C656" s="10">
        <v>43210</v>
      </c>
      <c r="D656" s="11">
        <v>0.69798611111111108</v>
      </c>
      <c r="E656" s="12" t="s">
        <v>9</v>
      </c>
      <c r="F656" s="12">
        <v>20</v>
      </c>
      <c r="G656" s="12" t="s">
        <v>10</v>
      </c>
    </row>
    <row r="657" spans="3:7" ht="15" thickBot="1" x14ac:dyDescent="0.35">
      <c r="C657" s="10">
        <v>43210</v>
      </c>
      <c r="D657" s="11">
        <v>0.70010416666666664</v>
      </c>
      <c r="E657" s="12" t="s">
        <v>9</v>
      </c>
      <c r="F657" s="12">
        <v>26</v>
      </c>
      <c r="G657" s="12" t="s">
        <v>10</v>
      </c>
    </row>
    <row r="658" spans="3:7" ht="15" thickBot="1" x14ac:dyDescent="0.35">
      <c r="C658" s="10">
        <v>43210</v>
      </c>
      <c r="D658" s="11">
        <v>0.70400462962962962</v>
      </c>
      <c r="E658" s="12" t="s">
        <v>9</v>
      </c>
      <c r="F658" s="12">
        <v>31</v>
      </c>
      <c r="G658" s="12" t="s">
        <v>10</v>
      </c>
    </row>
    <row r="659" spans="3:7" ht="15" thickBot="1" x14ac:dyDescent="0.35">
      <c r="C659" s="10">
        <v>43210</v>
      </c>
      <c r="D659" s="11">
        <v>0.70405092592592589</v>
      </c>
      <c r="E659" s="12" t="s">
        <v>9</v>
      </c>
      <c r="F659" s="12">
        <v>34</v>
      </c>
      <c r="G659" s="12" t="s">
        <v>10</v>
      </c>
    </row>
    <row r="660" spans="3:7" ht="15" thickBot="1" x14ac:dyDescent="0.35">
      <c r="C660" s="10">
        <v>43210</v>
      </c>
      <c r="D660" s="11">
        <v>0.70467592592592598</v>
      </c>
      <c r="E660" s="12" t="s">
        <v>9</v>
      </c>
      <c r="F660" s="12">
        <v>21</v>
      </c>
      <c r="G660" s="12" t="s">
        <v>10</v>
      </c>
    </row>
    <row r="661" spans="3:7" ht="15" thickBot="1" x14ac:dyDescent="0.35">
      <c r="C661" s="10">
        <v>43210</v>
      </c>
      <c r="D661" s="11">
        <v>0.70952546296296293</v>
      </c>
      <c r="E661" s="12" t="s">
        <v>9</v>
      </c>
      <c r="F661" s="12">
        <v>22</v>
      </c>
      <c r="G661" s="12" t="s">
        <v>10</v>
      </c>
    </row>
    <row r="662" spans="3:7" ht="15" thickBot="1" x14ac:dyDescent="0.35">
      <c r="C662" s="10">
        <v>43210</v>
      </c>
      <c r="D662" s="11">
        <v>0.71216435185185178</v>
      </c>
      <c r="E662" s="12" t="s">
        <v>9</v>
      </c>
      <c r="F662" s="12">
        <v>11</v>
      </c>
      <c r="G662" s="12" t="s">
        <v>11</v>
      </c>
    </row>
    <row r="663" spans="3:7" ht="15" thickBot="1" x14ac:dyDescent="0.35">
      <c r="C663" s="10">
        <v>43210</v>
      </c>
      <c r="D663" s="11">
        <v>0.71318287037037031</v>
      </c>
      <c r="E663" s="12" t="s">
        <v>9</v>
      </c>
      <c r="F663" s="12">
        <v>10</v>
      </c>
      <c r="G663" s="12" t="s">
        <v>11</v>
      </c>
    </row>
    <row r="664" spans="3:7" ht="15" thickBot="1" x14ac:dyDescent="0.35">
      <c r="C664" s="10">
        <v>43210</v>
      </c>
      <c r="D664" s="11">
        <v>0.71457175925925931</v>
      </c>
      <c r="E664" s="12" t="s">
        <v>9</v>
      </c>
      <c r="F664" s="12">
        <v>11</v>
      </c>
      <c r="G664" s="12" t="s">
        <v>10</v>
      </c>
    </row>
    <row r="665" spans="3:7" ht="15" thickBot="1" x14ac:dyDescent="0.35">
      <c r="C665" s="10">
        <v>43210</v>
      </c>
      <c r="D665" s="11">
        <v>0.71559027777777784</v>
      </c>
      <c r="E665" s="12" t="s">
        <v>9</v>
      </c>
      <c r="F665" s="12">
        <v>12</v>
      </c>
      <c r="G665" s="12" t="s">
        <v>10</v>
      </c>
    </row>
    <row r="666" spans="3:7" ht="15" thickBot="1" x14ac:dyDescent="0.35">
      <c r="C666" s="10">
        <v>43210</v>
      </c>
      <c r="D666" s="11">
        <v>0.71748842592592599</v>
      </c>
      <c r="E666" s="12" t="s">
        <v>9</v>
      </c>
      <c r="F666" s="12">
        <v>23</v>
      </c>
      <c r="G666" s="12" t="s">
        <v>11</v>
      </c>
    </row>
    <row r="667" spans="3:7" ht="15" thickBot="1" x14ac:dyDescent="0.35">
      <c r="C667" s="10">
        <v>43210</v>
      </c>
      <c r="D667" s="11">
        <v>0.71770833333333339</v>
      </c>
      <c r="E667" s="12" t="s">
        <v>9</v>
      </c>
      <c r="F667" s="12">
        <v>10</v>
      </c>
      <c r="G667" s="12" t="s">
        <v>11</v>
      </c>
    </row>
    <row r="668" spans="3:7" ht="15" thickBot="1" x14ac:dyDescent="0.35">
      <c r="C668" s="10">
        <v>43210</v>
      </c>
      <c r="D668" s="11">
        <v>0.72098379629629628</v>
      </c>
      <c r="E668" s="12" t="s">
        <v>9</v>
      </c>
      <c r="F668" s="12">
        <v>25</v>
      </c>
      <c r="G668" s="12" t="s">
        <v>10</v>
      </c>
    </row>
    <row r="669" spans="3:7" ht="15" thickBot="1" x14ac:dyDescent="0.35">
      <c r="C669" s="10">
        <v>43210</v>
      </c>
      <c r="D669" s="11">
        <v>0.72569444444444453</v>
      </c>
      <c r="E669" s="12" t="s">
        <v>9</v>
      </c>
      <c r="F669" s="12">
        <v>14</v>
      </c>
      <c r="G669" s="12" t="s">
        <v>11</v>
      </c>
    </row>
    <row r="670" spans="3:7" ht="15" thickBot="1" x14ac:dyDescent="0.35">
      <c r="C670" s="10">
        <v>43210</v>
      </c>
      <c r="D670" s="11">
        <v>0.72849537037037038</v>
      </c>
      <c r="E670" s="12" t="s">
        <v>9</v>
      </c>
      <c r="F670" s="12">
        <v>20</v>
      </c>
      <c r="G670" s="12" t="s">
        <v>10</v>
      </c>
    </row>
    <row r="671" spans="3:7" ht="15" thickBot="1" x14ac:dyDescent="0.35">
      <c r="C671" s="10">
        <v>43210</v>
      </c>
      <c r="D671" s="11">
        <v>0.74282407407407414</v>
      </c>
      <c r="E671" s="12" t="s">
        <v>9</v>
      </c>
      <c r="F671" s="12">
        <v>34</v>
      </c>
      <c r="G671" s="12" t="s">
        <v>10</v>
      </c>
    </row>
    <row r="672" spans="3:7" ht="15" thickBot="1" x14ac:dyDescent="0.35">
      <c r="C672" s="10">
        <v>43210</v>
      </c>
      <c r="D672" s="11">
        <v>0.74413194444444442</v>
      </c>
      <c r="E672" s="12" t="s">
        <v>9</v>
      </c>
      <c r="F672" s="12">
        <v>11</v>
      </c>
      <c r="G672" s="12" t="s">
        <v>11</v>
      </c>
    </row>
    <row r="673" spans="3:7" ht="15" thickBot="1" x14ac:dyDescent="0.35">
      <c r="C673" s="10">
        <v>43210</v>
      </c>
      <c r="D673" s="11">
        <v>0.75037037037037047</v>
      </c>
      <c r="E673" s="12" t="s">
        <v>9</v>
      </c>
      <c r="F673" s="12">
        <v>26</v>
      </c>
      <c r="G673" s="12" t="s">
        <v>10</v>
      </c>
    </row>
    <row r="674" spans="3:7" ht="15" thickBot="1" x14ac:dyDescent="0.35">
      <c r="C674" s="10">
        <v>43210</v>
      </c>
      <c r="D674" s="11">
        <v>0.75223379629629628</v>
      </c>
      <c r="E674" s="12" t="s">
        <v>9</v>
      </c>
      <c r="F674" s="12">
        <v>29</v>
      </c>
      <c r="G674" s="12" t="s">
        <v>10</v>
      </c>
    </row>
    <row r="675" spans="3:7" ht="15" thickBot="1" x14ac:dyDescent="0.35">
      <c r="C675" s="10">
        <v>43210</v>
      </c>
      <c r="D675" s="11">
        <v>0.75391203703703702</v>
      </c>
      <c r="E675" s="12" t="s">
        <v>9</v>
      </c>
      <c r="F675" s="12">
        <v>19</v>
      </c>
      <c r="G675" s="12" t="s">
        <v>10</v>
      </c>
    </row>
    <row r="676" spans="3:7" ht="15" thickBot="1" x14ac:dyDescent="0.35">
      <c r="C676" s="10">
        <v>43210</v>
      </c>
      <c r="D676" s="11">
        <v>0.76600694444444439</v>
      </c>
      <c r="E676" s="12" t="s">
        <v>9</v>
      </c>
      <c r="F676" s="12">
        <v>23</v>
      </c>
      <c r="G676" s="12" t="s">
        <v>10</v>
      </c>
    </row>
    <row r="677" spans="3:7" ht="15" thickBot="1" x14ac:dyDescent="0.35">
      <c r="C677" s="10">
        <v>43210</v>
      </c>
      <c r="D677" s="11">
        <v>0.77067129629629638</v>
      </c>
      <c r="E677" s="12" t="s">
        <v>9</v>
      </c>
      <c r="F677" s="12">
        <v>16</v>
      </c>
      <c r="G677" s="12" t="s">
        <v>10</v>
      </c>
    </row>
    <row r="678" spans="3:7" ht="15" thickBot="1" x14ac:dyDescent="0.35">
      <c r="C678" s="10">
        <v>43210</v>
      </c>
      <c r="D678" s="11">
        <v>0.77336805555555566</v>
      </c>
      <c r="E678" s="12" t="s">
        <v>9</v>
      </c>
      <c r="F678" s="12">
        <v>13</v>
      </c>
      <c r="G678" s="12" t="s">
        <v>11</v>
      </c>
    </row>
    <row r="679" spans="3:7" ht="15" thickBot="1" x14ac:dyDescent="0.35">
      <c r="C679" s="10">
        <v>43210</v>
      </c>
      <c r="D679" s="11">
        <v>0.77355324074074072</v>
      </c>
      <c r="E679" s="12" t="s">
        <v>9</v>
      </c>
      <c r="F679" s="12">
        <v>13</v>
      </c>
      <c r="G679" s="12" t="s">
        <v>11</v>
      </c>
    </row>
    <row r="680" spans="3:7" ht="15" thickBot="1" x14ac:dyDescent="0.35">
      <c r="C680" s="10">
        <v>43210</v>
      </c>
      <c r="D680" s="11">
        <v>0.77478009259259262</v>
      </c>
      <c r="E680" s="12" t="s">
        <v>9</v>
      </c>
      <c r="F680" s="12">
        <v>14</v>
      </c>
      <c r="G680" s="12" t="s">
        <v>11</v>
      </c>
    </row>
    <row r="681" spans="3:7" ht="15" thickBot="1" x14ac:dyDescent="0.35">
      <c r="C681" s="10">
        <v>43210</v>
      </c>
      <c r="D681" s="11">
        <v>0.7794212962962962</v>
      </c>
      <c r="E681" s="12" t="s">
        <v>9</v>
      </c>
      <c r="F681" s="12">
        <v>12</v>
      </c>
      <c r="G681" s="12" t="s">
        <v>11</v>
      </c>
    </row>
    <row r="682" spans="3:7" ht="15" thickBot="1" x14ac:dyDescent="0.35">
      <c r="C682" s="10">
        <v>43210</v>
      </c>
      <c r="D682" s="11">
        <v>0.77951388888888884</v>
      </c>
      <c r="E682" s="12" t="s">
        <v>9</v>
      </c>
      <c r="F682" s="12">
        <v>10</v>
      </c>
      <c r="G682" s="12" t="s">
        <v>11</v>
      </c>
    </row>
    <row r="683" spans="3:7" ht="15" thickBot="1" x14ac:dyDescent="0.35">
      <c r="C683" s="10">
        <v>43210</v>
      </c>
      <c r="D683" s="11">
        <v>0.78197916666666656</v>
      </c>
      <c r="E683" s="12" t="s">
        <v>9</v>
      </c>
      <c r="F683" s="12">
        <v>10</v>
      </c>
      <c r="G683" s="12" t="s">
        <v>11</v>
      </c>
    </row>
    <row r="684" spans="3:7" ht="15" thickBot="1" x14ac:dyDescent="0.35">
      <c r="C684" s="10">
        <v>43210</v>
      </c>
      <c r="D684" s="11">
        <v>0.78457175925925926</v>
      </c>
      <c r="E684" s="12" t="s">
        <v>9</v>
      </c>
      <c r="F684" s="12">
        <v>13</v>
      </c>
      <c r="G684" s="12" t="s">
        <v>11</v>
      </c>
    </row>
    <row r="685" spans="3:7" ht="15" thickBot="1" x14ac:dyDescent="0.35">
      <c r="C685" s="10">
        <v>43210</v>
      </c>
      <c r="D685" s="11">
        <v>0.78643518518518529</v>
      </c>
      <c r="E685" s="12" t="s">
        <v>9</v>
      </c>
      <c r="F685" s="12">
        <v>10</v>
      </c>
      <c r="G685" s="12" t="s">
        <v>11</v>
      </c>
    </row>
    <row r="686" spans="3:7" ht="15" thickBot="1" x14ac:dyDescent="0.35">
      <c r="C686" s="10">
        <v>43210</v>
      </c>
      <c r="D686" s="11">
        <v>0.7866319444444444</v>
      </c>
      <c r="E686" s="12" t="s">
        <v>9</v>
      </c>
      <c r="F686" s="12">
        <v>22</v>
      </c>
      <c r="G686" s="12" t="s">
        <v>10</v>
      </c>
    </row>
    <row r="687" spans="3:7" ht="15" thickBot="1" x14ac:dyDescent="0.35">
      <c r="C687" s="10">
        <v>43210</v>
      </c>
      <c r="D687" s="11">
        <v>0.79190972222222211</v>
      </c>
      <c r="E687" s="12" t="s">
        <v>9</v>
      </c>
      <c r="F687" s="12">
        <v>13</v>
      </c>
      <c r="G687" s="12" t="s">
        <v>11</v>
      </c>
    </row>
    <row r="688" spans="3:7" ht="15" thickBot="1" x14ac:dyDescent="0.35">
      <c r="C688" s="10">
        <v>43210</v>
      </c>
      <c r="D688" s="11">
        <v>0.8179050925925927</v>
      </c>
      <c r="E688" s="12" t="s">
        <v>9</v>
      </c>
      <c r="F688" s="12">
        <v>12</v>
      </c>
      <c r="G688" s="12" t="s">
        <v>11</v>
      </c>
    </row>
    <row r="689" spans="3:7" ht="15" thickBot="1" x14ac:dyDescent="0.35">
      <c r="C689" s="10">
        <v>43210</v>
      </c>
      <c r="D689" s="11">
        <v>0.82449074074074069</v>
      </c>
      <c r="E689" s="12" t="s">
        <v>9</v>
      </c>
      <c r="F689" s="12">
        <v>10</v>
      </c>
      <c r="G689" s="12" t="s">
        <v>11</v>
      </c>
    </row>
    <row r="690" spans="3:7" ht="15" thickBot="1" x14ac:dyDescent="0.35">
      <c r="C690" s="10">
        <v>43210</v>
      </c>
      <c r="D690" s="11">
        <v>0.82836805555555559</v>
      </c>
      <c r="E690" s="12" t="s">
        <v>9</v>
      </c>
      <c r="F690" s="12">
        <v>10</v>
      </c>
      <c r="G690" s="12" t="s">
        <v>10</v>
      </c>
    </row>
    <row r="691" spans="3:7" ht="15" thickBot="1" x14ac:dyDescent="0.35">
      <c r="C691" s="10">
        <v>43210</v>
      </c>
      <c r="D691" s="11">
        <v>0.82986111111111116</v>
      </c>
      <c r="E691" s="12" t="s">
        <v>9</v>
      </c>
      <c r="F691" s="12">
        <v>18</v>
      </c>
      <c r="G691" s="12" t="s">
        <v>10</v>
      </c>
    </row>
    <row r="692" spans="3:7" ht="15" thickBot="1" x14ac:dyDescent="0.35">
      <c r="C692" s="10">
        <v>43210</v>
      </c>
      <c r="D692" s="11">
        <v>0.83043981481481488</v>
      </c>
      <c r="E692" s="12" t="s">
        <v>9</v>
      </c>
      <c r="F692" s="12">
        <v>19</v>
      </c>
      <c r="G692" s="12" t="s">
        <v>10</v>
      </c>
    </row>
    <row r="693" spans="3:7" ht="15" thickBot="1" x14ac:dyDescent="0.35">
      <c r="C693" s="10">
        <v>43210</v>
      </c>
      <c r="D693" s="11">
        <v>0.84539351851851852</v>
      </c>
      <c r="E693" s="12" t="s">
        <v>9</v>
      </c>
      <c r="F693" s="12">
        <v>11</v>
      </c>
      <c r="G693" s="12" t="s">
        <v>11</v>
      </c>
    </row>
    <row r="694" spans="3:7" ht="15" thickBot="1" x14ac:dyDescent="0.35">
      <c r="C694" s="10">
        <v>43210</v>
      </c>
      <c r="D694" s="11">
        <v>0.84543981481481489</v>
      </c>
      <c r="E694" s="12" t="s">
        <v>9</v>
      </c>
      <c r="F694" s="12">
        <v>10</v>
      </c>
      <c r="G694" s="12" t="s">
        <v>11</v>
      </c>
    </row>
    <row r="695" spans="3:7" ht="15" thickBot="1" x14ac:dyDescent="0.35">
      <c r="C695" s="10">
        <v>43210</v>
      </c>
      <c r="D695" s="11">
        <v>0.84611111111111104</v>
      </c>
      <c r="E695" s="12" t="s">
        <v>9</v>
      </c>
      <c r="F695" s="12">
        <v>18</v>
      </c>
      <c r="G695" s="12" t="s">
        <v>11</v>
      </c>
    </row>
    <row r="696" spans="3:7" ht="15" thickBot="1" x14ac:dyDescent="0.35">
      <c r="C696" s="10">
        <v>43210</v>
      </c>
      <c r="D696" s="11">
        <v>0.84846064814814814</v>
      </c>
      <c r="E696" s="12" t="s">
        <v>9</v>
      </c>
      <c r="F696" s="12">
        <v>24</v>
      </c>
      <c r="G696" s="12" t="s">
        <v>10</v>
      </c>
    </row>
    <row r="697" spans="3:7" ht="15" thickBot="1" x14ac:dyDescent="0.35">
      <c r="C697" s="10">
        <v>43210</v>
      </c>
      <c r="D697" s="11">
        <v>0.85512731481481474</v>
      </c>
      <c r="E697" s="12" t="s">
        <v>9</v>
      </c>
      <c r="F697" s="12">
        <v>34</v>
      </c>
      <c r="G697" s="12" t="s">
        <v>11</v>
      </c>
    </row>
    <row r="698" spans="3:7" ht="15" thickBot="1" x14ac:dyDescent="0.35">
      <c r="C698" s="10">
        <v>43210</v>
      </c>
      <c r="D698" s="11">
        <v>0.86453703703703699</v>
      </c>
      <c r="E698" s="12" t="s">
        <v>9</v>
      </c>
      <c r="F698" s="12">
        <v>17</v>
      </c>
      <c r="G698" s="12" t="s">
        <v>11</v>
      </c>
    </row>
    <row r="699" spans="3:7" ht="15" thickBot="1" x14ac:dyDescent="0.35">
      <c r="C699" s="10">
        <v>43210</v>
      </c>
      <c r="D699" s="11">
        <v>0.88496527777777778</v>
      </c>
      <c r="E699" s="12" t="s">
        <v>9</v>
      </c>
      <c r="F699" s="12">
        <v>21</v>
      </c>
      <c r="G699" s="12" t="s">
        <v>10</v>
      </c>
    </row>
    <row r="700" spans="3:7" ht="15" thickBot="1" x14ac:dyDescent="0.35">
      <c r="C700" s="10">
        <v>43210</v>
      </c>
      <c r="D700" s="11">
        <v>0.88539351851851855</v>
      </c>
      <c r="E700" s="12" t="s">
        <v>9</v>
      </c>
      <c r="F700" s="12">
        <v>12</v>
      </c>
      <c r="G700" s="12" t="s">
        <v>10</v>
      </c>
    </row>
    <row r="701" spans="3:7" ht="15" thickBot="1" x14ac:dyDescent="0.35">
      <c r="C701" s="10">
        <v>43210</v>
      </c>
      <c r="D701" s="11">
        <v>0.90579861111111104</v>
      </c>
      <c r="E701" s="12" t="s">
        <v>9</v>
      </c>
      <c r="F701" s="12">
        <v>12</v>
      </c>
      <c r="G701" s="12" t="s">
        <v>10</v>
      </c>
    </row>
    <row r="702" spans="3:7" ht="15" thickBot="1" x14ac:dyDescent="0.35">
      <c r="C702" s="10">
        <v>43211</v>
      </c>
      <c r="D702" s="11">
        <v>0.17150462962962965</v>
      </c>
      <c r="E702" s="12" t="s">
        <v>9</v>
      </c>
      <c r="F702" s="12">
        <v>14</v>
      </c>
      <c r="G702" s="12" t="s">
        <v>11</v>
      </c>
    </row>
    <row r="703" spans="3:7" ht="15" thickBot="1" x14ac:dyDescent="0.35">
      <c r="C703" s="10">
        <v>43211</v>
      </c>
      <c r="D703" s="11">
        <v>0.17167824074074076</v>
      </c>
      <c r="E703" s="12" t="s">
        <v>9</v>
      </c>
      <c r="F703" s="12">
        <v>16</v>
      </c>
      <c r="G703" s="12" t="s">
        <v>11</v>
      </c>
    </row>
    <row r="704" spans="3:7" ht="15" thickBot="1" x14ac:dyDescent="0.35">
      <c r="C704" s="10">
        <v>43211</v>
      </c>
      <c r="D704" s="11">
        <v>0.22462962962962962</v>
      </c>
      <c r="E704" s="12" t="s">
        <v>9</v>
      </c>
      <c r="F704" s="12">
        <v>14</v>
      </c>
      <c r="G704" s="12" t="s">
        <v>11</v>
      </c>
    </row>
    <row r="705" spans="3:7" ht="15" thickBot="1" x14ac:dyDescent="0.35">
      <c r="C705" s="10">
        <v>43211</v>
      </c>
      <c r="D705" s="11">
        <v>0.29202546296296295</v>
      </c>
      <c r="E705" s="12" t="s">
        <v>9</v>
      </c>
      <c r="F705" s="12">
        <v>7</v>
      </c>
      <c r="G705" s="12" t="s">
        <v>11</v>
      </c>
    </row>
    <row r="706" spans="3:7" ht="15" thickBot="1" x14ac:dyDescent="0.35">
      <c r="C706" s="10">
        <v>43211</v>
      </c>
      <c r="D706" s="11">
        <v>0.30834490740740744</v>
      </c>
      <c r="E706" s="12" t="s">
        <v>9</v>
      </c>
      <c r="F706" s="12">
        <v>25</v>
      </c>
      <c r="G706" s="12" t="s">
        <v>11</v>
      </c>
    </row>
    <row r="707" spans="3:7" ht="15" thickBot="1" x14ac:dyDescent="0.35">
      <c r="C707" s="10">
        <v>43211</v>
      </c>
      <c r="D707" s="11">
        <v>0.30835648148148148</v>
      </c>
      <c r="E707" s="12" t="s">
        <v>9</v>
      </c>
      <c r="F707" s="12">
        <v>17</v>
      </c>
      <c r="G707" s="12" t="s">
        <v>11</v>
      </c>
    </row>
    <row r="708" spans="3:7" ht="15" thickBot="1" x14ac:dyDescent="0.35">
      <c r="C708" s="10">
        <v>43211</v>
      </c>
      <c r="D708" s="11">
        <v>0.30836805555555552</v>
      </c>
      <c r="E708" s="12" t="s">
        <v>9</v>
      </c>
      <c r="F708" s="12">
        <v>20</v>
      </c>
      <c r="G708" s="12" t="s">
        <v>11</v>
      </c>
    </row>
    <row r="709" spans="3:7" ht="15" thickBot="1" x14ac:dyDescent="0.35">
      <c r="C709" s="10">
        <v>43211</v>
      </c>
      <c r="D709" s="11">
        <v>0.30837962962962961</v>
      </c>
      <c r="E709" s="12" t="s">
        <v>9</v>
      </c>
      <c r="F709" s="12">
        <v>18</v>
      </c>
      <c r="G709" s="12" t="s">
        <v>11</v>
      </c>
    </row>
    <row r="710" spans="3:7" ht="15" thickBot="1" x14ac:dyDescent="0.35">
      <c r="C710" s="10">
        <v>43211</v>
      </c>
      <c r="D710" s="11">
        <v>0.32186342592592593</v>
      </c>
      <c r="E710" s="12" t="s">
        <v>9</v>
      </c>
      <c r="F710" s="12">
        <v>11</v>
      </c>
      <c r="G710" s="12" t="s">
        <v>11</v>
      </c>
    </row>
    <row r="711" spans="3:7" ht="15" thickBot="1" x14ac:dyDescent="0.35">
      <c r="C711" s="10">
        <v>43211</v>
      </c>
      <c r="D711" s="11">
        <v>0.37317129629629631</v>
      </c>
      <c r="E711" s="12" t="s">
        <v>9</v>
      </c>
      <c r="F711" s="12">
        <v>21</v>
      </c>
      <c r="G711" s="12" t="s">
        <v>10</v>
      </c>
    </row>
    <row r="712" spans="3:7" ht="15" thickBot="1" x14ac:dyDescent="0.35">
      <c r="C712" s="10">
        <v>43211</v>
      </c>
      <c r="D712" s="11">
        <v>0.37700231481481478</v>
      </c>
      <c r="E712" s="12" t="s">
        <v>9</v>
      </c>
      <c r="F712" s="12">
        <v>17</v>
      </c>
      <c r="G712" s="12" t="s">
        <v>11</v>
      </c>
    </row>
    <row r="713" spans="3:7" ht="15" thickBot="1" x14ac:dyDescent="0.35">
      <c r="C713" s="10">
        <v>43211</v>
      </c>
      <c r="D713" s="11">
        <v>0.3770486111111111</v>
      </c>
      <c r="E713" s="12" t="s">
        <v>9</v>
      </c>
      <c r="F713" s="12">
        <v>17</v>
      </c>
      <c r="G713" s="12" t="s">
        <v>11</v>
      </c>
    </row>
    <row r="714" spans="3:7" ht="15" thickBot="1" x14ac:dyDescent="0.35">
      <c r="C714" s="10">
        <v>43211</v>
      </c>
      <c r="D714" s="11">
        <v>0.37707175925925923</v>
      </c>
      <c r="E714" s="12" t="s">
        <v>9</v>
      </c>
      <c r="F714" s="12">
        <v>15</v>
      </c>
      <c r="G714" s="12" t="s">
        <v>11</v>
      </c>
    </row>
    <row r="715" spans="3:7" ht="15" thickBot="1" x14ac:dyDescent="0.35">
      <c r="C715" s="10">
        <v>43211</v>
      </c>
      <c r="D715" s="11">
        <v>0.37708333333333338</v>
      </c>
      <c r="E715" s="12" t="s">
        <v>9</v>
      </c>
      <c r="F715" s="12">
        <v>18</v>
      </c>
      <c r="G715" s="12" t="s">
        <v>11</v>
      </c>
    </row>
    <row r="716" spans="3:7" ht="15" thickBot="1" x14ac:dyDescent="0.35">
      <c r="C716" s="10">
        <v>43211</v>
      </c>
      <c r="D716" s="11">
        <v>0.38194444444444442</v>
      </c>
      <c r="E716" s="12" t="s">
        <v>9</v>
      </c>
      <c r="F716" s="12">
        <v>11</v>
      </c>
      <c r="G716" s="12" t="s">
        <v>11</v>
      </c>
    </row>
    <row r="717" spans="3:7" ht="15" thickBot="1" x14ac:dyDescent="0.35">
      <c r="C717" s="10">
        <v>43211</v>
      </c>
      <c r="D717" s="11">
        <v>0.39697916666666666</v>
      </c>
      <c r="E717" s="12" t="s">
        <v>9</v>
      </c>
      <c r="F717" s="12">
        <v>12</v>
      </c>
      <c r="G717" s="12" t="s">
        <v>10</v>
      </c>
    </row>
    <row r="718" spans="3:7" ht="15" thickBot="1" x14ac:dyDescent="0.35">
      <c r="C718" s="10">
        <v>43211</v>
      </c>
      <c r="D718" s="11">
        <v>0.42315972222222226</v>
      </c>
      <c r="E718" s="12" t="s">
        <v>9</v>
      </c>
      <c r="F718" s="12">
        <v>13</v>
      </c>
      <c r="G718" s="12" t="s">
        <v>11</v>
      </c>
    </row>
    <row r="719" spans="3:7" ht="15" thickBot="1" x14ac:dyDescent="0.35">
      <c r="C719" s="10">
        <v>43211</v>
      </c>
      <c r="D719" s="11">
        <v>0.43145833333333333</v>
      </c>
      <c r="E719" s="12" t="s">
        <v>9</v>
      </c>
      <c r="F719" s="12">
        <v>12</v>
      </c>
      <c r="G719" s="12" t="s">
        <v>11</v>
      </c>
    </row>
    <row r="720" spans="3:7" ht="15" thickBot="1" x14ac:dyDescent="0.35">
      <c r="C720" s="10">
        <v>43211</v>
      </c>
      <c r="D720" s="11">
        <v>0.43162037037037032</v>
      </c>
      <c r="E720" s="12" t="s">
        <v>9</v>
      </c>
      <c r="F720" s="12">
        <v>10</v>
      </c>
      <c r="G720" s="12" t="s">
        <v>10</v>
      </c>
    </row>
    <row r="721" spans="3:7" ht="15" thickBot="1" x14ac:dyDescent="0.35">
      <c r="C721" s="10">
        <v>43211</v>
      </c>
      <c r="D721" s="11">
        <v>0.4316550925925926</v>
      </c>
      <c r="E721" s="12" t="s">
        <v>9</v>
      </c>
      <c r="F721" s="12">
        <v>10</v>
      </c>
      <c r="G721" s="12" t="s">
        <v>10</v>
      </c>
    </row>
    <row r="722" spans="3:7" ht="15" thickBot="1" x14ac:dyDescent="0.35">
      <c r="C722" s="10">
        <v>43211</v>
      </c>
      <c r="D722" s="11">
        <v>0.43166666666666664</v>
      </c>
      <c r="E722" s="12" t="s">
        <v>9</v>
      </c>
      <c r="F722" s="12">
        <v>12</v>
      </c>
      <c r="G722" s="12" t="s">
        <v>10</v>
      </c>
    </row>
    <row r="723" spans="3:7" ht="15" thickBot="1" x14ac:dyDescent="0.35">
      <c r="C723" s="10">
        <v>43211</v>
      </c>
      <c r="D723" s="11">
        <v>0.43167824074074074</v>
      </c>
      <c r="E723" s="12" t="s">
        <v>9</v>
      </c>
      <c r="F723" s="12">
        <v>10</v>
      </c>
      <c r="G723" s="12" t="s">
        <v>10</v>
      </c>
    </row>
    <row r="724" spans="3:7" ht="15" thickBot="1" x14ac:dyDescent="0.35">
      <c r="C724" s="10">
        <v>43211</v>
      </c>
      <c r="D724" s="11">
        <v>0.43168981481481478</v>
      </c>
      <c r="E724" s="12" t="s">
        <v>9</v>
      </c>
      <c r="F724" s="12">
        <v>11</v>
      </c>
      <c r="G724" s="12" t="s">
        <v>10</v>
      </c>
    </row>
    <row r="725" spans="3:7" ht="15" thickBot="1" x14ac:dyDescent="0.35">
      <c r="C725" s="10">
        <v>43211</v>
      </c>
      <c r="D725" s="11">
        <v>0.43171296296296297</v>
      </c>
      <c r="E725" s="12" t="s">
        <v>9</v>
      </c>
      <c r="F725" s="12">
        <v>11</v>
      </c>
      <c r="G725" s="12" t="s">
        <v>10</v>
      </c>
    </row>
    <row r="726" spans="3:7" ht="15" thickBot="1" x14ac:dyDescent="0.35">
      <c r="C726" s="10">
        <v>43211</v>
      </c>
      <c r="D726" s="11">
        <v>0.43172453703703706</v>
      </c>
      <c r="E726" s="12" t="s">
        <v>9</v>
      </c>
      <c r="F726" s="12">
        <v>12</v>
      </c>
      <c r="G726" s="12" t="s">
        <v>10</v>
      </c>
    </row>
    <row r="727" spans="3:7" ht="15" thickBot="1" x14ac:dyDescent="0.35">
      <c r="C727" s="10">
        <v>43211</v>
      </c>
      <c r="D727" s="11">
        <v>0.43174768518518519</v>
      </c>
      <c r="E727" s="12" t="s">
        <v>9</v>
      </c>
      <c r="F727" s="12">
        <v>11</v>
      </c>
      <c r="G727" s="12" t="s">
        <v>10</v>
      </c>
    </row>
    <row r="728" spans="3:7" ht="15" thickBot="1" x14ac:dyDescent="0.35">
      <c r="C728" s="10">
        <v>43211</v>
      </c>
      <c r="D728" s="11">
        <v>0.43695601851851856</v>
      </c>
      <c r="E728" s="12" t="s">
        <v>9</v>
      </c>
      <c r="F728" s="12">
        <v>21</v>
      </c>
      <c r="G728" s="12" t="s">
        <v>10</v>
      </c>
    </row>
    <row r="729" spans="3:7" ht="15" thickBot="1" x14ac:dyDescent="0.35">
      <c r="C729" s="10">
        <v>43211</v>
      </c>
      <c r="D729" s="11">
        <v>0.4369791666666667</v>
      </c>
      <c r="E729" s="12" t="s">
        <v>9</v>
      </c>
      <c r="F729" s="12">
        <v>16</v>
      </c>
      <c r="G729" s="12" t="s">
        <v>10</v>
      </c>
    </row>
    <row r="730" spans="3:7" ht="15" thickBot="1" x14ac:dyDescent="0.35">
      <c r="C730" s="10">
        <v>43211</v>
      </c>
      <c r="D730" s="11">
        <v>0.44153935185185184</v>
      </c>
      <c r="E730" s="12" t="s">
        <v>9</v>
      </c>
      <c r="F730" s="12">
        <v>29</v>
      </c>
      <c r="G730" s="12" t="s">
        <v>10</v>
      </c>
    </row>
    <row r="731" spans="3:7" ht="15" thickBot="1" x14ac:dyDescent="0.35">
      <c r="C731" s="10">
        <v>43211</v>
      </c>
      <c r="D731" s="11">
        <v>0.44930555555555557</v>
      </c>
      <c r="E731" s="12" t="s">
        <v>9</v>
      </c>
      <c r="F731" s="12">
        <v>13</v>
      </c>
      <c r="G731" s="12" t="s">
        <v>10</v>
      </c>
    </row>
    <row r="732" spans="3:7" ht="15" thickBot="1" x14ac:dyDescent="0.35">
      <c r="C732" s="10">
        <v>43211</v>
      </c>
      <c r="D732" s="11">
        <v>0.44947916666666665</v>
      </c>
      <c r="E732" s="12" t="s">
        <v>9</v>
      </c>
      <c r="F732" s="12">
        <v>17</v>
      </c>
      <c r="G732" s="12" t="s">
        <v>10</v>
      </c>
    </row>
    <row r="733" spans="3:7" ht="15" thickBot="1" x14ac:dyDescent="0.35">
      <c r="C733" s="10">
        <v>43211</v>
      </c>
      <c r="D733" s="11">
        <v>0.44990740740740742</v>
      </c>
      <c r="E733" s="12" t="s">
        <v>9</v>
      </c>
      <c r="F733" s="12">
        <v>18</v>
      </c>
      <c r="G733" s="12" t="s">
        <v>10</v>
      </c>
    </row>
    <row r="734" spans="3:7" ht="15" thickBot="1" x14ac:dyDescent="0.35">
      <c r="C734" s="10">
        <v>43211</v>
      </c>
      <c r="D734" s="11">
        <v>0.44993055555555556</v>
      </c>
      <c r="E734" s="12" t="s">
        <v>9</v>
      </c>
      <c r="F734" s="12">
        <v>23</v>
      </c>
      <c r="G734" s="12" t="s">
        <v>10</v>
      </c>
    </row>
    <row r="735" spans="3:7" ht="15" thickBot="1" x14ac:dyDescent="0.35">
      <c r="C735" s="10">
        <v>43211</v>
      </c>
      <c r="D735" s="11">
        <v>0.45027777777777778</v>
      </c>
      <c r="E735" s="12" t="s">
        <v>9</v>
      </c>
      <c r="F735" s="12">
        <v>34</v>
      </c>
      <c r="G735" s="12" t="s">
        <v>11</v>
      </c>
    </row>
    <row r="736" spans="3:7" ht="15" thickBot="1" x14ac:dyDescent="0.35">
      <c r="C736" s="10">
        <v>43211</v>
      </c>
      <c r="D736" s="11">
        <v>0.45030092592592591</v>
      </c>
      <c r="E736" s="12" t="s">
        <v>9</v>
      </c>
      <c r="F736" s="12">
        <v>27</v>
      </c>
      <c r="G736" s="12" t="s">
        <v>11</v>
      </c>
    </row>
    <row r="737" spans="3:7" ht="15" thickBot="1" x14ac:dyDescent="0.35">
      <c r="C737" s="10">
        <v>43211</v>
      </c>
      <c r="D737" s="11">
        <v>0.45031249999999995</v>
      </c>
      <c r="E737" s="12" t="s">
        <v>9</v>
      </c>
      <c r="F737" s="12">
        <v>15</v>
      </c>
      <c r="G737" s="12" t="s">
        <v>11</v>
      </c>
    </row>
    <row r="738" spans="3:7" ht="15" thickBot="1" x14ac:dyDescent="0.35">
      <c r="C738" s="10">
        <v>43211</v>
      </c>
      <c r="D738" s="11">
        <v>0.45034722222222223</v>
      </c>
      <c r="E738" s="12" t="s">
        <v>9</v>
      </c>
      <c r="F738" s="12">
        <v>10</v>
      </c>
      <c r="G738" s="12" t="s">
        <v>11</v>
      </c>
    </row>
    <row r="739" spans="3:7" ht="15" thickBot="1" x14ac:dyDescent="0.35">
      <c r="C739" s="10">
        <v>43211</v>
      </c>
      <c r="D739" s="11">
        <v>0.45467592592592593</v>
      </c>
      <c r="E739" s="12" t="s">
        <v>9</v>
      </c>
      <c r="F739" s="12">
        <v>15</v>
      </c>
      <c r="G739" s="12" t="s">
        <v>10</v>
      </c>
    </row>
    <row r="740" spans="3:7" ht="15" thickBot="1" x14ac:dyDescent="0.35">
      <c r="C740" s="10">
        <v>43211</v>
      </c>
      <c r="D740" s="11">
        <v>0.45469907407407412</v>
      </c>
      <c r="E740" s="12" t="s">
        <v>9</v>
      </c>
      <c r="F740" s="12">
        <v>11</v>
      </c>
      <c r="G740" s="12" t="s">
        <v>10</v>
      </c>
    </row>
    <row r="741" spans="3:7" ht="15" thickBot="1" x14ac:dyDescent="0.35">
      <c r="C741" s="10">
        <v>43211</v>
      </c>
      <c r="D741" s="11">
        <v>0.45472222222222225</v>
      </c>
      <c r="E741" s="12" t="s">
        <v>9</v>
      </c>
      <c r="F741" s="12">
        <v>11</v>
      </c>
      <c r="G741" s="12" t="s">
        <v>10</v>
      </c>
    </row>
    <row r="742" spans="3:7" ht="15" thickBot="1" x14ac:dyDescent="0.35">
      <c r="C742" s="10">
        <v>43211</v>
      </c>
      <c r="D742" s="11">
        <v>0.45472222222222225</v>
      </c>
      <c r="E742" s="12" t="s">
        <v>9</v>
      </c>
      <c r="F742" s="12">
        <v>12</v>
      </c>
      <c r="G742" s="12" t="s">
        <v>10</v>
      </c>
    </row>
    <row r="743" spans="3:7" ht="15" thickBot="1" x14ac:dyDescent="0.35">
      <c r="C743" s="10">
        <v>43211</v>
      </c>
      <c r="D743" s="11">
        <v>0.45473379629629629</v>
      </c>
      <c r="E743" s="12" t="s">
        <v>9</v>
      </c>
      <c r="F743" s="12">
        <v>16</v>
      </c>
      <c r="G743" s="12" t="s">
        <v>10</v>
      </c>
    </row>
    <row r="744" spans="3:7" ht="15" thickBot="1" x14ac:dyDescent="0.35">
      <c r="C744" s="10">
        <v>43211</v>
      </c>
      <c r="D744" s="11">
        <v>0.46462962962962967</v>
      </c>
      <c r="E744" s="12" t="s">
        <v>9</v>
      </c>
      <c r="F744" s="12">
        <v>10</v>
      </c>
      <c r="G744" s="12" t="s">
        <v>11</v>
      </c>
    </row>
    <row r="745" spans="3:7" ht="15" thickBot="1" x14ac:dyDescent="0.35">
      <c r="C745" s="10">
        <v>43211</v>
      </c>
      <c r="D745" s="11">
        <v>0.47317129629629634</v>
      </c>
      <c r="E745" s="12" t="s">
        <v>9</v>
      </c>
      <c r="F745" s="12">
        <v>29</v>
      </c>
      <c r="G745" s="12" t="s">
        <v>10</v>
      </c>
    </row>
    <row r="746" spans="3:7" ht="15" thickBot="1" x14ac:dyDescent="0.35">
      <c r="C746" s="10">
        <v>43211</v>
      </c>
      <c r="D746" s="11">
        <v>0.47319444444444447</v>
      </c>
      <c r="E746" s="12" t="s">
        <v>9</v>
      </c>
      <c r="F746" s="12">
        <v>28</v>
      </c>
      <c r="G746" s="12" t="s">
        <v>10</v>
      </c>
    </row>
    <row r="747" spans="3:7" ht="15" thickBot="1" x14ac:dyDescent="0.35">
      <c r="C747" s="10">
        <v>43211</v>
      </c>
      <c r="D747" s="11">
        <v>0.47321759259259261</v>
      </c>
      <c r="E747" s="12" t="s">
        <v>9</v>
      </c>
      <c r="F747" s="12">
        <v>24</v>
      </c>
      <c r="G747" s="12" t="s">
        <v>10</v>
      </c>
    </row>
    <row r="748" spans="3:7" ht="15" thickBot="1" x14ac:dyDescent="0.35">
      <c r="C748" s="10">
        <v>43211</v>
      </c>
      <c r="D748" s="11">
        <v>0.47424768518518517</v>
      </c>
      <c r="E748" s="12" t="s">
        <v>9</v>
      </c>
      <c r="F748" s="12">
        <v>20</v>
      </c>
      <c r="G748" s="12" t="s">
        <v>11</v>
      </c>
    </row>
    <row r="749" spans="3:7" ht="15" thickBot="1" x14ac:dyDescent="0.35">
      <c r="C749" s="10">
        <v>43211</v>
      </c>
      <c r="D749" s="11">
        <v>0.4742824074074074</v>
      </c>
      <c r="E749" s="12" t="s">
        <v>9</v>
      </c>
      <c r="F749" s="12">
        <v>29</v>
      </c>
      <c r="G749" s="12" t="s">
        <v>11</v>
      </c>
    </row>
    <row r="750" spans="3:7" ht="15" thickBot="1" x14ac:dyDescent="0.35">
      <c r="C750" s="10">
        <v>43211</v>
      </c>
      <c r="D750" s="11">
        <v>0.4742939814814815</v>
      </c>
      <c r="E750" s="12" t="s">
        <v>9</v>
      </c>
      <c r="F750" s="12">
        <v>28</v>
      </c>
      <c r="G750" s="12" t="s">
        <v>11</v>
      </c>
    </row>
    <row r="751" spans="3:7" ht="15" thickBot="1" x14ac:dyDescent="0.35">
      <c r="C751" s="10">
        <v>43211</v>
      </c>
      <c r="D751" s="11">
        <v>0.47525462962962961</v>
      </c>
      <c r="E751" s="12" t="s">
        <v>9</v>
      </c>
      <c r="F751" s="12">
        <v>11</v>
      </c>
      <c r="G751" s="12" t="s">
        <v>11</v>
      </c>
    </row>
    <row r="752" spans="3:7" ht="15" thickBot="1" x14ac:dyDescent="0.35">
      <c r="C752" s="10">
        <v>43211</v>
      </c>
      <c r="D752" s="11">
        <v>0.47899305555555555</v>
      </c>
      <c r="E752" s="12" t="s">
        <v>9</v>
      </c>
      <c r="F752" s="12">
        <v>25</v>
      </c>
      <c r="G752" s="12" t="s">
        <v>10</v>
      </c>
    </row>
    <row r="753" spans="3:7" ht="15" thickBot="1" x14ac:dyDescent="0.35">
      <c r="C753" s="10">
        <v>43211</v>
      </c>
      <c r="D753" s="11">
        <v>0.47901620370370374</v>
      </c>
      <c r="E753" s="12" t="s">
        <v>9</v>
      </c>
      <c r="F753" s="12">
        <v>22</v>
      </c>
      <c r="G753" s="12" t="s">
        <v>10</v>
      </c>
    </row>
    <row r="754" spans="3:7" ht="15" thickBot="1" x14ac:dyDescent="0.35">
      <c r="C754" s="10">
        <v>43211</v>
      </c>
      <c r="D754" s="11">
        <v>0.47902777777777777</v>
      </c>
      <c r="E754" s="12" t="s">
        <v>9</v>
      </c>
      <c r="F754" s="12">
        <v>16</v>
      </c>
      <c r="G754" s="12" t="s">
        <v>10</v>
      </c>
    </row>
    <row r="755" spans="3:7" ht="15" thickBot="1" x14ac:dyDescent="0.35">
      <c r="C755" s="10">
        <v>43211</v>
      </c>
      <c r="D755" s="11">
        <v>0.4808796296296296</v>
      </c>
      <c r="E755" s="12" t="s">
        <v>9</v>
      </c>
      <c r="F755" s="12">
        <v>22</v>
      </c>
      <c r="G755" s="12" t="s">
        <v>11</v>
      </c>
    </row>
    <row r="756" spans="3:7" ht="15" thickBot="1" x14ac:dyDescent="0.35">
      <c r="C756" s="10">
        <v>43211</v>
      </c>
      <c r="D756" s="11">
        <v>0.48781249999999998</v>
      </c>
      <c r="E756" s="12" t="s">
        <v>9</v>
      </c>
      <c r="F756" s="12">
        <v>11</v>
      </c>
      <c r="G756" s="12" t="s">
        <v>11</v>
      </c>
    </row>
    <row r="757" spans="3:7" ht="15" thickBot="1" x14ac:dyDescent="0.35">
      <c r="C757" s="10">
        <v>43211</v>
      </c>
      <c r="D757" s="11">
        <v>0.4966782407407408</v>
      </c>
      <c r="E757" s="12" t="s">
        <v>9</v>
      </c>
      <c r="F757" s="12">
        <v>14</v>
      </c>
      <c r="G757" s="12" t="s">
        <v>11</v>
      </c>
    </row>
    <row r="758" spans="3:7" ht="15" thickBot="1" x14ac:dyDescent="0.35">
      <c r="C758" s="10">
        <v>43211</v>
      </c>
      <c r="D758" s="11">
        <v>0.50159722222222225</v>
      </c>
      <c r="E758" s="12" t="s">
        <v>9</v>
      </c>
      <c r="F758" s="12">
        <v>22</v>
      </c>
      <c r="G758" s="12" t="s">
        <v>10</v>
      </c>
    </row>
    <row r="759" spans="3:7" ht="15" thickBot="1" x14ac:dyDescent="0.35">
      <c r="C759" s="10">
        <v>43211</v>
      </c>
      <c r="D759" s="11">
        <v>0.50160879629629629</v>
      </c>
      <c r="E759" s="12" t="s">
        <v>9</v>
      </c>
      <c r="F759" s="12">
        <v>19</v>
      </c>
      <c r="G759" s="12" t="s">
        <v>10</v>
      </c>
    </row>
    <row r="760" spans="3:7" ht="15" thickBot="1" x14ac:dyDescent="0.35">
      <c r="C760" s="10">
        <v>43211</v>
      </c>
      <c r="D760" s="11">
        <v>0.50164351851851852</v>
      </c>
      <c r="E760" s="12" t="s">
        <v>9</v>
      </c>
      <c r="F760" s="12">
        <v>22</v>
      </c>
      <c r="G760" s="12" t="s">
        <v>10</v>
      </c>
    </row>
    <row r="761" spans="3:7" ht="15" thickBot="1" x14ac:dyDescent="0.35">
      <c r="C761" s="10">
        <v>43211</v>
      </c>
      <c r="D761" s="11">
        <v>0.50945601851851852</v>
      </c>
      <c r="E761" s="12" t="s">
        <v>9</v>
      </c>
      <c r="F761" s="12">
        <v>22</v>
      </c>
      <c r="G761" s="12" t="s">
        <v>10</v>
      </c>
    </row>
    <row r="762" spans="3:7" ht="15" thickBot="1" x14ac:dyDescent="0.35">
      <c r="C762" s="10">
        <v>43211</v>
      </c>
      <c r="D762" s="11">
        <v>0.50945601851851852</v>
      </c>
      <c r="E762" s="12" t="s">
        <v>9</v>
      </c>
      <c r="F762" s="12">
        <v>20</v>
      </c>
      <c r="G762" s="12" t="s">
        <v>10</v>
      </c>
    </row>
    <row r="763" spans="3:7" ht="15" thickBot="1" x14ac:dyDescent="0.35">
      <c r="C763" s="10">
        <v>43211</v>
      </c>
      <c r="D763" s="11">
        <v>0.50949074074074074</v>
      </c>
      <c r="E763" s="12" t="s">
        <v>9</v>
      </c>
      <c r="F763" s="12">
        <v>19</v>
      </c>
      <c r="G763" s="12" t="s">
        <v>10</v>
      </c>
    </row>
    <row r="764" spans="3:7" ht="15" thickBot="1" x14ac:dyDescent="0.35">
      <c r="C764" s="10">
        <v>43211</v>
      </c>
      <c r="D764" s="11">
        <v>0.51361111111111113</v>
      </c>
      <c r="E764" s="12" t="s">
        <v>9</v>
      </c>
      <c r="F764" s="12">
        <v>12</v>
      </c>
      <c r="G764" s="12" t="s">
        <v>11</v>
      </c>
    </row>
    <row r="765" spans="3:7" ht="15" thickBot="1" x14ac:dyDescent="0.35">
      <c r="C765" s="10">
        <v>43211</v>
      </c>
      <c r="D765" s="11">
        <v>0.51368055555555558</v>
      </c>
      <c r="E765" s="12" t="s">
        <v>9</v>
      </c>
      <c r="F765" s="12">
        <v>11</v>
      </c>
      <c r="G765" s="12" t="s">
        <v>11</v>
      </c>
    </row>
    <row r="766" spans="3:7" ht="15" thickBot="1" x14ac:dyDescent="0.35">
      <c r="C766" s="10">
        <v>43211</v>
      </c>
      <c r="D766" s="11">
        <v>0.51902777777777775</v>
      </c>
      <c r="E766" s="12" t="s">
        <v>9</v>
      </c>
      <c r="F766" s="12">
        <v>17</v>
      </c>
      <c r="G766" s="12" t="s">
        <v>11</v>
      </c>
    </row>
    <row r="767" spans="3:7" ht="15" thickBot="1" x14ac:dyDescent="0.35">
      <c r="C767" s="10">
        <v>43211</v>
      </c>
      <c r="D767" s="11">
        <v>0.51902777777777775</v>
      </c>
      <c r="E767" s="12" t="s">
        <v>9</v>
      </c>
      <c r="F767" s="12">
        <v>16</v>
      </c>
      <c r="G767" s="12" t="s">
        <v>11</v>
      </c>
    </row>
    <row r="768" spans="3:7" ht="15" thickBot="1" x14ac:dyDescent="0.35">
      <c r="C768" s="10">
        <v>43211</v>
      </c>
      <c r="D768" s="11">
        <v>0.51903935185185179</v>
      </c>
      <c r="E768" s="12" t="s">
        <v>9</v>
      </c>
      <c r="F768" s="12">
        <v>9</v>
      </c>
      <c r="G768" s="12" t="s">
        <v>11</v>
      </c>
    </row>
    <row r="769" spans="3:7" ht="15" thickBot="1" x14ac:dyDescent="0.35">
      <c r="C769" s="10">
        <v>43211</v>
      </c>
      <c r="D769" s="11">
        <v>0.51906249999999998</v>
      </c>
      <c r="E769" s="12" t="s">
        <v>9</v>
      </c>
      <c r="F769" s="12">
        <v>22</v>
      </c>
      <c r="G769" s="12" t="s">
        <v>11</v>
      </c>
    </row>
    <row r="770" spans="3:7" ht="15" thickBot="1" x14ac:dyDescent="0.35">
      <c r="C770" s="10">
        <v>43211</v>
      </c>
      <c r="D770" s="11">
        <v>0.51907407407407413</v>
      </c>
      <c r="E770" s="12" t="s">
        <v>9</v>
      </c>
      <c r="F770" s="12">
        <v>21</v>
      </c>
      <c r="G770" s="12" t="s">
        <v>11</v>
      </c>
    </row>
    <row r="771" spans="3:7" ht="15" thickBot="1" x14ac:dyDescent="0.35">
      <c r="C771" s="10">
        <v>43211</v>
      </c>
      <c r="D771" s="11">
        <v>0.52612268518518512</v>
      </c>
      <c r="E771" s="12" t="s">
        <v>9</v>
      </c>
      <c r="F771" s="12">
        <v>18</v>
      </c>
      <c r="G771" s="12" t="s">
        <v>10</v>
      </c>
    </row>
    <row r="772" spans="3:7" ht="15" thickBot="1" x14ac:dyDescent="0.35">
      <c r="C772" s="10">
        <v>43211</v>
      </c>
      <c r="D772" s="11">
        <v>0.52619212962962958</v>
      </c>
      <c r="E772" s="12" t="s">
        <v>9</v>
      </c>
      <c r="F772" s="12">
        <v>27</v>
      </c>
      <c r="G772" s="12" t="s">
        <v>10</v>
      </c>
    </row>
    <row r="773" spans="3:7" ht="15" thickBot="1" x14ac:dyDescent="0.35">
      <c r="C773" s="10">
        <v>43211</v>
      </c>
      <c r="D773" s="11">
        <v>0.52655092592592589</v>
      </c>
      <c r="E773" s="12" t="s">
        <v>9</v>
      </c>
      <c r="F773" s="12">
        <v>27</v>
      </c>
      <c r="G773" s="12" t="s">
        <v>10</v>
      </c>
    </row>
    <row r="774" spans="3:7" ht="15" thickBot="1" x14ac:dyDescent="0.35">
      <c r="C774" s="10">
        <v>43211</v>
      </c>
      <c r="D774" s="11">
        <v>0.53208333333333335</v>
      </c>
      <c r="E774" s="12" t="s">
        <v>9</v>
      </c>
      <c r="F774" s="12">
        <v>12</v>
      </c>
      <c r="G774" s="12" t="s">
        <v>11</v>
      </c>
    </row>
    <row r="775" spans="3:7" ht="15" thickBot="1" x14ac:dyDescent="0.35">
      <c r="C775" s="10">
        <v>43211</v>
      </c>
      <c r="D775" s="11">
        <v>0.53674768518518523</v>
      </c>
      <c r="E775" s="12" t="s">
        <v>9</v>
      </c>
      <c r="F775" s="12">
        <v>11</v>
      </c>
      <c r="G775" s="12" t="s">
        <v>11</v>
      </c>
    </row>
    <row r="776" spans="3:7" ht="15" thickBot="1" x14ac:dyDescent="0.35">
      <c r="C776" s="10">
        <v>43211</v>
      </c>
      <c r="D776" s="11">
        <v>0.53774305555555557</v>
      </c>
      <c r="E776" s="12" t="s">
        <v>9</v>
      </c>
      <c r="F776" s="12">
        <v>21</v>
      </c>
      <c r="G776" s="12" t="s">
        <v>10</v>
      </c>
    </row>
    <row r="777" spans="3:7" ht="15" thickBot="1" x14ac:dyDescent="0.35">
      <c r="C777" s="10">
        <v>43211</v>
      </c>
      <c r="D777" s="11">
        <v>0.53778935185185184</v>
      </c>
      <c r="E777" s="12" t="s">
        <v>9</v>
      </c>
      <c r="F777" s="12">
        <v>11</v>
      </c>
      <c r="G777" s="12" t="s">
        <v>10</v>
      </c>
    </row>
    <row r="778" spans="3:7" ht="15" thickBot="1" x14ac:dyDescent="0.35">
      <c r="C778" s="10">
        <v>43211</v>
      </c>
      <c r="D778" s="11">
        <v>0.53899305555555554</v>
      </c>
      <c r="E778" s="12" t="s">
        <v>9</v>
      </c>
      <c r="F778" s="12">
        <v>15</v>
      </c>
      <c r="G778" s="12" t="s">
        <v>11</v>
      </c>
    </row>
    <row r="779" spans="3:7" ht="15" thickBot="1" x14ac:dyDescent="0.35">
      <c r="C779" s="10">
        <v>43211</v>
      </c>
      <c r="D779" s="11">
        <v>0.54983796296296295</v>
      </c>
      <c r="E779" s="12" t="s">
        <v>9</v>
      </c>
      <c r="F779" s="12">
        <v>18</v>
      </c>
      <c r="G779" s="12" t="s">
        <v>10</v>
      </c>
    </row>
    <row r="780" spans="3:7" ht="15" thickBot="1" x14ac:dyDescent="0.35">
      <c r="C780" s="10">
        <v>43211</v>
      </c>
      <c r="D780" s="11">
        <v>0.54986111111111113</v>
      </c>
      <c r="E780" s="12" t="s">
        <v>9</v>
      </c>
      <c r="F780" s="12">
        <v>16</v>
      </c>
      <c r="G780" s="12" t="s">
        <v>10</v>
      </c>
    </row>
    <row r="781" spans="3:7" ht="15" thickBot="1" x14ac:dyDescent="0.35">
      <c r="C781" s="10">
        <v>43211</v>
      </c>
      <c r="D781" s="11">
        <v>0.54989583333333336</v>
      </c>
      <c r="E781" s="12" t="s">
        <v>9</v>
      </c>
      <c r="F781" s="12">
        <v>11</v>
      </c>
      <c r="G781" s="12" t="s">
        <v>10</v>
      </c>
    </row>
    <row r="782" spans="3:7" ht="15" thickBot="1" x14ac:dyDescent="0.35">
      <c r="C782" s="10">
        <v>43211</v>
      </c>
      <c r="D782" s="11">
        <v>0.5615162037037037</v>
      </c>
      <c r="E782" s="12" t="s">
        <v>9</v>
      </c>
      <c r="F782" s="12">
        <v>10</v>
      </c>
      <c r="G782" s="12" t="s">
        <v>10</v>
      </c>
    </row>
    <row r="783" spans="3:7" ht="15" thickBot="1" x14ac:dyDescent="0.35">
      <c r="C783" s="10">
        <v>43211</v>
      </c>
      <c r="D783" s="11">
        <v>0.56152777777777774</v>
      </c>
      <c r="E783" s="12" t="s">
        <v>9</v>
      </c>
      <c r="F783" s="12">
        <v>15</v>
      </c>
      <c r="G783" s="12" t="s">
        <v>10</v>
      </c>
    </row>
    <row r="784" spans="3:7" ht="15" thickBot="1" x14ac:dyDescent="0.35">
      <c r="C784" s="10">
        <v>43211</v>
      </c>
      <c r="D784" s="11">
        <v>0.56155092592592593</v>
      </c>
      <c r="E784" s="12" t="s">
        <v>9</v>
      </c>
      <c r="F784" s="12">
        <v>20</v>
      </c>
      <c r="G784" s="12" t="s">
        <v>10</v>
      </c>
    </row>
    <row r="785" spans="3:7" ht="15" thickBot="1" x14ac:dyDescent="0.35">
      <c r="C785" s="10">
        <v>43211</v>
      </c>
      <c r="D785" s="11">
        <v>0.56156249999999996</v>
      </c>
      <c r="E785" s="12" t="s">
        <v>9</v>
      </c>
      <c r="F785" s="12">
        <v>23</v>
      </c>
      <c r="G785" s="12" t="s">
        <v>10</v>
      </c>
    </row>
    <row r="786" spans="3:7" ht="15" thickBot="1" x14ac:dyDescent="0.35">
      <c r="C786" s="10">
        <v>43211</v>
      </c>
      <c r="D786" s="11">
        <v>0.57028935185185181</v>
      </c>
      <c r="E786" s="12" t="s">
        <v>9</v>
      </c>
      <c r="F786" s="12">
        <v>11</v>
      </c>
      <c r="G786" s="12" t="s">
        <v>11</v>
      </c>
    </row>
    <row r="787" spans="3:7" ht="15" thickBot="1" x14ac:dyDescent="0.35">
      <c r="C787" s="10">
        <v>43211</v>
      </c>
      <c r="D787" s="11">
        <v>0.5838078703703703</v>
      </c>
      <c r="E787" s="12" t="s">
        <v>9</v>
      </c>
      <c r="F787" s="12">
        <v>16</v>
      </c>
      <c r="G787" s="12" t="s">
        <v>10</v>
      </c>
    </row>
    <row r="788" spans="3:7" ht="15" thickBot="1" x14ac:dyDescent="0.35">
      <c r="C788" s="10">
        <v>43211</v>
      </c>
      <c r="D788" s="11">
        <v>0.58383101851851849</v>
      </c>
      <c r="E788" s="12" t="s">
        <v>9</v>
      </c>
      <c r="F788" s="12">
        <v>19</v>
      </c>
      <c r="G788" s="12" t="s">
        <v>10</v>
      </c>
    </row>
    <row r="789" spans="3:7" ht="15" thickBot="1" x14ac:dyDescent="0.35">
      <c r="C789" s="10">
        <v>43211</v>
      </c>
      <c r="D789" s="11">
        <v>0.58384259259259264</v>
      </c>
      <c r="E789" s="12" t="s">
        <v>9</v>
      </c>
      <c r="F789" s="12">
        <v>22</v>
      </c>
      <c r="G789" s="12" t="s">
        <v>10</v>
      </c>
    </row>
    <row r="790" spans="3:7" ht="15" thickBot="1" x14ac:dyDescent="0.35">
      <c r="C790" s="10">
        <v>43211</v>
      </c>
      <c r="D790" s="11">
        <v>0.58385416666666667</v>
      </c>
      <c r="E790" s="12" t="s">
        <v>9</v>
      </c>
      <c r="F790" s="12">
        <v>16</v>
      </c>
      <c r="G790" s="12" t="s">
        <v>10</v>
      </c>
    </row>
    <row r="791" spans="3:7" ht="15" thickBot="1" x14ac:dyDescent="0.35">
      <c r="C791" s="10">
        <v>43211</v>
      </c>
      <c r="D791" s="11">
        <v>0.58386574074074071</v>
      </c>
      <c r="E791" s="12" t="s">
        <v>9</v>
      </c>
      <c r="F791" s="12">
        <v>16</v>
      </c>
      <c r="G791" s="12" t="s">
        <v>10</v>
      </c>
    </row>
    <row r="792" spans="3:7" ht="15" thickBot="1" x14ac:dyDescent="0.35">
      <c r="C792" s="10">
        <v>43211</v>
      </c>
      <c r="D792" s="11">
        <v>0.58387731481481475</v>
      </c>
      <c r="E792" s="12" t="s">
        <v>9</v>
      </c>
      <c r="F792" s="12">
        <v>19</v>
      </c>
      <c r="G792" s="12" t="s">
        <v>10</v>
      </c>
    </row>
    <row r="793" spans="3:7" ht="15" thickBot="1" x14ac:dyDescent="0.35">
      <c r="C793" s="10">
        <v>43211</v>
      </c>
      <c r="D793" s="11">
        <v>0.58401620370370366</v>
      </c>
      <c r="E793" s="12" t="s">
        <v>9</v>
      </c>
      <c r="F793" s="12">
        <v>28</v>
      </c>
      <c r="G793" s="12" t="s">
        <v>10</v>
      </c>
    </row>
    <row r="794" spans="3:7" ht="15" thickBot="1" x14ac:dyDescent="0.35">
      <c r="C794" s="10">
        <v>43211</v>
      </c>
      <c r="D794" s="11">
        <v>0.58402777777777781</v>
      </c>
      <c r="E794" s="12" t="s">
        <v>9</v>
      </c>
      <c r="F794" s="12">
        <v>19</v>
      </c>
      <c r="G794" s="12" t="s">
        <v>10</v>
      </c>
    </row>
    <row r="795" spans="3:7" ht="15" thickBot="1" x14ac:dyDescent="0.35">
      <c r="C795" s="10">
        <v>43211</v>
      </c>
      <c r="D795" s="11">
        <v>0.58405092592592589</v>
      </c>
      <c r="E795" s="12" t="s">
        <v>9</v>
      </c>
      <c r="F795" s="12">
        <v>24</v>
      </c>
      <c r="G795" s="12" t="s">
        <v>10</v>
      </c>
    </row>
    <row r="796" spans="3:7" ht="15" thickBot="1" x14ac:dyDescent="0.35">
      <c r="C796" s="10">
        <v>43211</v>
      </c>
      <c r="D796" s="11">
        <v>0.58574074074074078</v>
      </c>
      <c r="E796" s="12" t="s">
        <v>9</v>
      </c>
      <c r="F796" s="12">
        <v>17</v>
      </c>
      <c r="G796" s="12" t="s">
        <v>11</v>
      </c>
    </row>
    <row r="797" spans="3:7" ht="15" thickBot="1" x14ac:dyDescent="0.35">
      <c r="C797" s="10">
        <v>43211</v>
      </c>
      <c r="D797" s="11">
        <v>0.58575231481481482</v>
      </c>
      <c r="E797" s="12" t="s">
        <v>9</v>
      </c>
      <c r="F797" s="12">
        <v>16</v>
      </c>
      <c r="G797" s="12" t="s">
        <v>11</v>
      </c>
    </row>
    <row r="798" spans="3:7" ht="15" thickBot="1" x14ac:dyDescent="0.35">
      <c r="C798" s="10">
        <v>43211</v>
      </c>
      <c r="D798" s="11">
        <v>0.58578703703703705</v>
      </c>
      <c r="E798" s="12" t="s">
        <v>9</v>
      </c>
      <c r="F798" s="12">
        <v>17</v>
      </c>
      <c r="G798" s="12" t="s">
        <v>11</v>
      </c>
    </row>
    <row r="799" spans="3:7" ht="15" thickBot="1" x14ac:dyDescent="0.35">
      <c r="C799" s="10">
        <v>43211</v>
      </c>
      <c r="D799" s="11">
        <v>0.58579861111111109</v>
      </c>
      <c r="E799" s="12" t="s">
        <v>9</v>
      </c>
      <c r="F799" s="12">
        <v>12</v>
      </c>
      <c r="G799" s="12" t="s">
        <v>11</v>
      </c>
    </row>
    <row r="800" spans="3:7" ht="15" thickBot="1" x14ac:dyDescent="0.35">
      <c r="C800" s="10">
        <v>43211</v>
      </c>
      <c r="D800" s="11">
        <v>0.58582175925925928</v>
      </c>
      <c r="E800" s="12" t="s">
        <v>9</v>
      </c>
      <c r="F800" s="12">
        <v>9</v>
      </c>
      <c r="G800" s="12" t="s">
        <v>11</v>
      </c>
    </row>
    <row r="801" spans="3:7" ht="15" thickBot="1" x14ac:dyDescent="0.35">
      <c r="C801" s="10">
        <v>43211</v>
      </c>
      <c r="D801" s="11">
        <v>0.59138888888888885</v>
      </c>
      <c r="E801" s="12" t="s">
        <v>9</v>
      </c>
      <c r="F801" s="12">
        <v>10</v>
      </c>
      <c r="G801" s="12" t="s">
        <v>11</v>
      </c>
    </row>
    <row r="802" spans="3:7" ht="15" thickBot="1" x14ac:dyDescent="0.35">
      <c r="C802" s="10">
        <v>43211</v>
      </c>
      <c r="D802" s="11">
        <v>0.59141203703703704</v>
      </c>
      <c r="E802" s="12" t="s">
        <v>9</v>
      </c>
      <c r="F802" s="12">
        <v>10</v>
      </c>
      <c r="G802" s="12" t="s">
        <v>11</v>
      </c>
    </row>
    <row r="803" spans="3:7" ht="15" thickBot="1" x14ac:dyDescent="0.35">
      <c r="C803" s="10">
        <v>43211</v>
      </c>
      <c r="D803" s="11">
        <v>0.62414351851851857</v>
      </c>
      <c r="E803" s="12" t="s">
        <v>9</v>
      </c>
      <c r="F803" s="12">
        <v>14</v>
      </c>
      <c r="G803" s="12" t="s">
        <v>10</v>
      </c>
    </row>
    <row r="804" spans="3:7" ht="15" thickBot="1" x14ac:dyDescent="0.35">
      <c r="C804" s="10">
        <v>43211</v>
      </c>
      <c r="D804" s="11">
        <v>0.62415509259259261</v>
      </c>
      <c r="E804" s="12" t="s">
        <v>9</v>
      </c>
      <c r="F804" s="12">
        <v>14</v>
      </c>
      <c r="G804" s="12" t="s">
        <v>10</v>
      </c>
    </row>
    <row r="805" spans="3:7" ht="15" thickBot="1" x14ac:dyDescent="0.35">
      <c r="C805" s="10">
        <v>43211</v>
      </c>
      <c r="D805" s="11">
        <v>0.62421296296296302</v>
      </c>
      <c r="E805" s="12" t="s">
        <v>9</v>
      </c>
      <c r="F805" s="12">
        <v>22</v>
      </c>
      <c r="G805" s="12" t="s">
        <v>10</v>
      </c>
    </row>
    <row r="806" spans="3:7" ht="15" thickBot="1" x14ac:dyDescent="0.35">
      <c r="C806" s="10">
        <v>43211</v>
      </c>
      <c r="D806" s="11">
        <v>0.6267476851851852</v>
      </c>
      <c r="E806" s="12" t="s">
        <v>9</v>
      </c>
      <c r="F806" s="12">
        <v>26</v>
      </c>
      <c r="G806" s="12" t="s">
        <v>10</v>
      </c>
    </row>
    <row r="807" spans="3:7" ht="15" thickBot="1" x14ac:dyDescent="0.35">
      <c r="C807" s="10">
        <v>43211</v>
      </c>
      <c r="D807" s="11">
        <v>0.63302083333333337</v>
      </c>
      <c r="E807" s="12" t="s">
        <v>9</v>
      </c>
      <c r="F807" s="12">
        <v>16</v>
      </c>
      <c r="G807" s="12" t="s">
        <v>10</v>
      </c>
    </row>
    <row r="808" spans="3:7" ht="15" thickBot="1" x14ac:dyDescent="0.35">
      <c r="C808" s="10">
        <v>43211</v>
      </c>
      <c r="D808" s="11">
        <v>0.63305555555555559</v>
      </c>
      <c r="E808" s="12" t="s">
        <v>9</v>
      </c>
      <c r="F808" s="12">
        <v>15</v>
      </c>
      <c r="G808" s="12" t="s">
        <v>10</v>
      </c>
    </row>
    <row r="809" spans="3:7" ht="15" thickBot="1" x14ac:dyDescent="0.35">
      <c r="C809" s="10">
        <v>43211</v>
      </c>
      <c r="D809" s="11">
        <v>0.63306712962962963</v>
      </c>
      <c r="E809" s="12" t="s">
        <v>9</v>
      </c>
      <c r="F809" s="12">
        <v>7</v>
      </c>
      <c r="G809" s="12" t="s">
        <v>10</v>
      </c>
    </row>
    <row r="810" spans="3:7" ht="15" thickBot="1" x14ac:dyDescent="0.35">
      <c r="C810" s="10">
        <v>43211</v>
      </c>
      <c r="D810" s="11">
        <v>0.63513888888888892</v>
      </c>
      <c r="E810" s="12" t="s">
        <v>9</v>
      </c>
      <c r="F810" s="12">
        <v>13</v>
      </c>
      <c r="G810" s="12" t="s">
        <v>11</v>
      </c>
    </row>
    <row r="811" spans="3:7" ht="15" thickBot="1" x14ac:dyDescent="0.35">
      <c r="C811" s="10">
        <v>43211</v>
      </c>
      <c r="D811" s="11">
        <v>0.65305555555555561</v>
      </c>
      <c r="E811" s="12" t="s">
        <v>9</v>
      </c>
      <c r="F811" s="12">
        <v>10</v>
      </c>
      <c r="G811" s="12" t="s">
        <v>10</v>
      </c>
    </row>
    <row r="812" spans="3:7" ht="15" thickBot="1" x14ac:dyDescent="0.35">
      <c r="C812" s="10">
        <v>43211</v>
      </c>
      <c r="D812" s="11">
        <v>0.65310185185185188</v>
      </c>
      <c r="E812" s="12" t="s">
        <v>9</v>
      </c>
      <c r="F812" s="12">
        <v>10</v>
      </c>
      <c r="G812" s="12" t="s">
        <v>10</v>
      </c>
    </row>
    <row r="813" spans="3:7" ht="15" thickBot="1" x14ac:dyDescent="0.35">
      <c r="C813" s="10">
        <v>43211</v>
      </c>
      <c r="D813" s="11">
        <v>0.6584606481481482</v>
      </c>
      <c r="E813" s="12" t="s">
        <v>9</v>
      </c>
      <c r="F813" s="12">
        <v>21</v>
      </c>
      <c r="G813" s="12" t="s">
        <v>10</v>
      </c>
    </row>
    <row r="814" spans="3:7" ht="15" thickBot="1" x14ac:dyDescent="0.35">
      <c r="C814" s="10">
        <v>43211</v>
      </c>
      <c r="D814" s="11">
        <v>0.65848379629629628</v>
      </c>
      <c r="E814" s="12" t="s">
        <v>9</v>
      </c>
      <c r="F814" s="12">
        <v>22</v>
      </c>
      <c r="G814" s="12" t="s">
        <v>10</v>
      </c>
    </row>
    <row r="815" spans="3:7" ht="15" thickBot="1" x14ac:dyDescent="0.35">
      <c r="C815" s="10">
        <v>43211</v>
      </c>
      <c r="D815" s="11">
        <v>0.6585185185185185</v>
      </c>
      <c r="E815" s="12" t="s">
        <v>9</v>
      </c>
      <c r="F815" s="12">
        <v>20</v>
      </c>
      <c r="G815" s="12" t="s">
        <v>10</v>
      </c>
    </row>
    <row r="816" spans="3:7" ht="15" thickBot="1" x14ac:dyDescent="0.35">
      <c r="C816" s="10">
        <v>43211</v>
      </c>
      <c r="D816" s="11">
        <v>0.66140046296296295</v>
      </c>
      <c r="E816" s="12" t="s">
        <v>9</v>
      </c>
      <c r="F816" s="12">
        <v>18</v>
      </c>
      <c r="G816" s="12" t="s">
        <v>11</v>
      </c>
    </row>
    <row r="817" spans="3:7" ht="15" thickBot="1" x14ac:dyDescent="0.35">
      <c r="C817" s="10">
        <v>43211</v>
      </c>
      <c r="D817" s="11">
        <v>0.66144675925925933</v>
      </c>
      <c r="E817" s="12" t="s">
        <v>9</v>
      </c>
      <c r="F817" s="12">
        <v>15</v>
      </c>
      <c r="G817" s="12" t="s">
        <v>11</v>
      </c>
    </row>
    <row r="818" spans="3:7" ht="15" thickBot="1" x14ac:dyDescent="0.35">
      <c r="C818" s="10">
        <v>43211</v>
      </c>
      <c r="D818" s="11">
        <v>0.66928240740740741</v>
      </c>
      <c r="E818" s="12" t="s">
        <v>9</v>
      </c>
      <c r="F818" s="12">
        <v>18</v>
      </c>
      <c r="G818" s="12" t="s">
        <v>10</v>
      </c>
    </row>
    <row r="819" spans="3:7" ht="15" thickBot="1" x14ac:dyDescent="0.35">
      <c r="C819" s="10">
        <v>43211</v>
      </c>
      <c r="D819" s="11">
        <v>0.6810532407407407</v>
      </c>
      <c r="E819" s="12" t="s">
        <v>9</v>
      </c>
      <c r="F819" s="12">
        <v>15</v>
      </c>
      <c r="G819" s="12" t="s">
        <v>10</v>
      </c>
    </row>
    <row r="820" spans="3:7" ht="15" thickBot="1" x14ac:dyDescent="0.35">
      <c r="C820" s="10">
        <v>43211</v>
      </c>
      <c r="D820" s="11">
        <v>0.68114583333333334</v>
      </c>
      <c r="E820" s="12" t="s">
        <v>9</v>
      </c>
      <c r="F820" s="12">
        <v>20</v>
      </c>
      <c r="G820" s="12" t="s">
        <v>10</v>
      </c>
    </row>
    <row r="821" spans="3:7" ht="15" thickBot="1" x14ac:dyDescent="0.35">
      <c r="C821" s="10">
        <v>43211</v>
      </c>
      <c r="D821" s="11">
        <v>0.68844907407407396</v>
      </c>
      <c r="E821" s="12" t="s">
        <v>9</v>
      </c>
      <c r="F821" s="12">
        <v>20</v>
      </c>
      <c r="G821" s="12" t="s">
        <v>10</v>
      </c>
    </row>
    <row r="822" spans="3:7" ht="15" thickBot="1" x14ac:dyDescent="0.35">
      <c r="C822" s="10">
        <v>43211</v>
      </c>
      <c r="D822" s="11">
        <v>0.69087962962962957</v>
      </c>
      <c r="E822" s="12" t="s">
        <v>9</v>
      </c>
      <c r="F822" s="12">
        <v>24</v>
      </c>
      <c r="G822" s="12" t="s">
        <v>11</v>
      </c>
    </row>
    <row r="823" spans="3:7" ht="15" thickBot="1" x14ac:dyDescent="0.35">
      <c r="C823" s="10">
        <v>43211</v>
      </c>
      <c r="D823" s="11">
        <v>0.69094907407407413</v>
      </c>
      <c r="E823" s="12" t="s">
        <v>9</v>
      </c>
      <c r="F823" s="12">
        <v>11</v>
      </c>
      <c r="G823" s="12" t="s">
        <v>11</v>
      </c>
    </row>
    <row r="824" spans="3:7" ht="15" thickBot="1" x14ac:dyDescent="0.35">
      <c r="C824" s="10">
        <v>43211</v>
      </c>
      <c r="D824" s="11">
        <v>0.69184027777777779</v>
      </c>
      <c r="E824" s="12" t="s">
        <v>9</v>
      </c>
      <c r="F824" s="12">
        <v>12</v>
      </c>
      <c r="G824" s="12" t="s">
        <v>10</v>
      </c>
    </row>
    <row r="825" spans="3:7" ht="15" thickBot="1" x14ac:dyDescent="0.35">
      <c r="C825" s="10">
        <v>43211</v>
      </c>
      <c r="D825" s="11">
        <v>0.70648148148148149</v>
      </c>
      <c r="E825" s="12" t="s">
        <v>9</v>
      </c>
      <c r="F825" s="12">
        <v>8</v>
      </c>
      <c r="G825" s="12" t="s">
        <v>10</v>
      </c>
    </row>
    <row r="826" spans="3:7" ht="15" thickBot="1" x14ac:dyDescent="0.35">
      <c r="C826" s="10">
        <v>43211</v>
      </c>
      <c r="D826" s="11">
        <v>0.70650462962962957</v>
      </c>
      <c r="E826" s="12" t="s">
        <v>9</v>
      </c>
      <c r="F826" s="12">
        <v>22</v>
      </c>
      <c r="G826" s="12" t="s">
        <v>10</v>
      </c>
    </row>
    <row r="827" spans="3:7" ht="15" thickBot="1" x14ac:dyDescent="0.35">
      <c r="C827" s="10">
        <v>43211</v>
      </c>
      <c r="D827" s="11">
        <v>0.70651620370370372</v>
      </c>
      <c r="E827" s="12" t="s">
        <v>9</v>
      </c>
      <c r="F827" s="12">
        <v>19</v>
      </c>
      <c r="G827" s="12" t="s">
        <v>10</v>
      </c>
    </row>
    <row r="828" spans="3:7" ht="15" thickBot="1" x14ac:dyDescent="0.35">
      <c r="C828" s="10">
        <v>43211</v>
      </c>
      <c r="D828" s="11">
        <v>0.7065393518518519</v>
      </c>
      <c r="E828" s="12" t="s">
        <v>9</v>
      </c>
      <c r="F828" s="12">
        <v>26</v>
      </c>
      <c r="G828" s="12" t="s">
        <v>10</v>
      </c>
    </row>
    <row r="829" spans="3:7" ht="15" thickBot="1" x14ac:dyDescent="0.35">
      <c r="C829" s="10">
        <v>43211</v>
      </c>
      <c r="D829" s="11">
        <v>0.71703703703703703</v>
      </c>
      <c r="E829" s="12" t="s">
        <v>9</v>
      </c>
      <c r="F829" s="12">
        <v>20</v>
      </c>
      <c r="G829" s="12" t="s">
        <v>10</v>
      </c>
    </row>
    <row r="830" spans="3:7" ht="15" thickBot="1" x14ac:dyDescent="0.35">
      <c r="C830" s="10">
        <v>43211</v>
      </c>
      <c r="D830" s="11">
        <v>0.71709490740740733</v>
      </c>
      <c r="E830" s="12" t="s">
        <v>9</v>
      </c>
      <c r="F830" s="12">
        <v>18</v>
      </c>
      <c r="G830" s="12" t="s">
        <v>10</v>
      </c>
    </row>
    <row r="831" spans="3:7" ht="15" thickBot="1" x14ac:dyDescent="0.35">
      <c r="C831" s="10">
        <v>43211</v>
      </c>
      <c r="D831" s="11">
        <v>0.72099537037037031</v>
      </c>
      <c r="E831" s="12" t="s">
        <v>9</v>
      </c>
      <c r="F831" s="12">
        <v>10</v>
      </c>
      <c r="G831" s="12" t="s">
        <v>11</v>
      </c>
    </row>
    <row r="832" spans="3:7" ht="15" thickBot="1" x14ac:dyDescent="0.35">
      <c r="C832" s="10">
        <v>43211</v>
      </c>
      <c r="D832" s="11">
        <v>0.73008101851851848</v>
      </c>
      <c r="E832" s="12" t="s">
        <v>9</v>
      </c>
      <c r="F832" s="12">
        <v>11</v>
      </c>
      <c r="G832" s="12" t="s">
        <v>10</v>
      </c>
    </row>
    <row r="833" spans="3:7" ht="15" thickBot="1" x14ac:dyDescent="0.35">
      <c r="C833" s="10">
        <v>43211</v>
      </c>
      <c r="D833" s="11">
        <v>0.73931712962962959</v>
      </c>
      <c r="E833" s="12" t="s">
        <v>9</v>
      </c>
      <c r="F833" s="12">
        <v>16</v>
      </c>
      <c r="G833" s="12" t="s">
        <v>11</v>
      </c>
    </row>
    <row r="834" spans="3:7" ht="15" thickBot="1" x14ac:dyDescent="0.35">
      <c r="C834" s="10">
        <v>43211</v>
      </c>
      <c r="D834" s="11">
        <v>0.73934027777777767</v>
      </c>
      <c r="E834" s="12" t="s">
        <v>9</v>
      </c>
      <c r="F834" s="12">
        <v>13</v>
      </c>
      <c r="G834" s="12" t="s">
        <v>11</v>
      </c>
    </row>
    <row r="835" spans="3:7" ht="15" thickBot="1" x14ac:dyDescent="0.35">
      <c r="C835" s="10">
        <v>43211</v>
      </c>
      <c r="D835" s="11">
        <v>0.74307870370370377</v>
      </c>
      <c r="E835" s="12" t="s">
        <v>9</v>
      </c>
      <c r="F835" s="12">
        <v>19</v>
      </c>
      <c r="G835" s="12" t="s">
        <v>10</v>
      </c>
    </row>
    <row r="836" spans="3:7" ht="15" thickBot="1" x14ac:dyDescent="0.35">
      <c r="C836" s="10">
        <v>43211</v>
      </c>
      <c r="D836" s="11">
        <v>0.74398148148148147</v>
      </c>
      <c r="E836" s="12" t="s">
        <v>9</v>
      </c>
      <c r="F836" s="12">
        <v>16</v>
      </c>
      <c r="G836" s="12" t="s">
        <v>11</v>
      </c>
    </row>
    <row r="837" spans="3:7" ht="15" thickBot="1" x14ac:dyDescent="0.35">
      <c r="C837" s="10">
        <v>43211</v>
      </c>
      <c r="D837" s="11">
        <v>0.7439930555555555</v>
      </c>
      <c r="E837" s="12" t="s">
        <v>9</v>
      </c>
      <c r="F837" s="12">
        <v>27</v>
      </c>
      <c r="G837" s="12" t="s">
        <v>11</v>
      </c>
    </row>
    <row r="838" spans="3:7" ht="15" thickBot="1" x14ac:dyDescent="0.35">
      <c r="C838" s="10">
        <v>43211</v>
      </c>
      <c r="D838" s="11">
        <v>0.74403935185185188</v>
      </c>
      <c r="E838" s="12" t="s">
        <v>9</v>
      </c>
      <c r="F838" s="12">
        <v>17</v>
      </c>
      <c r="G838" s="12" t="s">
        <v>11</v>
      </c>
    </row>
    <row r="839" spans="3:7" ht="15" thickBot="1" x14ac:dyDescent="0.35">
      <c r="C839" s="10">
        <v>43211</v>
      </c>
      <c r="D839" s="11">
        <v>0.74405092592592592</v>
      </c>
      <c r="E839" s="12" t="s">
        <v>9</v>
      </c>
      <c r="F839" s="12">
        <v>11</v>
      </c>
      <c r="G839" s="12" t="s">
        <v>11</v>
      </c>
    </row>
    <row r="840" spans="3:7" ht="15" thickBot="1" x14ac:dyDescent="0.35">
      <c r="C840" s="10">
        <v>43211</v>
      </c>
      <c r="D840" s="11">
        <v>0.74751157407407398</v>
      </c>
      <c r="E840" s="12" t="s">
        <v>9</v>
      </c>
      <c r="F840" s="12">
        <v>17</v>
      </c>
      <c r="G840" s="12" t="s">
        <v>11</v>
      </c>
    </row>
    <row r="841" spans="3:7" ht="15" thickBot="1" x14ac:dyDescent="0.35">
      <c r="C841" s="10">
        <v>43211</v>
      </c>
      <c r="D841" s="11">
        <v>0.75357638888888889</v>
      </c>
      <c r="E841" s="12" t="s">
        <v>9</v>
      </c>
      <c r="F841" s="12">
        <v>16</v>
      </c>
      <c r="G841" s="12" t="s">
        <v>10</v>
      </c>
    </row>
    <row r="842" spans="3:7" ht="15" thickBot="1" x14ac:dyDescent="0.35">
      <c r="C842" s="10">
        <v>43211</v>
      </c>
      <c r="D842" s="11">
        <v>0.76280092592592597</v>
      </c>
      <c r="E842" s="12" t="s">
        <v>9</v>
      </c>
      <c r="F842" s="12">
        <v>22</v>
      </c>
      <c r="G842" s="12" t="s">
        <v>10</v>
      </c>
    </row>
    <row r="843" spans="3:7" ht="15" thickBot="1" x14ac:dyDescent="0.35">
      <c r="C843" s="10">
        <v>43211</v>
      </c>
      <c r="D843" s="11">
        <v>0.77543981481481483</v>
      </c>
      <c r="E843" s="12" t="s">
        <v>9</v>
      </c>
      <c r="F843" s="12">
        <v>11</v>
      </c>
      <c r="G843" s="12" t="s">
        <v>11</v>
      </c>
    </row>
    <row r="844" spans="3:7" ht="15" thickBot="1" x14ac:dyDescent="0.35">
      <c r="C844" s="10">
        <v>43211</v>
      </c>
      <c r="D844" s="11">
        <v>0.77601851851851855</v>
      </c>
      <c r="E844" s="12" t="s">
        <v>9</v>
      </c>
      <c r="F844" s="12">
        <v>10</v>
      </c>
      <c r="G844" s="12" t="s">
        <v>11</v>
      </c>
    </row>
    <row r="845" spans="3:7" ht="15" thickBot="1" x14ac:dyDescent="0.35">
      <c r="C845" s="10">
        <v>43211</v>
      </c>
      <c r="D845" s="11">
        <v>0.79069444444444448</v>
      </c>
      <c r="E845" s="12" t="s">
        <v>9</v>
      </c>
      <c r="F845" s="12">
        <v>10</v>
      </c>
      <c r="G845" s="12" t="s">
        <v>10</v>
      </c>
    </row>
    <row r="846" spans="3:7" ht="15" thickBot="1" x14ac:dyDescent="0.35">
      <c r="C846" s="10">
        <v>43211</v>
      </c>
      <c r="D846" s="11">
        <v>0.88599537037037035</v>
      </c>
      <c r="E846" s="12" t="s">
        <v>9</v>
      </c>
      <c r="F846" s="12">
        <v>11</v>
      </c>
      <c r="G846" s="12" t="s">
        <v>10</v>
      </c>
    </row>
    <row r="847" spans="3:7" ht="15" thickBot="1" x14ac:dyDescent="0.35">
      <c r="C847" s="10">
        <v>43211</v>
      </c>
      <c r="D847" s="11">
        <v>0.95396990740740739</v>
      </c>
      <c r="E847" s="12" t="s">
        <v>9</v>
      </c>
      <c r="F847" s="12">
        <v>11</v>
      </c>
      <c r="G847" s="12" t="s">
        <v>10</v>
      </c>
    </row>
    <row r="848" spans="3:7" ht="15" thickBot="1" x14ac:dyDescent="0.35">
      <c r="C848" s="10">
        <v>43212</v>
      </c>
      <c r="D848" s="11">
        <v>0.27101851851851849</v>
      </c>
      <c r="E848" s="12" t="s">
        <v>9</v>
      </c>
      <c r="F848" s="12">
        <v>10</v>
      </c>
      <c r="G848" s="12" t="s">
        <v>11</v>
      </c>
    </row>
    <row r="849" spans="3:7" ht="15" thickBot="1" x14ac:dyDescent="0.35">
      <c r="C849" s="10">
        <v>43212</v>
      </c>
      <c r="D849" s="11">
        <v>0.40487268518518515</v>
      </c>
      <c r="E849" s="12" t="s">
        <v>9</v>
      </c>
      <c r="F849" s="12">
        <v>15</v>
      </c>
      <c r="G849" s="12" t="s">
        <v>10</v>
      </c>
    </row>
    <row r="850" spans="3:7" ht="15" thickBot="1" x14ac:dyDescent="0.35">
      <c r="C850" s="10">
        <v>43212</v>
      </c>
      <c r="D850" s="11">
        <v>0.40686342592592589</v>
      </c>
      <c r="E850" s="12" t="s">
        <v>9</v>
      </c>
      <c r="F850" s="12">
        <v>18</v>
      </c>
      <c r="G850" s="12" t="s">
        <v>10</v>
      </c>
    </row>
    <row r="851" spans="3:7" ht="15" thickBot="1" x14ac:dyDescent="0.35">
      <c r="C851" s="10">
        <v>43212</v>
      </c>
      <c r="D851" s="11">
        <v>0.41356481481481483</v>
      </c>
      <c r="E851" s="12" t="s">
        <v>9</v>
      </c>
      <c r="F851" s="12">
        <v>23</v>
      </c>
      <c r="G851" s="12" t="s">
        <v>10</v>
      </c>
    </row>
    <row r="852" spans="3:7" ht="15" thickBot="1" x14ac:dyDescent="0.35">
      <c r="C852" s="10">
        <v>43212</v>
      </c>
      <c r="D852" s="11">
        <v>0.41439814814814818</v>
      </c>
      <c r="E852" s="12" t="s">
        <v>9</v>
      </c>
      <c r="F852" s="12">
        <v>19</v>
      </c>
      <c r="G852" s="12" t="s">
        <v>10</v>
      </c>
    </row>
    <row r="853" spans="3:7" ht="15" thickBot="1" x14ac:dyDescent="0.35">
      <c r="C853" s="10">
        <v>43212</v>
      </c>
      <c r="D853" s="11">
        <v>0.41496527777777775</v>
      </c>
      <c r="E853" s="12" t="s">
        <v>9</v>
      </c>
      <c r="F853" s="12">
        <v>18</v>
      </c>
      <c r="G853" s="12" t="s">
        <v>10</v>
      </c>
    </row>
    <row r="854" spans="3:7" ht="15" thickBot="1" x14ac:dyDescent="0.35">
      <c r="C854" s="10">
        <v>43212</v>
      </c>
      <c r="D854" s="11">
        <v>0.41673611111111114</v>
      </c>
      <c r="E854" s="12" t="s">
        <v>9</v>
      </c>
      <c r="F854" s="12">
        <v>20</v>
      </c>
      <c r="G854" s="12" t="s">
        <v>10</v>
      </c>
    </row>
    <row r="855" spans="3:7" ht="15" thickBot="1" x14ac:dyDescent="0.35">
      <c r="C855" s="10">
        <v>43212</v>
      </c>
      <c r="D855" s="11">
        <v>0.43532407407407409</v>
      </c>
      <c r="E855" s="12" t="s">
        <v>9</v>
      </c>
      <c r="F855" s="12">
        <v>14</v>
      </c>
      <c r="G855" s="12" t="s">
        <v>10</v>
      </c>
    </row>
    <row r="856" spans="3:7" ht="15" thickBot="1" x14ac:dyDescent="0.35">
      <c r="C856" s="10">
        <v>43212</v>
      </c>
      <c r="D856" s="11">
        <v>0.43540509259259258</v>
      </c>
      <c r="E856" s="12" t="s">
        <v>9</v>
      </c>
      <c r="F856" s="12">
        <v>10</v>
      </c>
      <c r="G856" s="12" t="s">
        <v>10</v>
      </c>
    </row>
    <row r="857" spans="3:7" ht="15" thickBot="1" x14ac:dyDescent="0.35">
      <c r="C857" s="10">
        <v>43212</v>
      </c>
      <c r="D857" s="11">
        <v>0.43606481481481479</v>
      </c>
      <c r="E857" s="12" t="s">
        <v>9</v>
      </c>
      <c r="F857" s="12">
        <v>11</v>
      </c>
      <c r="G857" s="12" t="s">
        <v>10</v>
      </c>
    </row>
    <row r="858" spans="3:7" ht="15" thickBot="1" x14ac:dyDescent="0.35">
      <c r="C858" s="10">
        <v>43212</v>
      </c>
      <c r="D858" s="11">
        <v>0.43701388888888887</v>
      </c>
      <c r="E858" s="12" t="s">
        <v>9</v>
      </c>
      <c r="F858" s="12">
        <v>16</v>
      </c>
      <c r="G858" s="12" t="s">
        <v>10</v>
      </c>
    </row>
    <row r="859" spans="3:7" ht="15" thickBot="1" x14ac:dyDescent="0.35">
      <c r="C859" s="10">
        <v>43212</v>
      </c>
      <c r="D859" s="11">
        <v>0.44130787037037034</v>
      </c>
      <c r="E859" s="12" t="s">
        <v>9</v>
      </c>
      <c r="F859" s="12">
        <v>18</v>
      </c>
      <c r="G859" s="12" t="s">
        <v>10</v>
      </c>
    </row>
    <row r="860" spans="3:7" ht="15" thickBot="1" x14ac:dyDescent="0.35">
      <c r="C860" s="10">
        <v>43212</v>
      </c>
      <c r="D860" s="11">
        <v>0.44472222222222224</v>
      </c>
      <c r="E860" s="12" t="s">
        <v>9</v>
      </c>
      <c r="F860" s="12">
        <v>20</v>
      </c>
      <c r="G860" s="12" t="s">
        <v>10</v>
      </c>
    </row>
    <row r="861" spans="3:7" ht="15" thickBot="1" x14ac:dyDescent="0.35">
      <c r="C861" s="10">
        <v>43212</v>
      </c>
      <c r="D861" s="11">
        <v>0.45157407407407407</v>
      </c>
      <c r="E861" s="12" t="s">
        <v>9</v>
      </c>
      <c r="F861" s="12">
        <v>12</v>
      </c>
      <c r="G861" s="12" t="s">
        <v>11</v>
      </c>
    </row>
    <row r="862" spans="3:7" ht="15" thickBot="1" x14ac:dyDescent="0.35">
      <c r="C862" s="10">
        <v>43212</v>
      </c>
      <c r="D862" s="11">
        <v>0.45214120370370375</v>
      </c>
      <c r="E862" s="12" t="s">
        <v>9</v>
      </c>
      <c r="F862" s="12">
        <v>10</v>
      </c>
      <c r="G862" s="12" t="s">
        <v>11</v>
      </c>
    </row>
    <row r="863" spans="3:7" ht="15" thickBot="1" x14ac:dyDescent="0.35">
      <c r="C863" s="10">
        <v>43212</v>
      </c>
      <c r="D863" s="11">
        <v>0.45277777777777778</v>
      </c>
      <c r="E863" s="12" t="s">
        <v>9</v>
      </c>
      <c r="F863" s="12">
        <v>11</v>
      </c>
      <c r="G863" s="12" t="s">
        <v>11</v>
      </c>
    </row>
    <row r="864" spans="3:7" ht="15" thickBot="1" x14ac:dyDescent="0.35">
      <c r="C864" s="10">
        <v>43212</v>
      </c>
      <c r="D864" s="11">
        <v>0.46017361111111116</v>
      </c>
      <c r="E864" s="12" t="s">
        <v>9</v>
      </c>
      <c r="F864" s="12">
        <v>19</v>
      </c>
      <c r="G864" s="12" t="s">
        <v>10</v>
      </c>
    </row>
    <row r="865" spans="3:7" ht="15" thickBot="1" x14ac:dyDescent="0.35">
      <c r="C865" s="10">
        <v>43212</v>
      </c>
      <c r="D865" s="11">
        <v>0.46077546296296296</v>
      </c>
      <c r="E865" s="12" t="s">
        <v>9</v>
      </c>
      <c r="F865" s="12">
        <v>17</v>
      </c>
      <c r="G865" s="12" t="s">
        <v>10</v>
      </c>
    </row>
    <row r="866" spans="3:7" ht="15" thickBot="1" x14ac:dyDescent="0.35">
      <c r="C866" s="10">
        <v>43212</v>
      </c>
      <c r="D866" s="11">
        <v>0.46085648148148151</v>
      </c>
      <c r="E866" s="12" t="s">
        <v>9</v>
      </c>
      <c r="F866" s="12">
        <v>21</v>
      </c>
      <c r="G866" s="12" t="s">
        <v>10</v>
      </c>
    </row>
    <row r="867" spans="3:7" ht="15" thickBot="1" x14ac:dyDescent="0.35">
      <c r="C867" s="10">
        <v>43212</v>
      </c>
      <c r="D867" s="11">
        <v>0.46271990740740737</v>
      </c>
      <c r="E867" s="12" t="s">
        <v>9</v>
      </c>
      <c r="F867" s="12">
        <v>11</v>
      </c>
      <c r="G867" s="12" t="s">
        <v>11</v>
      </c>
    </row>
    <row r="868" spans="3:7" ht="15" thickBot="1" x14ac:dyDescent="0.35">
      <c r="C868" s="10">
        <v>43212</v>
      </c>
      <c r="D868" s="11">
        <v>0.46468749999999998</v>
      </c>
      <c r="E868" s="12" t="s">
        <v>9</v>
      </c>
      <c r="F868" s="12">
        <v>10</v>
      </c>
      <c r="G868" s="12" t="s">
        <v>11</v>
      </c>
    </row>
    <row r="869" spans="3:7" ht="15" thickBot="1" x14ac:dyDescent="0.35">
      <c r="C869" s="10">
        <v>43212</v>
      </c>
      <c r="D869" s="11">
        <v>0.47023148148148147</v>
      </c>
      <c r="E869" s="12" t="s">
        <v>9</v>
      </c>
      <c r="F869" s="12">
        <v>10</v>
      </c>
      <c r="G869" s="12" t="s">
        <v>11</v>
      </c>
    </row>
    <row r="870" spans="3:7" ht="15" thickBot="1" x14ac:dyDescent="0.35">
      <c r="C870" s="10">
        <v>43212</v>
      </c>
      <c r="D870" s="11">
        <v>0.47118055555555555</v>
      </c>
      <c r="E870" s="12" t="s">
        <v>9</v>
      </c>
      <c r="F870" s="12">
        <v>27</v>
      </c>
      <c r="G870" s="12" t="s">
        <v>11</v>
      </c>
    </row>
    <row r="871" spans="3:7" ht="15" thickBot="1" x14ac:dyDescent="0.35">
      <c r="C871" s="10">
        <v>43212</v>
      </c>
      <c r="D871" s="11">
        <v>0.47121527777777777</v>
      </c>
      <c r="E871" s="12" t="s">
        <v>9</v>
      </c>
      <c r="F871" s="12">
        <v>13</v>
      </c>
      <c r="G871" s="12" t="s">
        <v>11</v>
      </c>
    </row>
    <row r="872" spans="3:7" ht="15" thickBot="1" x14ac:dyDescent="0.35">
      <c r="C872" s="10">
        <v>43212</v>
      </c>
      <c r="D872" s="11">
        <v>0.47131944444444446</v>
      </c>
      <c r="E872" s="12" t="s">
        <v>9</v>
      </c>
      <c r="F872" s="12">
        <v>10</v>
      </c>
      <c r="G872" s="12" t="s">
        <v>11</v>
      </c>
    </row>
    <row r="873" spans="3:7" ht="15" thickBot="1" x14ac:dyDescent="0.35">
      <c r="C873" s="10">
        <v>43212</v>
      </c>
      <c r="D873" s="11">
        <v>0.47273148148148153</v>
      </c>
      <c r="E873" s="12" t="s">
        <v>9</v>
      </c>
      <c r="F873" s="12">
        <v>11</v>
      </c>
      <c r="G873" s="12" t="s">
        <v>11</v>
      </c>
    </row>
    <row r="874" spans="3:7" ht="15" thickBot="1" x14ac:dyDescent="0.35">
      <c r="C874" s="10">
        <v>43212</v>
      </c>
      <c r="D874" s="11">
        <v>0.4727662037037037</v>
      </c>
      <c r="E874" s="12" t="s">
        <v>9</v>
      </c>
      <c r="F874" s="12">
        <v>11</v>
      </c>
      <c r="G874" s="12" t="s">
        <v>11</v>
      </c>
    </row>
    <row r="875" spans="3:7" ht="15" thickBot="1" x14ac:dyDescent="0.35">
      <c r="C875" s="10">
        <v>43212</v>
      </c>
      <c r="D875" s="11">
        <v>0.47421296296296295</v>
      </c>
      <c r="E875" s="12" t="s">
        <v>9</v>
      </c>
      <c r="F875" s="12">
        <v>14</v>
      </c>
      <c r="G875" s="12" t="s">
        <v>10</v>
      </c>
    </row>
    <row r="876" spans="3:7" ht="15" thickBot="1" x14ac:dyDescent="0.35">
      <c r="C876" s="10">
        <v>43212</v>
      </c>
      <c r="D876" s="11">
        <v>0.47680555555555554</v>
      </c>
      <c r="E876" s="12" t="s">
        <v>9</v>
      </c>
      <c r="F876" s="12">
        <v>14</v>
      </c>
      <c r="G876" s="12" t="s">
        <v>11</v>
      </c>
    </row>
    <row r="877" spans="3:7" ht="15" thickBot="1" x14ac:dyDescent="0.35">
      <c r="C877" s="10">
        <v>43212</v>
      </c>
      <c r="D877" s="11">
        <v>0.47689814814814818</v>
      </c>
      <c r="E877" s="12" t="s">
        <v>9</v>
      </c>
      <c r="F877" s="12">
        <v>11</v>
      </c>
      <c r="G877" s="12" t="s">
        <v>11</v>
      </c>
    </row>
    <row r="878" spans="3:7" ht="15" thickBot="1" x14ac:dyDescent="0.35">
      <c r="C878" s="10">
        <v>43212</v>
      </c>
      <c r="D878" s="11">
        <v>0.47758101851851853</v>
      </c>
      <c r="E878" s="12" t="s">
        <v>9</v>
      </c>
      <c r="F878" s="12">
        <v>23</v>
      </c>
      <c r="G878" s="12" t="s">
        <v>10</v>
      </c>
    </row>
    <row r="879" spans="3:7" ht="15" thickBot="1" x14ac:dyDescent="0.35">
      <c r="C879" s="10">
        <v>43212</v>
      </c>
      <c r="D879" s="11">
        <v>0.4924884259259259</v>
      </c>
      <c r="E879" s="12" t="s">
        <v>9</v>
      </c>
      <c r="F879" s="12">
        <v>11</v>
      </c>
      <c r="G879" s="12" t="s">
        <v>11</v>
      </c>
    </row>
    <row r="880" spans="3:7" ht="15" thickBot="1" x14ac:dyDescent="0.35">
      <c r="C880" s="10">
        <v>43212</v>
      </c>
      <c r="D880" s="11">
        <v>0.49273148148148144</v>
      </c>
      <c r="E880" s="12" t="s">
        <v>9</v>
      </c>
      <c r="F880" s="12">
        <v>29</v>
      </c>
      <c r="G880" s="12" t="s">
        <v>10</v>
      </c>
    </row>
    <row r="881" spans="3:7" ht="15" thickBot="1" x14ac:dyDescent="0.35">
      <c r="C881" s="10">
        <v>43212</v>
      </c>
      <c r="D881" s="11">
        <v>0.50126157407407412</v>
      </c>
      <c r="E881" s="12" t="s">
        <v>9</v>
      </c>
      <c r="F881" s="12">
        <v>23</v>
      </c>
      <c r="G881" s="12" t="s">
        <v>10</v>
      </c>
    </row>
    <row r="882" spans="3:7" ht="15" thickBot="1" x14ac:dyDescent="0.35">
      <c r="C882" s="10">
        <v>43212</v>
      </c>
      <c r="D882" s="11">
        <v>0.50280092592592596</v>
      </c>
      <c r="E882" s="12" t="s">
        <v>9</v>
      </c>
      <c r="F882" s="12">
        <v>12</v>
      </c>
      <c r="G882" s="12" t="s">
        <v>11</v>
      </c>
    </row>
    <row r="883" spans="3:7" ht="15" thickBot="1" x14ac:dyDescent="0.35">
      <c r="C883" s="10">
        <v>43212</v>
      </c>
      <c r="D883" s="11">
        <v>0.51148148148148154</v>
      </c>
      <c r="E883" s="12" t="s">
        <v>9</v>
      </c>
      <c r="F883" s="12">
        <v>12</v>
      </c>
      <c r="G883" s="12" t="s">
        <v>11</v>
      </c>
    </row>
    <row r="884" spans="3:7" ht="15" thickBot="1" x14ac:dyDescent="0.35">
      <c r="C884" s="10">
        <v>43212</v>
      </c>
      <c r="D884" s="11">
        <v>0.51321759259259259</v>
      </c>
      <c r="E884" s="12" t="s">
        <v>9</v>
      </c>
      <c r="F884" s="12">
        <v>11</v>
      </c>
      <c r="G884" s="12" t="s">
        <v>11</v>
      </c>
    </row>
    <row r="885" spans="3:7" ht="15" thickBot="1" x14ac:dyDescent="0.35">
      <c r="C885" s="10">
        <v>43212</v>
      </c>
      <c r="D885" s="11">
        <v>0.51615740740740745</v>
      </c>
      <c r="E885" s="12" t="s">
        <v>9</v>
      </c>
      <c r="F885" s="12">
        <v>10</v>
      </c>
      <c r="G885" s="12" t="s">
        <v>10</v>
      </c>
    </row>
    <row r="886" spans="3:7" ht="15" thickBot="1" x14ac:dyDescent="0.35">
      <c r="C886" s="10">
        <v>43212</v>
      </c>
      <c r="D886" s="11">
        <v>0.51616898148148149</v>
      </c>
      <c r="E886" s="12" t="s">
        <v>9</v>
      </c>
      <c r="F886" s="12">
        <v>9</v>
      </c>
      <c r="G886" s="12" t="s">
        <v>10</v>
      </c>
    </row>
    <row r="887" spans="3:7" ht="15" thickBot="1" x14ac:dyDescent="0.35">
      <c r="C887" s="10">
        <v>43212</v>
      </c>
      <c r="D887" s="11">
        <v>0.51618055555555553</v>
      </c>
      <c r="E887" s="12" t="s">
        <v>9</v>
      </c>
      <c r="F887" s="12">
        <v>9</v>
      </c>
      <c r="G887" s="12" t="s">
        <v>10</v>
      </c>
    </row>
    <row r="888" spans="3:7" ht="15" thickBot="1" x14ac:dyDescent="0.35">
      <c r="C888" s="10">
        <v>43212</v>
      </c>
      <c r="D888" s="11">
        <v>0.51618055555555553</v>
      </c>
      <c r="E888" s="12" t="s">
        <v>9</v>
      </c>
      <c r="F888" s="12">
        <v>11</v>
      </c>
      <c r="G888" s="12" t="s">
        <v>10</v>
      </c>
    </row>
    <row r="889" spans="3:7" ht="15" thickBot="1" x14ac:dyDescent="0.35">
      <c r="C889" s="10">
        <v>43212</v>
      </c>
      <c r="D889" s="11">
        <v>0.5211689814814815</v>
      </c>
      <c r="E889" s="12" t="s">
        <v>9</v>
      </c>
      <c r="F889" s="12">
        <v>10</v>
      </c>
      <c r="G889" s="12" t="s">
        <v>10</v>
      </c>
    </row>
    <row r="890" spans="3:7" ht="15" thickBot="1" x14ac:dyDescent="0.35">
      <c r="C890" s="10">
        <v>43212</v>
      </c>
      <c r="D890" s="11">
        <v>0.531712962962963</v>
      </c>
      <c r="E890" s="12" t="s">
        <v>9</v>
      </c>
      <c r="F890" s="12">
        <v>17</v>
      </c>
      <c r="G890" s="12" t="s">
        <v>10</v>
      </c>
    </row>
    <row r="891" spans="3:7" ht="15" thickBot="1" x14ac:dyDescent="0.35">
      <c r="C891" s="10">
        <v>43212</v>
      </c>
      <c r="D891" s="11">
        <v>0.53173611111111108</v>
      </c>
      <c r="E891" s="12" t="s">
        <v>9</v>
      </c>
      <c r="F891" s="12">
        <v>15</v>
      </c>
      <c r="G891" s="12" t="s">
        <v>10</v>
      </c>
    </row>
    <row r="892" spans="3:7" ht="15" thickBot="1" x14ac:dyDescent="0.35">
      <c r="C892" s="10">
        <v>43212</v>
      </c>
      <c r="D892" s="11">
        <v>0.5337615740740741</v>
      </c>
      <c r="E892" s="12" t="s">
        <v>9</v>
      </c>
      <c r="F892" s="12">
        <v>21</v>
      </c>
      <c r="G892" s="12" t="s">
        <v>10</v>
      </c>
    </row>
    <row r="893" spans="3:7" ht="15" thickBot="1" x14ac:dyDescent="0.35">
      <c r="C893" s="10">
        <v>43212</v>
      </c>
      <c r="D893" s="11">
        <v>0.54837962962962961</v>
      </c>
      <c r="E893" s="12" t="s">
        <v>9</v>
      </c>
      <c r="F893" s="12">
        <v>11</v>
      </c>
      <c r="G893" s="12" t="s">
        <v>11</v>
      </c>
    </row>
    <row r="894" spans="3:7" ht="15" thickBot="1" x14ac:dyDescent="0.35">
      <c r="C894" s="10">
        <v>43212</v>
      </c>
      <c r="D894" s="11">
        <v>0.54959490740740746</v>
      </c>
      <c r="E894" s="12" t="s">
        <v>9</v>
      </c>
      <c r="F894" s="12">
        <v>21</v>
      </c>
      <c r="G894" s="12" t="s">
        <v>10</v>
      </c>
    </row>
    <row r="895" spans="3:7" ht="15" thickBot="1" x14ac:dyDescent="0.35">
      <c r="C895" s="10">
        <v>43212</v>
      </c>
      <c r="D895" s="11">
        <v>0.5496064814814815</v>
      </c>
      <c r="E895" s="12" t="s">
        <v>9</v>
      </c>
      <c r="F895" s="12">
        <v>18</v>
      </c>
      <c r="G895" s="12" t="s">
        <v>10</v>
      </c>
    </row>
    <row r="896" spans="3:7" ht="15" thickBot="1" x14ac:dyDescent="0.35">
      <c r="C896" s="10">
        <v>43212</v>
      </c>
      <c r="D896" s="11">
        <v>0.54965277777777777</v>
      </c>
      <c r="E896" s="12" t="s">
        <v>9</v>
      </c>
      <c r="F896" s="12">
        <v>11</v>
      </c>
      <c r="G896" s="12" t="s">
        <v>10</v>
      </c>
    </row>
    <row r="897" spans="3:7" ht="15" thickBot="1" x14ac:dyDescent="0.35">
      <c r="C897" s="10">
        <v>43212</v>
      </c>
      <c r="D897" s="11">
        <v>0.55827546296296293</v>
      </c>
      <c r="E897" s="12" t="s">
        <v>9</v>
      </c>
      <c r="F897" s="12">
        <v>15</v>
      </c>
      <c r="G897" s="12" t="s">
        <v>10</v>
      </c>
    </row>
    <row r="898" spans="3:7" ht="15" thickBot="1" x14ac:dyDescent="0.35">
      <c r="C898" s="10">
        <v>43212</v>
      </c>
      <c r="D898" s="11">
        <v>0.55831018518518516</v>
      </c>
      <c r="E898" s="12" t="s">
        <v>9</v>
      </c>
      <c r="F898" s="12">
        <v>10</v>
      </c>
      <c r="G898" s="12" t="s">
        <v>10</v>
      </c>
    </row>
    <row r="899" spans="3:7" ht="15" thickBot="1" x14ac:dyDescent="0.35">
      <c r="C899" s="10">
        <v>43212</v>
      </c>
      <c r="D899" s="11">
        <v>0.5622800925925926</v>
      </c>
      <c r="E899" s="12" t="s">
        <v>9</v>
      </c>
      <c r="F899" s="12">
        <v>23</v>
      </c>
      <c r="G899" s="12" t="s">
        <v>10</v>
      </c>
    </row>
    <row r="900" spans="3:7" ht="15" thickBot="1" x14ac:dyDescent="0.35">
      <c r="C900" s="10">
        <v>43212</v>
      </c>
      <c r="D900" s="11">
        <v>0.56418981481481478</v>
      </c>
      <c r="E900" s="12" t="s">
        <v>9</v>
      </c>
      <c r="F900" s="12">
        <v>10</v>
      </c>
      <c r="G900" s="12" t="s">
        <v>11</v>
      </c>
    </row>
    <row r="901" spans="3:7" ht="15" thickBot="1" x14ac:dyDescent="0.35">
      <c r="C901" s="10">
        <v>43212</v>
      </c>
      <c r="D901" s="11">
        <v>0.5663541666666666</v>
      </c>
      <c r="E901" s="12" t="s">
        <v>9</v>
      </c>
      <c r="F901" s="12">
        <v>13</v>
      </c>
      <c r="G901" s="12" t="s">
        <v>10</v>
      </c>
    </row>
    <row r="902" spans="3:7" ht="15" thickBot="1" x14ac:dyDescent="0.35">
      <c r="C902" s="10">
        <v>43212</v>
      </c>
      <c r="D902" s="11">
        <v>0.56756944444444446</v>
      </c>
      <c r="E902" s="12" t="s">
        <v>9</v>
      </c>
      <c r="F902" s="12">
        <v>11</v>
      </c>
      <c r="G902" s="12" t="s">
        <v>11</v>
      </c>
    </row>
    <row r="903" spans="3:7" ht="15" thickBot="1" x14ac:dyDescent="0.35">
      <c r="C903" s="10">
        <v>43212</v>
      </c>
      <c r="D903" s="11">
        <v>0.57121527777777781</v>
      </c>
      <c r="E903" s="12" t="s">
        <v>9</v>
      </c>
      <c r="F903" s="12">
        <v>10</v>
      </c>
      <c r="G903" s="12" t="s">
        <v>11</v>
      </c>
    </row>
    <row r="904" spans="3:7" ht="15" thickBot="1" x14ac:dyDescent="0.35">
      <c r="C904" s="10">
        <v>43212</v>
      </c>
      <c r="D904" s="11">
        <v>0.57238425925925929</v>
      </c>
      <c r="E904" s="12" t="s">
        <v>9</v>
      </c>
      <c r="F904" s="12">
        <v>12</v>
      </c>
      <c r="G904" s="12" t="s">
        <v>11</v>
      </c>
    </row>
    <row r="905" spans="3:7" ht="15" thickBot="1" x14ac:dyDescent="0.35">
      <c r="C905" s="10">
        <v>43212</v>
      </c>
      <c r="D905" s="11">
        <v>0.57856481481481481</v>
      </c>
      <c r="E905" s="12" t="s">
        <v>9</v>
      </c>
      <c r="F905" s="12">
        <v>10</v>
      </c>
      <c r="G905" s="12" t="s">
        <v>10</v>
      </c>
    </row>
    <row r="906" spans="3:7" ht="15" thickBot="1" x14ac:dyDescent="0.35">
      <c r="C906" s="10">
        <v>43212</v>
      </c>
      <c r="D906" s="11">
        <v>0.58221064814814816</v>
      </c>
      <c r="E906" s="12" t="s">
        <v>9</v>
      </c>
      <c r="F906" s="12">
        <v>10</v>
      </c>
      <c r="G906" s="12" t="s">
        <v>10</v>
      </c>
    </row>
    <row r="907" spans="3:7" ht="15" thickBot="1" x14ac:dyDescent="0.35">
      <c r="C907" s="10">
        <v>43212</v>
      </c>
      <c r="D907" s="11">
        <v>0.59186342592592589</v>
      </c>
      <c r="E907" s="12" t="s">
        <v>9</v>
      </c>
      <c r="F907" s="12">
        <v>28</v>
      </c>
      <c r="G907" s="12" t="s">
        <v>10</v>
      </c>
    </row>
    <row r="908" spans="3:7" ht="15" thickBot="1" x14ac:dyDescent="0.35">
      <c r="C908" s="10">
        <v>43212</v>
      </c>
      <c r="D908" s="11">
        <v>0.59530092592592598</v>
      </c>
      <c r="E908" s="12" t="s">
        <v>9</v>
      </c>
      <c r="F908" s="12">
        <v>18</v>
      </c>
      <c r="G908" s="12" t="s">
        <v>10</v>
      </c>
    </row>
    <row r="909" spans="3:7" ht="15" thickBot="1" x14ac:dyDescent="0.35">
      <c r="C909" s="10">
        <v>43212</v>
      </c>
      <c r="D909" s="11">
        <v>0.59849537037037037</v>
      </c>
      <c r="E909" s="12" t="s">
        <v>9</v>
      </c>
      <c r="F909" s="12">
        <v>26</v>
      </c>
      <c r="G909" s="12" t="s">
        <v>10</v>
      </c>
    </row>
    <row r="910" spans="3:7" ht="15" thickBot="1" x14ac:dyDescent="0.35">
      <c r="C910" s="10">
        <v>43212</v>
      </c>
      <c r="D910" s="11">
        <v>0.5985300925925926</v>
      </c>
      <c r="E910" s="12" t="s">
        <v>9</v>
      </c>
      <c r="F910" s="12">
        <v>27</v>
      </c>
      <c r="G910" s="12" t="s">
        <v>10</v>
      </c>
    </row>
    <row r="911" spans="3:7" ht="15" thickBot="1" x14ac:dyDescent="0.35">
      <c r="C911" s="10">
        <v>43212</v>
      </c>
      <c r="D911" s="11">
        <v>0.60280092592592593</v>
      </c>
      <c r="E911" s="12" t="s">
        <v>9</v>
      </c>
      <c r="F911" s="12">
        <v>25</v>
      </c>
      <c r="G911" s="12" t="s">
        <v>10</v>
      </c>
    </row>
    <row r="912" spans="3:7" ht="15" thickBot="1" x14ac:dyDescent="0.35">
      <c r="C912" s="10">
        <v>43212</v>
      </c>
      <c r="D912" s="11">
        <v>0.60288194444444443</v>
      </c>
      <c r="E912" s="12" t="s">
        <v>9</v>
      </c>
      <c r="F912" s="12">
        <v>10</v>
      </c>
      <c r="G912" s="12" t="s">
        <v>11</v>
      </c>
    </row>
    <row r="913" spans="3:7" ht="15" thickBot="1" x14ac:dyDescent="0.35">
      <c r="C913" s="10">
        <v>43212</v>
      </c>
      <c r="D913" s="11">
        <v>0.60390046296296296</v>
      </c>
      <c r="E913" s="12" t="s">
        <v>9</v>
      </c>
      <c r="F913" s="12">
        <v>19</v>
      </c>
      <c r="G913" s="12" t="s">
        <v>10</v>
      </c>
    </row>
    <row r="914" spans="3:7" ht="15" thickBot="1" x14ac:dyDescent="0.35">
      <c r="C914" s="10">
        <v>43212</v>
      </c>
      <c r="D914" s="11">
        <v>0.60875000000000001</v>
      </c>
      <c r="E914" s="12" t="s">
        <v>9</v>
      </c>
      <c r="F914" s="12">
        <v>10</v>
      </c>
      <c r="G914" s="12" t="s">
        <v>11</v>
      </c>
    </row>
    <row r="915" spans="3:7" ht="15" thickBot="1" x14ac:dyDescent="0.35">
      <c r="C915" s="10">
        <v>43212</v>
      </c>
      <c r="D915" s="11">
        <v>0.6088541666666667</v>
      </c>
      <c r="E915" s="12" t="s">
        <v>9</v>
      </c>
      <c r="F915" s="12">
        <v>12</v>
      </c>
      <c r="G915" s="12" t="s">
        <v>11</v>
      </c>
    </row>
    <row r="916" spans="3:7" ht="15" thickBot="1" x14ac:dyDescent="0.35">
      <c r="C916" s="10">
        <v>43212</v>
      </c>
      <c r="D916" s="11">
        <v>0.61136574074074079</v>
      </c>
      <c r="E916" s="12" t="s">
        <v>9</v>
      </c>
      <c r="F916" s="12">
        <v>23</v>
      </c>
      <c r="G916" s="12" t="s">
        <v>10</v>
      </c>
    </row>
    <row r="917" spans="3:7" ht="15" thickBot="1" x14ac:dyDescent="0.35">
      <c r="C917" s="10">
        <v>43212</v>
      </c>
      <c r="D917" s="11">
        <v>0.6146759259259259</v>
      </c>
      <c r="E917" s="12" t="s">
        <v>9</v>
      </c>
      <c r="F917" s="12">
        <v>12</v>
      </c>
      <c r="G917" s="12" t="s">
        <v>11</v>
      </c>
    </row>
    <row r="918" spans="3:7" ht="15" thickBot="1" x14ac:dyDescent="0.35">
      <c r="C918" s="10">
        <v>43212</v>
      </c>
      <c r="D918" s="11">
        <v>0.61925925925925929</v>
      </c>
      <c r="E918" s="12" t="s">
        <v>9</v>
      </c>
      <c r="F918" s="12">
        <v>27</v>
      </c>
      <c r="G918" s="12" t="s">
        <v>10</v>
      </c>
    </row>
    <row r="919" spans="3:7" ht="15" thickBot="1" x14ac:dyDescent="0.35">
      <c r="C919" s="10">
        <v>43212</v>
      </c>
      <c r="D919" s="11">
        <v>0.61944444444444446</v>
      </c>
      <c r="E919" s="12" t="s">
        <v>9</v>
      </c>
      <c r="F919" s="12">
        <v>15</v>
      </c>
      <c r="G919" s="12" t="s">
        <v>11</v>
      </c>
    </row>
    <row r="920" spans="3:7" ht="15" thickBot="1" x14ac:dyDescent="0.35">
      <c r="C920" s="10">
        <v>43212</v>
      </c>
      <c r="D920" s="11">
        <v>0.62152777777777779</v>
      </c>
      <c r="E920" s="12" t="s">
        <v>9</v>
      </c>
      <c r="F920" s="12">
        <v>11</v>
      </c>
      <c r="G920" s="12" t="s">
        <v>11</v>
      </c>
    </row>
    <row r="921" spans="3:7" ht="15" thickBot="1" x14ac:dyDescent="0.35">
      <c r="C921" s="10">
        <v>43212</v>
      </c>
      <c r="D921" s="11">
        <v>0.62153935185185183</v>
      </c>
      <c r="E921" s="12" t="s">
        <v>9</v>
      </c>
      <c r="F921" s="12">
        <v>13</v>
      </c>
      <c r="G921" s="12" t="s">
        <v>11</v>
      </c>
    </row>
    <row r="922" spans="3:7" ht="15" thickBot="1" x14ac:dyDescent="0.35">
      <c r="C922" s="10">
        <v>43212</v>
      </c>
      <c r="D922" s="11">
        <v>0.62156250000000002</v>
      </c>
      <c r="E922" s="12" t="s">
        <v>9</v>
      </c>
      <c r="F922" s="12">
        <v>14</v>
      </c>
      <c r="G922" s="12" t="s">
        <v>11</v>
      </c>
    </row>
    <row r="923" spans="3:7" ht="15" thickBot="1" x14ac:dyDescent="0.35">
      <c r="C923" s="10">
        <v>43212</v>
      </c>
      <c r="D923" s="11">
        <v>0.62156250000000002</v>
      </c>
      <c r="E923" s="12" t="s">
        <v>9</v>
      </c>
      <c r="F923" s="12">
        <v>13</v>
      </c>
      <c r="G923" s="12" t="s">
        <v>11</v>
      </c>
    </row>
    <row r="924" spans="3:7" ht="15" thickBot="1" x14ac:dyDescent="0.35">
      <c r="C924" s="10">
        <v>43212</v>
      </c>
      <c r="D924" s="11">
        <v>0.62157407407407406</v>
      </c>
      <c r="E924" s="12" t="s">
        <v>9</v>
      </c>
      <c r="F924" s="12">
        <v>10</v>
      </c>
      <c r="G924" s="12" t="s">
        <v>11</v>
      </c>
    </row>
    <row r="925" spans="3:7" ht="15" thickBot="1" x14ac:dyDescent="0.35">
      <c r="C925" s="10">
        <v>43212</v>
      </c>
      <c r="D925" s="11">
        <v>0.62158564814814821</v>
      </c>
      <c r="E925" s="12" t="s">
        <v>9</v>
      </c>
      <c r="F925" s="12">
        <v>12</v>
      </c>
      <c r="G925" s="12" t="s">
        <v>11</v>
      </c>
    </row>
    <row r="926" spans="3:7" ht="15" thickBot="1" x14ac:dyDescent="0.35">
      <c r="C926" s="10">
        <v>43212</v>
      </c>
      <c r="D926" s="11">
        <v>0.62158564814814821</v>
      </c>
      <c r="E926" s="12" t="s">
        <v>9</v>
      </c>
      <c r="F926" s="12">
        <v>9</v>
      </c>
      <c r="G926" s="12" t="s">
        <v>11</v>
      </c>
    </row>
    <row r="927" spans="3:7" ht="15" thickBot="1" x14ac:dyDescent="0.35">
      <c r="C927" s="10">
        <v>43212</v>
      </c>
      <c r="D927" s="11">
        <v>0.62160879629629628</v>
      </c>
      <c r="E927" s="12" t="s">
        <v>9</v>
      </c>
      <c r="F927" s="12">
        <v>10</v>
      </c>
      <c r="G927" s="12" t="s">
        <v>11</v>
      </c>
    </row>
    <row r="928" spans="3:7" ht="15" thickBot="1" x14ac:dyDescent="0.35">
      <c r="C928" s="10">
        <v>43212</v>
      </c>
      <c r="D928" s="11">
        <v>0.62165509259259266</v>
      </c>
      <c r="E928" s="12" t="s">
        <v>9</v>
      </c>
      <c r="F928" s="12">
        <v>10</v>
      </c>
      <c r="G928" s="12" t="s">
        <v>11</v>
      </c>
    </row>
    <row r="929" spans="3:7" ht="15" thickBot="1" x14ac:dyDescent="0.35">
      <c r="C929" s="10">
        <v>43212</v>
      </c>
      <c r="D929" s="11">
        <v>0.62216435185185182</v>
      </c>
      <c r="E929" s="12" t="s">
        <v>9</v>
      </c>
      <c r="F929" s="12">
        <v>17</v>
      </c>
      <c r="G929" s="12" t="s">
        <v>10</v>
      </c>
    </row>
    <row r="930" spans="3:7" ht="15" thickBot="1" x14ac:dyDescent="0.35">
      <c r="C930" s="10">
        <v>43212</v>
      </c>
      <c r="D930" s="11">
        <v>0.62490740740740736</v>
      </c>
      <c r="E930" s="12" t="s">
        <v>9</v>
      </c>
      <c r="F930" s="12">
        <v>15</v>
      </c>
      <c r="G930" s="12" t="s">
        <v>10</v>
      </c>
    </row>
    <row r="931" spans="3:7" ht="15" thickBot="1" x14ac:dyDescent="0.35">
      <c r="C931" s="10">
        <v>43212</v>
      </c>
      <c r="D931" s="11">
        <v>0.64611111111111108</v>
      </c>
      <c r="E931" s="12" t="s">
        <v>9</v>
      </c>
      <c r="F931" s="12">
        <v>19</v>
      </c>
      <c r="G931" s="12" t="s">
        <v>10</v>
      </c>
    </row>
    <row r="932" spans="3:7" ht="15" thickBot="1" x14ac:dyDescent="0.35">
      <c r="C932" s="10">
        <v>43212</v>
      </c>
      <c r="D932" s="11">
        <v>0.65075231481481477</v>
      </c>
      <c r="E932" s="12" t="s">
        <v>9</v>
      </c>
      <c r="F932" s="12">
        <v>12</v>
      </c>
      <c r="G932" s="12" t="s">
        <v>11</v>
      </c>
    </row>
    <row r="933" spans="3:7" ht="15" thickBot="1" x14ac:dyDescent="0.35">
      <c r="C933" s="10">
        <v>43212</v>
      </c>
      <c r="D933" s="11">
        <v>0.66002314814814811</v>
      </c>
      <c r="E933" s="12" t="s">
        <v>9</v>
      </c>
      <c r="F933" s="12">
        <v>19</v>
      </c>
      <c r="G933" s="12" t="s">
        <v>10</v>
      </c>
    </row>
    <row r="934" spans="3:7" ht="15" thickBot="1" x14ac:dyDescent="0.35">
      <c r="C934" s="10">
        <v>43212</v>
      </c>
      <c r="D934" s="11">
        <v>0.66013888888888894</v>
      </c>
      <c r="E934" s="12" t="s">
        <v>9</v>
      </c>
      <c r="F934" s="12">
        <v>11</v>
      </c>
      <c r="G934" s="12" t="s">
        <v>11</v>
      </c>
    </row>
    <row r="935" spans="3:7" ht="15" thickBot="1" x14ac:dyDescent="0.35">
      <c r="C935" s="10">
        <v>43212</v>
      </c>
      <c r="D935" s="11">
        <v>0.66491898148148143</v>
      </c>
      <c r="E935" s="12" t="s">
        <v>9</v>
      </c>
      <c r="F935" s="12">
        <v>15</v>
      </c>
      <c r="G935" s="12" t="s">
        <v>10</v>
      </c>
    </row>
    <row r="936" spans="3:7" ht="15" thickBot="1" x14ac:dyDescent="0.35">
      <c r="C936" s="10">
        <v>43212</v>
      </c>
      <c r="D936" s="11">
        <v>0.67258101851851848</v>
      </c>
      <c r="E936" s="12" t="s">
        <v>9</v>
      </c>
      <c r="F936" s="12">
        <v>24</v>
      </c>
      <c r="G936" s="12" t="s">
        <v>10</v>
      </c>
    </row>
    <row r="937" spans="3:7" ht="15" thickBot="1" x14ac:dyDescent="0.35">
      <c r="C937" s="10">
        <v>43212</v>
      </c>
      <c r="D937" s="11">
        <v>0.70337962962962963</v>
      </c>
      <c r="E937" s="12" t="s">
        <v>9</v>
      </c>
      <c r="F937" s="12">
        <v>11</v>
      </c>
      <c r="G937" s="12" t="s">
        <v>11</v>
      </c>
    </row>
    <row r="938" spans="3:7" ht="15" thickBot="1" x14ac:dyDescent="0.35">
      <c r="C938" s="10">
        <v>43212</v>
      </c>
      <c r="D938" s="11">
        <v>0.7037268518518518</v>
      </c>
      <c r="E938" s="12" t="s">
        <v>9</v>
      </c>
      <c r="F938" s="12">
        <v>17</v>
      </c>
      <c r="G938" s="12" t="s">
        <v>11</v>
      </c>
    </row>
    <row r="939" spans="3:7" ht="15" thickBot="1" x14ac:dyDescent="0.35">
      <c r="C939" s="10">
        <v>43212</v>
      </c>
      <c r="D939" s="11">
        <v>0.70469907407407406</v>
      </c>
      <c r="E939" s="12" t="s">
        <v>9</v>
      </c>
      <c r="F939" s="12">
        <v>13</v>
      </c>
      <c r="G939" s="12" t="s">
        <v>11</v>
      </c>
    </row>
    <row r="940" spans="3:7" ht="15" thickBot="1" x14ac:dyDescent="0.35">
      <c r="C940" s="10">
        <v>43212</v>
      </c>
      <c r="D940" s="11">
        <v>0.70648148148148149</v>
      </c>
      <c r="E940" s="12" t="s">
        <v>9</v>
      </c>
      <c r="F940" s="12">
        <v>28</v>
      </c>
      <c r="G940" s="12" t="s">
        <v>10</v>
      </c>
    </row>
    <row r="941" spans="3:7" ht="15" thickBot="1" x14ac:dyDescent="0.35">
      <c r="C941" s="10">
        <v>43212</v>
      </c>
      <c r="D941" s="11">
        <v>0.7088078703703703</v>
      </c>
      <c r="E941" s="12" t="s">
        <v>9</v>
      </c>
      <c r="F941" s="12">
        <v>17</v>
      </c>
      <c r="G941" s="12" t="s">
        <v>11</v>
      </c>
    </row>
    <row r="942" spans="3:7" ht="15" thickBot="1" x14ac:dyDescent="0.35">
      <c r="C942" s="10">
        <v>43212</v>
      </c>
      <c r="D942" s="11">
        <v>0.70881944444444445</v>
      </c>
      <c r="E942" s="12" t="s">
        <v>9</v>
      </c>
      <c r="F942" s="12">
        <v>17</v>
      </c>
      <c r="G942" s="12" t="s">
        <v>11</v>
      </c>
    </row>
    <row r="943" spans="3:7" ht="15" thickBot="1" x14ac:dyDescent="0.35">
      <c r="C943" s="10">
        <v>43212</v>
      </c>
      <c r="D943" s="11">
        <v>0.71004629629629623</v>
      </c>
      <c r="E943" s="12" t="s">
        <v>9</v>
      </c>
      <c r="F943" s="12">
        <v>17</v>
      </c>
      <c r="G943" s="12" t="s">
        <v>10</v>
      </c>
    </row>
    <row r="944" spans="3:7" ht="15" thickBot="1" x14ac:dyDescent="0.35">
      <c r="C944" s="10">
        <v>43212</v>
      </c>
      <c r="D944" s="11">
        <v>0.71019675925925929</v>
      </c>
      <c r="E944" s="12" t="s">
        <v>9</v>
      </c>
      <c r="F944" s="12">
        <v>25</v>
      </c>
      <c r="G944" s="12" t="s">
        <v>10</v>
      </c>
    </row>
    <row r="945" spans="3:7" ht="15" thickBot="1" x14ac:dyDescent="0.35">
      <c r="C945" s="10">
        <v>43212</v>
      </c>
      <c r="D945" s="11">
        <v>0.71160879629629636</v>
      </c>
      <c r="E945" s="12" t="s">
        <v>9</v>
      </c>
      <c r="F945" s="12">
        <v>29</v>
      </c>
      <c r="G945" s="12" t="s">
        <v>11</v>
      </c>
    </row>
    <row r="946" spans="3:7" ht="15" thickBot="1" x14ac:dyDescent="0.35">
      <c r="C946" s="10">
        <v>43212</v>
      </c>
      <c r="D946" s="11">
        <v>0.72564814814814815</v>
      </c>
      <c r="E946" s="12" t="s">
        <v>9</v>
      </c>
      <c r="F946" s="12">
        <v>13</v>
      </c>
      <c r="G946" s="12" t="s">
        <v>11</v>
      </c>
    </row>
    <row r="947" spans="3:7" ht="15" thickBot="1" x14ac:dyDescent="0.35">
      <c r="C947" s="10">
        <v>43212</v>
      </c>
      <c r="D947" s="11">
        <v>0.72605324074074085</v>
      </c>
      <c r="E947" s="12" t="s">
        <v>9</v>
      </c>
      <c r="F947" s="12">
        <v>20</v>
      </c>
      <c r="G947" s="12" t="s">
        <v>10</v>
      </c>
    </row>
    <row r="948" spans="3:7" ht="15" thickBot="1" x14ac:dyDescent="0.35">
      <c r="C948" s="10">
        <v>43212</v>
      </c>
      <c r="D948" s="11">
        <v>0.73768518518518522</v>
      </c>
      <c r="E948" s="12" t="s">
        <v>9</v>
      </c>
      <c r="F948" s="12">
        <v>16</v>
      </c>
      <c r="G948" s="12" t="s">
        <v>10</v>
      </c>
    </row>
    <row r="949" spans="3:7" ht="15" thickBot="1" x14ac:dyDescent="0.35">
      <c r="C949" s="10">
        <v>43212</v>
      </c>
      <c r="D949" s="11">
        <v>0.77243055555555562</v>
      </c>
      <c r="E949" s="12" t="s">
        <v>9</v>
      </c>
      <c r="F949" s="12">
        <v>27</v>
      </c>
      <c r="G949" s="12" t="s">
        <v>10</v>
      </c>
    </row>
    <row r="950" spans="3:7" ht="15" thickBot="1" x14ac:dyDescent="0.35">
      <c r="C950" s="10">
        <v>43212</v>
      </c>
      <c r="D950" s="11">
        <v>0.7909722222222223</v>
      </c>
      <c r="E950" s="12" t="s">
        <v>9</v>
      </c>
      <c r="F950" s="12">
        <v>11</v>
      </c>
      <c r="G950" s="12" t="s">
        <v>11</v>
      </c>
    </row>
    <row r="951" spans="3:7" ht="15" thickBot="1" x14ac:dyDescent="0.35">
      <c r="C951" s="10">
        <v>43212</v>
      </c>
      <c r="D951" s="11">
        <v>0.81267361111111114</v>
      </c>
      <c r="E951" s="12" t="s">
        <v>9</v>
      </c>
      <c r="F951" s="12">
        <v>12</v>
      </c>
      <c r="G951" s="12" t="s">
        <v>11</v>
      </c>
    </row>
    <row r="952" spans="3:7" ht="15" thickBot="1" x14ac:dyDescent="0.35">
      <c r="C952" s="10">
        <v>43212</v>
      </c>
      <c r="D952" s="11">
        <v>0.81508101851851855</v>
      </c>
      <c r="E952" s="12" t="s">
        <v>9</v>
      </c>
      <c r="F952" s="12">
        <v>17</v>
      </c>
      <c r="G952" s="12" t="s">
        <v>10</v>
      </c>
    </row>
    <row r="953" spans="3:7" ht="15" thickBot="1" x14ac:dyDescent="0.35">
      <c r="C953" s="10">
        <v>43212</v>
      </c>
      <c r="D953" s="11">
        <v>0.81664351851851846</v>
      </c>
      <c r="E953" s="12" t="s">
        <v>9</v>
      </c>
      <c r="F953" s="12">
        <v>11</v>
      </c>
      <c r="G953" s="12" t="s">
        <v>11</v>
      </c>
    </row>
    <row r="954" spans="3:7" ht="15" thickBot="1" x14ac:dyDescent="0.35">
      <c r="C954" s="10">
        <v>43212</v>
      </c>
      <c r="D954" s="11">
        <v>0.82202546296296297</v>
      </c>
      <c r="E954" s="12" t="s">
        <v>9</v>
      </c>
      <c r="F954" s="12">
        <v>23</v>
      </c>
      <c r="G954" s="12" t="s">
        <v>10</v>
      </c>
    </row>
    <row r="955" spans="3:7" ht="15" thickBot="1" x14ac:dyDescent="0.35">
      <c r="C955" s="10">
        <v>43212</v>
      </c>
      <c r="D955" s="11">
        <v>0.82415509259259256</v>
      </c>
      <c r="E955" s="12" t="s">
        <v>9</v>
      </c>
      <c r="F955" s="12">
        <v>24</v>
      </c>
      <c r="G955" s="12" t="s">
        <v>10</v>
      </c>
    </row>
    <row r="956" spans="3:7" ht="15" thickBot="1" x14ac:dyDescent="0.35">
      <c r="C956" s="10">
        <v>43212</v>
      </c>
      <c r="D956" s="11">
        <v>0.83159722222222221</v>
      </c>
      <c r="E956" s="12" t="s">
        <v>9</v>
      </c>
      <c r="F956" s="12">
        <v>12</v>
      </c>
      <c r="G956" s="12" t="s">
        <v>11</v>
      </c>
    </row>
    <row r="957" spans="3:7" ht="15" thickBot="1" x14ac:dyDescent="0.35">
      <c r="C957" s="10">
        <v>43212</v>
      </c>
      <c r="D957" s="11">
        <v>0.83237268518518526</v>
      </c>
      <c r="E957" s="12" t="s">
        <v>9</v>
      </c>
      <c r="F957" s="12">
        <v>10</v>
      </c>
      <c r="G957" s="12" t="s">
        <v>11</v>
      </c>
    </row>
    <row r="958" spans="3:7" ht="15" thickBot="1" x14ac:dyDescent="0.35">
      <c r="C958" s="10">
        <v>43212</v>
      </c>
      <c r="D958" s="11">
        <v>0.83428240740740733</v>
      </c>
      <c r="E958" s="12" t="s">
        <v>9</v>
      </c>
      <c r="F958" s="12">
        <v>23</v>
      </c>
      <c r="G958" s="12" t="s">
        <v>10</v>
      </c>
    </row>
    <row r="959" spans="3:7" ht="15" thickBot="1" x14ac:dyDescent="0.35">
      <c r="C959" s="10">
        <v>43212</v>
      </c>
      <c r="D959" s="11">
        <v>0.83900462962962974</v>
      </c>
      <c r="E959" s="12" t="s">
        <v>9</v>
      </c>
      <c r="F959" s="12">
        <v>10</v>
      </c>
      <c r="G959" s="12" t="s">
        <v>10</v>
      </c>
    </row>
    <row r="960" spans="3:7" ht="15" thickBot="1" x14ac:dyDescent="0.35">
      <c r="C960" s="17">
        <v>43212</v>
      </c>
      <c r="D960" s="18">
        <v>0.8401967592592593</v>
      </c>
      <c r="E960" s="19" t="s">
        <v>9</v>
      </c>
      <c r="F960" s="19">
        <v>13</v>
      </c>
      <c r="G960" s="19" t="s">
        <v>10</v>
      </c>
    </row>
    <row r="961" spans="3:7" ht="15" thickBot="1" x14ac:dyDescent="0.35">
      <c r="C961" s="7">
        <v>43213</v>
      </c>
      <c r="D961" s="8">
        <v>0.13798611111111111</v>
      </c>
      <c r="E961" s="9" t="s">
        <v>9</v>
      </c>
      <c r="F961" s="9">
        <v>12</v>
      </c>
      <c r="G961" s="9" t="s">
        <v>11</v>
      </c>
    </row>
    <row r="962" spans="3:7" ht="15" thickBot="1" x14ac:dyDescent="0.35">
      <c r="C962" s="10">
        <v>43213</v>
      </c>
      <c r="D962" s="11">
        <v>0.13818287037037039</v>
      </c>
      <c r="E962" s="12" t="s">
        <v>9</v>
      </c>
      <c r="F962" s="12">
        <v>13</v>
      </c>
      <c r="G962" s="12" t="s">
        <v>11</v>
      </c>
    </row>
    <row r="963" spans="3:7" ht="15" thickBot="1" x14ac:dyDescent="0.35">
      <c r="C963" s="10">
        <v>43213</v>
      </c>
      <c r="D963" s="11">
        <v>0.21932870370370372</v>
      </c>
      <c r="E963" s="12" t="s">
        <v>9</v>
      </c>
      <c r="F963" s="12">
        <v>10</v>
      </c>
      <c r="G963" s="12" t="s">
        <v>11</v>
      </c>
    </row>
    <row r="964" spans="3:7" ht="15" thickBot="1" x14ac:dyDescent="0.35">
      <c r="C964" s="10">
        <v>43213</v>
      </c>
      <c r="D964" s="11">
        <v>0.26792824074074073</v>
      </c>
      <c r="E964" s="12" t="s">
        <v>9</v>
      </c>
      <c r="F964" s="12">
        <v>12</v>
      </c>
      <c r="G964" s="12" t="s">
        <v>11</v>
      </c>
    </row>
    <row r="965" spans="3:7" ht="15" thickBot="1" x14ac:dyDescent="0.35">
      <c r="C965" s="10">
        <v>43213</v>
      </c>
      <c r="D965" s="11">
        <v>0.28539351851851852</v>
      </c>
      <c r="E965" s="12" t="s">
        <v>9</v>
      </c>
      <c r="F965" s="12">
        <v>11</v>
      </c>
      <c r="G965" s="12" t="s">
        <v>11</v>
      </c>
    </row>
    <row r="966" spans="3:7" ht="15" thickBot="1" x14ac:dyDescent="0.35">
      <c r="C966" s="10">
        <v>43213</v>
      </c>
      <c r="D966" s="11">
        <v>0.28847222222222224</v>
      </c>
      <c r="E966" s="12" t="s">
        <v>9</v>
      </c>
      <c r="F966" s="12">
        <v>10</v>
      </c>
      <c r="G966" s="12" t="s">
        <v>11</v>
      </c>
    </row>
    <row r="967" spans="3:7" ht="15" thickBot="1" x14ac:dyDescent="0.35">
      <c r="C967" s="10">
        <v>43213</v>
      </c>
      <c r="D967" s="11">
        <v>0.28856481481481483</v>
      </c>
      <c r="E967" s="12" t="s">
        <v>9</v>
      </c>
      <c r="F967" s="12">
        <v>22</v>
      </c>
      <c r="G967" s="12" t="s">
        <v>11</v>
      </c>
    </row>
    <row r="968" spans="3:7" ht="15" thickBot="1" x14ac:dyDescent="0.35">
      <c r="C968" s="10">
        <v>43213</v>
      </c>
      <c r="D968" s="11">
        <v>0.28857638888888887</v>
      </c>
      <c r="E968" s="12" t="s">
        <v>9</v>
      </c>
      <c r="F968" s="12">
        <v>16</v>
      </c>
      <c r="G968" s="12" t="s">
        <v>11</v>
      </c>
    </row>
    <row r="969" spans="3:7" ht="15" thickBot="1" x14ac:dyDescent="0.35">
      <c r="C969" s="10">
        <v>43213</v>
      </c>
      <c r="D969" s="11">
        <v>0.28859953703703706</v>
      </c>
      <c r="E969" s="12" t="s">
        <v>9</v>
      </c>
      <c r="F969" s="12">
        <v>10</v>
      </c>
      <c r="G969" s="12" t="s">
        <v>11</v>
      </c>
    </row>
    <row r="970" spans="3:7" ht="15" thickBot="1" x14ac:dyDescent="0.35">
      <c r="C970" s="10">
        <v>43213</v>
      </c>
      <c r="D970" s="11">
        <v>0.30605324074074075</v>
      </c>
      <c r="E970" s="12" t="s">
        <v>9</v>
      </c>
      <c r="F970" s="12">
        <v>10</v>
      </c>
      <c r="G970" s="12" t="s">
        <v>11</v>
      </c>
    </row>
    <row r="971" spans="3:7" ht="15" thickBot="1" x14ac:dyDescent="0.35">
      <c r="C971" s="10">
        <v>43213</v>
      </c>
      <c r="D971" s="11">
        <v>0.30907407407407406</v>
      </c>
      <c r="E971" s="12" t="s">
        <v>9</v>
      </c>
      <c r="F971" s="12">
        <v>12</v>
      </c>
      <c r="G971" s="12" t="s">
        <v>11</v>
      </c>
    </row>
    <row r="972" spans="3:7" ht="15" thickBot="1" x14ac:dyDescent="0.35">
      <c r="C972" s="10">
        <v>43213</v>
      </c>
      <c r="D972" s="11">
        <v>0.30951388888888892</v>
      </c>
      <c r="E972" s="12" t="s">
        <v>9</v>
      </c>
      <c r="F972" s="12">
        <v>12</v>
      </c>
      <c r="G972" s="12" t="s">
        <v>11</v>
      </c>
    </row>
    <row r="973" spans="3:7" ht="15" thickBot="1" x14ac:dyDescent="0.35">
      <c r="C973" s="10">
        <v>43213</v>
      </c>
      <c r="D973" s="11">
        <v>0.30986111111111109</v>
      </c>
      <c r="E973" s="12" t="s">
        <v>9</v>
      </c>
      <c r="F973" s="12">
        <v>12</v>
      </c>
      <c r="G973" s="12" t="s">
        <v>10</v>
      </c>
    </row>
    <row r="974" spans="3:7" ht="15" thickBot="1" x14ac:dyDescent="0.35">
      <c r="C974" s="10">
        <v>43213</v>
      </c>
      <c r="D974" s="11">
        <v>0.31041666666666667</v>
      </c>
      <c r="E974" s="12" t="s">
        <v>9</v>
      </c>
      <c r="F974" s="12">
        <v>15</v>
      </c>
      <c r="G974" s="12" t="s">
        <v>10</v>
      </c>
    </row>
    <row r="975" spans="3:7" ht="15" thickBot="1" x14ac:dyDescent="0.35">
      <c r="C975" s="10">
        <v>43213</v>
      </c>
      <c r="D975" s="11">
        <v>0.31241898148148145</v>
      </c>
      <c r="E975" s="12" t="s">
        <v>9</v>
      </c>
      <c r="F975" s="12">
        <v>12</v>
      </c>
      <c r="G975" s="12" t="s">
        <v>11</v>
      </c>
    </row>
    <row r="976" spans="3:7" ht="15" thickBot="1" x14ac:dyDescent="0.35">
      <c r="C976" s="10">
        <v>43213</v>
      </c>
      <c r="D976" s="11">
        <v>0.31241898148148145</v>
      </c>
      <c r="E976" s="12" t="s">
        <v>9</v>
      </c>
      <c r="F976" s="12">
        <v>8</v>
      </c>
      <c r="G976" s="12" t="s">
        <v>11</v>
      </c>
    </row>
    <row r="977" spans="3:7" ht="15" thickBot="1" x14ac:dyDescent="0.35">
      <c r="C977" s="10">
        <v>43213</v>
      </c>
      <c r="D977" s="11">
        <v>0.31244212962962964</v>
      </c>
      <c r="E977" s="12" t="s">
        <v>9</v>
      </c>
      <c r="F977" s="12">
        <v>15</v>
      </c>
      <c r="G977" s="12" t="s">
        <v>11</v>
      </c>
    </row>
    <row r="978" spans="3:7" ht="15" thickBot="1" x14ac:dyDescent="0.35">
      <c r="C978" s="10">
        <v>43213</v>
      </c>
      <c r="D978" s="11">
        <v>0.3125</v>
      </c>
      <c r="E978" s="12" t="s">
        <v>9</v>
      </c>
      <c r="F978" s="12">
        <v>17</v>
      </c>
      <c r="G978" s="12" t="s">
        <v>11</v>
      </c>
    </row>
    <row r="979" spans="3:7" ht="15" thickBot="1" x14ac:dyDescent="0.35">
      <c r="C979" s="10">
        <v>43213</v>
      </c>
      <c r="D979" s="11">
        <v>0.31251157407407409</v>
      </c>
      <c r="E979" s="12" t="s">
        <v>9</v>
      </c>
      <c r="F979" s="12">
        <v>13</v>
      </c>
      <c r="G979" s="12" t="s">
        <v>11</v>
      </c>
    </row>
    <row r="980" spans="3:7" ht="15" thickBot="1" x14ac:dyDescent="0.35">
      <c r="C980" s="10">
        <v>43213</v>
      </c>
      <c r="D980" s="11">
        <v>0.31659722222222225</v>
      </c>
      <c r="E980" s="12" t="s">
        <v>9</v>
      </c>
      <c r="F980" s="12">
        <v>11</v>
      </c>
      <c r="G980" s="12" t="s">
        <v>11</v>
      </c>
    </row>
    <row r="981" spans="3:7" ht="15" thickBot="1" x14ac:dyDescent="0.35">
      <c r="C981" s="10">
        <v>43213</v>
      </c>
      <c r="D981" s="11">
        <v>0.32548611111111109</v>
      </c>
      <c r="E981" s="12" t="s">
        <v>9</v>
      </c>
      <c r="F981" s="12">
        <v>12</v>
      </c>
      <c r="G981" s="12" t="s">
        <v>11</v>
      </c>
    </row>
    <row r="982" spans="3:7" ht="15" thickBot="1" x14ac:dyDescent="0.35">
      <c r="C982" s="10">
        <v>43213</v>
      </c>
      <c r="D982" s="11">
        <v>0.32871527777777776</v>
      </c>
      <c r="E982" s="12" t="s">
        <v>9</v>
      </c>
      <c r="F982" s="12">
        <v>21</v>
      </c>
      <c r="G982" s="12" t="s">
        <v>10</v>
      </c>
    </row>
    <row r="983" spans="3:7" ht="15" thickBot="1" x14ac:dyDescent="0.35">
      <c r="C983" s="10">
        <v>43213</v>
      </c>
      <c r="D983" s="11">
        <v>0.32874999999999999</v>
      </c>
      <c r="E983" s="12" t="s">
        <v>9</v>
      </c>
      <c r="F983" s="12">
        <v>25</v>
      </c>
      <c r="G983" s="12" t="s">
        <v>10</v>
      </c>
    </row>
    <row r="984" spans="3:7" ht="15" thickBot="1" x14ac:dyDescent="0.35">
      <c r="C984" s="10">
        <v>43213</v>
      </c>
      <c r="D984" s="11">
        <v>0.32876157407407408</v>
      </c>
      <c r="E984" s="12" t="s">
        <v>9</v>
      </c>
      <c r="F984" s="12">
        <v>22</v>
      </c>
      <c r="G984" s="12" t="s">
        <v>10</v>
      </c>
    </row>
    <row r="985" spans="3:7" ht="15" thickBot="1" x14ac:dyDescent="0.35">
      <c r="C985" s="10">
        <v>43213</v>
      </c>
      <c r="D985" s="11">
        <v>0.32879629629629631</v>
      </c>
      <c r="E985" s="12" t="s">
        <v>9</v>
      </c>
      <c r="F985" s="12">
        <v>19</v>
      </c>
      <c r="G985" s="12" t="s">
        <v>10</v>
      </c>
    </row>
    <row r="986" spans="3:7" ht="15" thickBot="1" x14ac:dyDescent="0.35">
      <c r="C986" s="10">
        <v>43213</v>
      </c>
      <c r="D986" s="11">
        <v>0.34112268518518518</v>
      </c>
      <c r="E986" s="12" t="s">
        <v>9</v>
      </c>
      <c r="F986" s="12">
        <v>11</v>
      </c>
      <c r="G986" s="12" t="s">
        <v>11</v>
      </c>
    </row>
    <row r="987" spans="3:7" ht="15" thickBot="1" x14ac:dyDescent="0.35">
      <c r="C987" s="10">
        <v>43213</v>
      </c>
      <c r="D987" s="11">
        <v>0.34553240740740737</v>
      </c>
      <c r="E987" s="12" t="s">
        <v>9</v>
      </c>
      <c r="F987" s="12">
        <v>11</v>
      </c>
      <c r="G987" s="12" t="s">
        <v>10</v>
      </c>
    </row>
    <row r="988" spans="3:7" ht="15" thickBot="1" x14ac:dyDescent="0.35">
      <c r="C988" s="10">
        <v>43213</v>
      </c>
      <c r="D988" s="11">
        <v>0.3495949074074074</v>
      </c>
      <c r="E988" s="12" t="s">
        <v>9</v>
      </c>
      <c r="F988" s="12">
        <v>11</v>
      </c>
      <c r="G988" s="12" t="s">
        <v>11</v>
      </c>
    </row>
    <row r="989" spans="3:7" ht="15" thickBot="1" x14ac:dyDescent="0.35">
      <c r="C989" s="10">
        <v>43213</v>
      </c>
      <c r="D989" s="11">
        <v>0.35196759259259264</v>
      </c>
      <c r="E989" s="12" t="s">
        <v>9</v>
      </c>
      <c r="F989" s="12">
        <v>10</v>
      </c>
      <c r="G989" s="12" t="s">
        <v>11</v>
      </c>
    </row>
    <row r="990" spans="3:7" ht="15" thickBot="1" x14ac:dyDescent="0.35">
      <c r="C990" s="10">
        <v>43213</v>
      </c>
      <c r="D990" s="11">
        <v>0.35575231481481479</v>
      </c>
      <c r="E990" s="12" t="s">
        <v>9</v>
      </c>
      <c r="F990" s="12">
        <v>12</v>
      </c>
      <c r="G990" s="12" t="s">
        <v>10</v>
      </c>
    </row>
    <row r="991" spans="3:7" x14ac:dyDescent="0.3">
      <c r="C991" s="20">
        <v>43213</v>
      </c>
      <c r="D991" s="21">
        <v>0.35689814814814813</v>
      </c>
      <c r="E991" s="22" t="s">
        <v>9</v>
      </c>
      <c r="F991" s="22">
        <v>11</v>
      </c>
      <c r="G991" s="22" t="s">
        <v>10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767FD-3440-495A-9D62-4A229B50B36B}">
  <dimension ref="C4:T1140"/>
  <sheetViews>
    <sheetView workbookViewId="0"/>
  </sheetViews>
  <sheetFormatPr defaultRowHeight="14.4" x14ac:dyDescent="0.3"/>
  <cols>
    <col min="3" max="3" width="12.6640625" customWidth="1"/>
    <col min="5" max="5" width="10.88671875" customWidth="1"/>
    <col min="7" max="7" width="11" customWidth="1"/>
    <col min="10" max="10" width="33" customWidth="1"/>
    <col min="20" max="20" width="12" customWidth="1"/>
  </cols>
  <sheetData>
    <row r="4" spans="3:20" ht="15" thickBot="1" x14ac:dyDescent="0.35">
      <c r="C4" s="56" t="s">
        <v>0</v>
      </c>
      <c r="D4" s="56" t="s">
        <v>1</v>
      </c>
      <c r="E4" s="56" t="s">
        <v>2</v>
      </c>
      <c r="F4" s="56" t="s">
        <v>3</v>
      </c>
      <c r="G4" s="56" t="s">
        <v>4</v>
      </c>
    </row>
    <row r="5" spans="3:20" ht="15" thickBot="1" x14ac:dyDescent="0.35">
      <c r="C5" s="57" t="s">
        <v>5</v>
      </c>
      <c r="D5" s="57">
        <v>15</v>
      </c>
      <c r="E5" s="58">
        <v>43279</v>
      </c>
      <c r="F5" s="59">
        <v>0.33481481481481484</v>
      </c>
      <c r="G5" s="60">
        <v>0.5</v>
      </c>
    </row>
    <row r="6" spans="3:20" x14ac:dyDescent="0.3">
      <c r="C6" s="61" t="s">
        <v>2</v>
      </c>
      <c r="D6" s="61" t="s">
        <v>3</v>
      </c>
      <c r="E6" s="61" t="s">
        <v>6</v>
      </c>
      <c r="F6" s="61" t="s">
        <v>7</v>
      </c>
      <c r="G6" s="61" t="s">
        <v>8</v>
      </c>
    </row>
    <row r="7" spans="3:20" ht="15" thickBot="1" x14ac:dyDescent="0.35">
      <c r="C7" s="7">
        <v>43269</v>
      </c>
      <c r="D7" s="8">
        <v>0.13097222222222224</v>
      </c>
      <c r="E7" s="9" t="s">
        <v>9</v>
      </c>
      <c r="F7" s="9">
        <v>16</v>
      </c>
      <c r="G7" s="9" t="s">
        <v>11</v>
      </c>
    </row>
    <row r="8" spans="3:20" ht="15" thickBot="1" x14ac:dyDescent="0.35">
      <c r="C8" s="10">
        <v>43269</v>
      </c>
      <c r="D8" s="11">
        <v>0.13105324074074073</v>
      </c>
      <c r="E8" s="12" t="s">
        <v>9</v>
      </c>
      <c r="F8" s="12">
        <v>10</v>
      </c>
      <c r="G8" s="12" t="s">
        <v>10</v>
      </c>
    </row>
    <row r="9" spans="3:20" ht="15" thickBot="1" x14ac:dyDescent="0.35">
      <c r="C9" s="10">
        <v>43269</v>
      </c>
      <c r="D9" s="11">
        <v>0.13122685185185184</v>
      </c>
      <c r="E9" s="12" t="s">
        <v>9</v>
      </c>
      <c r="F9" s="12">
        <v>20</v>
      </c>
      <c r="G9" s="12" t="s">
        <v>11</v>
      </c>
      <c r="J9" t="s">
        <v>12</v>
      </c>
      <c r="K9" s="13">
        <f>SUM( K11:R11 )</f>
        <v>828</v>
      </c>
      <c r="L9" s="13"/>
      <c r="M9" s="14"/>
      <c r="N9" s="14"/>
      <c r="O9" s="14"/>
      <c r="P9" s="14"/>
      <c r="Q9" s="14"/>
      <c r="R9" s="14"/>
    </row>
    <row r="10" spans="3:20" ht="15" thickBot="1" x14ac:dyDescent="0.35">
      <c r="C10" s="10">
        <v>43269</v>
      </c>
      <c r="D10" s="11">
        <v>0.238125</v>
      </c>
      <c r="E10" s="12" t="s">
        <v>9</v>
      </c>
      <c r="F10" s="12">
        <v>11</v>
      </c>
      <c r="G10" s="12" t="s">
        <v>11</v>
      </c>
      <c r="K10" s="14" t="s">
        <v>79</v>
      </c>
      <c r="L10" s="14" t="s">
        <v>80</v>
      </c>
      <c r="M10" s="14" t="s">
        <v>81</v>
      </c>
      <c r="N10" s="14" t="s">
        <v>82</v>
      </c>
      <c r="O10" s="14" t="s">
        <v>83</v>
      </c>
      <c r="P10" s="14" t="s">
        <v>84</v>
      </c>
      <c r="Q10" s="14" t="s">
        <v>85</v>
      </c>
      <c r="R10" s="14"/>
      <c r="S10" s="14" t="s">
        <v>20</v>
      </c>
    </row>
    <row r="11" spans="3:20" ht="15" thickBot="1" x14ac:dyDescent="0.35">
      <c r="C11" s="10">
        <v>43269</v>
      </c>
      <c r="D11" s="11">
        <v>0.27013888888888887</v>
      </c>
      <c r="E11" s="12" t="s">
        <v>9</v>
      </c>
      <c r="F11" s="12">
        <v>22</v>
      </c>
      <c r="G11" s="12" t="s">
        <v>11</v>
      </c>
      <c r="J11" t="s">
        <v>21</v>
      </c>
      <c r="K11" s="13">
        <f>COUNTIFS($C$7:$C$834, "=2018-06-18" )</f>
        <v>159</v>
      </c>
      <c r="L11" s="13">
        <f>COUNTIFS($C$7:$C$834, "=2018-06-19" )</f>
        <v>223</v>
      </c>
      <c r="M11" s="13">
        <f>COUNTIFS($C$7:$C$834, "=2018-06-20" )</f>
        <v>160</v>
      </c>
      <c r="N11" s="13">
        <f>COUNTIFS($C$7:$C$834, "=2018-06-21" )</f>
        <v>59</v>
      </c>
      <c r="O11" s="13">
        <f>COUNTIFS($C$7:$C$834, "=2018-06-22" )</f>
        <v>86</v>
      </c>
      <c r="P11" s="13">
        <f>COUNTIFS($C$7:$C$834, "=2018-06-23" )</f>
        <v>70</v>
      </c>
      <c r="Q11" s="13">
        <f>COUNTIFS($C$7:$C$834, "=2018-06-24" )</f>
        <v>71</v>
      </c>
      <c r="R11" s="13"/>
      <c r="S11" s="13">
        <f>SUM( K11:Q11 )</f>
        <v>828</v>
      </c>
    </row>
    <row r="12" spans="3:20" ht="15" thickBot="1" x14ac:dyDescent="0.35">
      <c r="C12" s="10">
        <v>43269</v>
      </c>
      <c r="D12" s="11">
        <v>0.2701736111111111</v>
      </c>
      <c r="E12" s="12" t="s">
        <v>9</v>
      </c>
      <c r="F12" s="12">
        <v>12</v>
      </c>
      <c r="G12" s="12" t="s">
        <v>11</v>
      </c>
      <c r="J12" t="s">
        <v>22</v>
      </c>
      <c r="K12" s="13">
        <f>COUNTIFS($C$7:$C$834, "=2018-06-18",  $F$7:$F$834, "&gt;30" )</f>
        <v>2</v>
      </c>
      <c r="L12" s="13">
        <f>COUNTIFS($C$7:$C$834, "=2018-06-19", $F$7:$F$834, "&gt;30" )</f>
        <v>8</v>
      </c>
      <c r="M12" s="13">
        <f>COUNTIFS($C$7:$C$834, "=2018-06-20", $F$7:$F$834, "&gt;30" )</f>
        <v>1</v>
      </c>
      <c r="N12" s="13">
        <f>COUNTIFS($C$7:$C$834, "=2018-06-21", $F$7:$F$834, "&gt;30" )</f>
        <v>1</v>
      </c>
      <c r="O12" s="13">
        <f>COUNTIFS($C$7:$C$834, "=2018-06-22", $F$7:$F$834, "&gt;30" )</f>
        <v>3</v>
      </c>
      <c r="P12" s="13">
        <f>COUNTIFS($C$7:$C$834, "=2018-06-23", $F$7:$F$834, "&gt;30" )</f>
        <v>1</v>
      </c>
      <c r="Q12" s="13">
        <f>COUNTIFS($C$7:$C$834, "=2018-06-24", $F$7:$F$834, "&gt;30" )</f>
        <v>3</v>
      </c>
      <c r="R12" s="13"/>
      <c r="S12" s="13">
        <f>SUM( K12:R12 )</f>
        <v>19</v>
      </c>
      <c r="T12" s="15">
        <f>S12/S11</f>
        <v>2.2946859903381644E-2</v>
      </c>
    </row>
    <row r="13" spans="3:20" ht="15" thickBot="1" x14ac:dyDescent="0.35">
      <c r="C13" s="10">
        <v>43269</v>
      </c>
      <c r="D13" s="11">
        <v>0.27626157407407409</v>
      </c>
      <c r="E13" s="12" t="s">
        <v>9</v>
      </c>
      <c r="F13" s="12">
        <v>12</v>
      </c>
      <c r="G13" s="12" t="s">
        <v>11</v>
      </c>
    </row>
    <row r="14" spans="3:20" ht="15" thickBot="1" x14ac:dyDescent="0.35">
      <c r="C14" s="10">
        <v>43269</v>
      </c>
      <c r="D14" s="11">
        <v>0.27665509259259258</v>
      </c>
      <c r="E14" s="12" t="s">
        <v>9</v>
      </c>
      <c r="F14" s="12">
        <v>11</v>
      </c>
      <c r="G14" s="12" t="s">
        <v>11</v>
      </c>
    </row>
    <row r="15" spans="3:20" ht="15" thickBot="1" x14ac:dyDescent="0.35">
      <c r="C15" s="10">
        <v>43269</v>
      </c>
      <c r="D15" s="11">
        <v>0.27737268518518515</v>
      </c>
      <c r="E15" s="12" t="s">
        <v>9</v>
      </c>
      <c r="F15" s="12">
        <v>12</v>
      </c>
      <c r="G15" s="12" t="s">
        <v>10</v>
      </c>
    </row>
    <row r="16" spans="3:20" ht="15" thickBot="1" x14ac:dyDescent="0.35">
      <c r="C16" s="10">
        <v>43269</v>
      </c>
      <c r="D16" s="11">
        <v>0.27771990740740743</v>
      </c>
      <c r="E16" s="12" t="s">
        <v>9</v>
      </c>
      <c r="F16" s="12">
        <v>17</v>
      </c>
      <c r="G16" s="12" t="s">
        <v>10</v>
      </c>
    </row>
    <row r="17" spans="3:7" ht="15" thickBot="1" x14ac:dyDescent="0.35">
      <c r="C17" s="10">
        <v>43269</v>
      </c>
      <c r="D17" s="11">
        <v>0.28356481481481483</v>
      </c>
      <c r="E17" s="12" t="s">
        <v>9</v>
      </c>
      <c r="F17" s="12">
        <v>16</v>
      </c>
      <c r="G17" s="12" t="s">
        <v>11</v>
      </c>
    </row>
    <row r="18" spans="3:7" ht="15" thickBot="1" x14ac:dyDescent="0.35">
      <c r="C18" s="10">
        <v>43269</v>
      </c>
      <c r="D18" s="11">
        <v>0.30122685185185188</v>
      </c>
      <c r="E18" s="12" t="s">
        <v>9</v>
      </c>
      <c r="F18" s="12">
        <v>12</v>
      </c>
      <c r="G18" s="12" t="s">
        <v>11</v>
      </c>
    </row>
    <row r="19" spans="3:7" ht="15" thickBot="1" x14ac:dyDescent="0.35">
      <c r="C19" s="10">
        <v>43269</v>
      </c>
      <c r="D19" s="11">
        <v>0.3021875</v>
      </c>
      <c r="E19" s="12" t="s">
        <v>9</v>
      </c>
      <c r="F19" s="12">
        <v>10</v>
      </c>
      <c r="G19" s="12" t="s">
        <v>11</v>
      </c>
    </row>
    <row r="20" spans="3:7" ht="15" thickBot="1" x14ac:dyDescent="0.35">
      <c r="C20" s="10">
        <v>43269</v>
      </c>
      <c r="D20" s="11">
        <v>0.30942129629629628</v>
      </c>
      <c r="E20" s="12" t="s">
        <v>9</v>
      </c>
      <c r="F20" s="12">
        <v>11</v>
      </c>
      <c r="G20" s="12" t="s">
        <v>11</v>
      </c>
    </row>
    <row r="21" spans="3:7" x14ac:dyDescent="0.3">
      <c r="C21" s="23">
        <v>43269</v>
      </c>
      <c r="D21" s="24">
        <v>0.31502314814814814</v>
      </c>
      <c r="E21" s="25" t="s">
        <v>9</v>
      </c>
      <c r="F21" s="25">
        <v>11</v>
      </c>
      <c r="G21" s="25" t="s">
        <v>11</v>
      </c>
    </row>
    <row r="22" spans="3:7" ht="15" thickBot="1" x14ac:dyDescent="0.35">
      <c r="C22" s="62">
        <v>43269</v>
      </c>
      <c r="D22" s="63">
        <v>0.32635416666666667</v>
      </c>
      <c r="E22" s="64" t="s">
        <v>9</v>
      </c>
      <c r="F22" s="64">
        <v>20</v>
      </c>
      <c r="G22" s="64" t="s">
        <v>11</v>
      </c>
    </row>
    <row r="23" spans="3:7" ht="15" thickBot="1" x14ac:dyDescent="0.35">
      <c r="C23" s="38">
        <v>43269</v>
      </c>
      <c r="D23" s="39">
        <v>0.32636574074074076</v>
      </c>
      <c r="E23" s="40" t="s">
        <v>9</v>
      </c>
      <c r="F23" s="40">
        <v>11</v>
      </c>
      <c r="G23" s="40" t="s">
        <v>11</v>
      </c>
    </row>
    <row r="24" spans="3:7" ht="15" thickBot="1" x14ac:dyDescent="0.35">
      <c r="C24" s="38">
        <v>43269</v>
      </c>
      <c r="D24" s="39">
        <v>0.32754629629629628</v>
      </c>
      <c r="E24" s="40" t="s">
        <v>9</v>
      </c>
      <c r="F24" s="40">
        <v>10</v>
      </c>
      <c r="G24" s="40" t="s">
        <v>11</v>
      </c>
    </row>
    <row r="25" spans="3:7" ht="15" thickBot="1" x14ac:dyDescent="0.35">
      <c r="C25" s="38">
        <v>43269</v>
      </c>
      <c r="D25" s="39">
        <v>0.32754629629629628</v>
      </c>
      <c r="E25" s="40" t="s">
        <v>9</v>
      </c>
      <c r="F25" s="40">
        <v>9</v>
      </c>
      <c r="G25" s="40" t="s">
        <v>11</v>
      </c>
    </row>
    <row r="26" spans="3:7" ht="15" thickBot="1" x14ac:dyDescent="0.35">
      <c r="C26" s="38">
        <v>43269</v>
      </c>
      <c r="D26" s="39">
        <v>0.32755787037037037</v>
      </c>
      <c r="E26" s="40" t="s">
        <v>9</v>
      </c>
      <c r="F26" s="40">
        <v>8</v>
      </c>
      <c r="G26" s="40" t="s">
        <v>11</v>
      </c>
    </row>
    <row r="27" spans="3:7" ht="15" thickBot="1" x14ac:dyDescent="0.35">
      <c r="C27" s="38">
        <v>43269</v>
      </c>
      <c r="D27" s="39">
        <v>0.32755787037037037</v>
      </c>
      <c r="E27" s="40" t="s">
        <v>9</v>
      </c>
      <c r="F27" s="40">
        <v>8</v>
      </c>
      <c r="G27" s="40" t="s">
        <v>11</v>
      </c>
    </row>
    <row r="28" spans="3:7" ht="15" thickBot="1" x14ac:dyDescent="0.35">
      <c r="C28" s="38">
        <v>43269</v>
      </c>
      <c r="D28" s="39">
        <v>0.33064814814814814</v>
      </c>
      <c r="E28" s="40" t="s">
        <v>9</v>
      </c>
      <c r="F28" s="40">
        <v>11</v>
      </c>
      <c r="G28" s="40" t="s">
        <v>11</v>
      </c>
    </row>
    <row r="29" spans="3:7" ht="15" thickBot="1" x14ac:dyDescent="0.35">
      <c r="C29" s="38">
        <v>43269</v>
      </c>
      <c r="D29" s="39">
        <v>0.3387384259259259</v>
      </c>
      <c r="E29" s="40" t="s">
        <v>9</v>
      </c>
      <c r="F29" s="40">
        <v>13</v>
      </c>
      <c r="G29" s="40" t="s">
        <v>11</v>
      </c>
    </row>
    <row r="30" spans="3:7" ht="15" thickBot="1" x14ac:dyDescent="0.35">
      <c r="C30" s="38">
        <v>43269</v>
      </c>
      <c r="D30" s="39">
        <v>0.33879629629629626</v>
      </c>
      <c r="E30" s="40" t="s">
        <v>9</v>
      </c>
      <c r="F30" s="40">
        <v>10</v>
      </c>
      <c r="G30" s="40" t="s">
        <v>11</v>
      </c>
    </row>
    <row r="31" spans="3:7" ht="15" thickBot="1" x14ac:dyDescent="0.35">
      <c r="C31" s="38">
        <v>43269</v>
      </c>
      <c r="D31" s="39">
        <v>0.34067129629629633</v>
      </c>
      <c r="E31" s="40" t="s">
        <v>9</v>
      </c>
      <c r="F31" s="40">
        <v>10</v>
      </c>
      <c r="G31" s="40" t="s">
        <v>11</v>
      </c>
    </row>
    <row r="32" spans="3:7" ht="15" thickBot="1" x14ac:dyDescent="0.35">
      <c r="C32" s="38">
        <v>43269</v>
      </c>
      <c r="D32" s="39">
        <v>0.40137731481481481</v>
      </c>
      <c r="E32" s="40" t="s">
        <v>9</v>
      </c>
      <c r="F32" s="40">
        <v>10</v>
      </c>
      <c r="G32" s="40" t="s">
        <v>11</v>
      </c>
    </row>
    <row r="33" spans="3:7" ht="15" thickBot="1" x14ac:dyDescent="0.35">
      <c r="C33" s="38">
        <v>43269</v>
      </c>
      <c r="D33" s="39">
        <v>0.40765046296296298</v>
      </c>
      <c r="E33" s="40" t="s">
        <v>9</v>
      </c>
      <c r="F33" s="40">
        <v>11</v>
      </c>
      <c r="G33" s="40" t="s">
        <v>11</v>
      </c>
    </row>
    <row r="34" spans="3:7" ht="15" thickBot="1" x14ac:dyDescent="0.35">
      <c r="C34" s="38">
        <v>43269</v>
      </c>
      <c r="D34" s="39">
        <v>0.4142939814814815</v>
      </c>
      <c r="E34" s="40" t="s">
        <v>9</v>
      </c>
      <c r="F34" s="40">
        <v>13</v>
      </c>
      <c r="G34" s="40" t="s">
        <v>11</v>
      </c>
    </row>
    <row r="35" spans="3:7" ht="15" thickBot="1" x14ac:dyDescent="0.35">
      <c r="C35" s="38">
        <v>43269</v>
      </c>
      <c r="D35" s="39">
        <v>0.42413194444444446</v>
      </c>
      <c r="E35" s="40" t="s">
        <v>9</v>
      </c>
      <c r="F35" s="40">
        <v>22</v>
      </c>
      <c r="G35" s="40" t="s">
        <v>10</v>
      </c>
    </row>
    <row r="36" spans="3:7" ht="15" thickBot="1" x14ac:dyDescent="0.35">
      <c r="C36" s="38">
        <v>43269</v>
      </c>
      <c r="D36" s="39">
        <v>0.4241550925925926</v>
      </c>
      <c r="E36" s="40" t="s">
        <v>9</v>
      </c>
      <c r="F36" s="40">
        <v>18</v>
      </c>
      <c r="G36" s="40" t="s">
        <v>10</v>
      </c>
    </row>
    <row r="37" spans="3:7" ht="15" thickBot="1" x14ac:dyDescent="0.35">
      <c r="C37" s="38">
        <v>43269</v>
      </c>
      <c r="D37" s="39">
        <v>0.42416666666666664</v>
      </c>
      <c r="E37" s="40" t="s">
        <v>9</v>
      </c>
      <c r="F37" s="40">
        <v>19</v>
      </c>
      <c r="G37" s="40" t="s">
        <v>10</v>
      </c>
    </row>
    <row r="38" spans="3:7" ht="15" thickBot="1" x14ac:dyDescent="0.35">
      <c r="C38" s="38">
        <v>43269</v>
      </c>
      <c r="D38" s="39">
        <v>0.42417824074074079</v>
      </c>
      <c r="E38" s="40" t="s">
        <v>9</v>
      </c>
      <c r="F38" s="40">
        <v>13</v>
      </c>
      <c r="G38" s="40" t="s">
        <v>10</v>
      </c>
    </row>
    <row r="39" spans="3:7" ht="15" thickBot="1" x14ac:dyDescent="0.35">
      <c r="C39" s="38">
        <v>43269</v>
      </c>
      <c r="D39" s="39">
        <v>0.42418981481481483</v>
      </c>
      <c r="E39" s="40" t="s">
        <v>9</v>
      </c>
      <c r="F39" s="40">
        <v>16</v>
      </c>
      <c r="G39" s="40" t="s">
        <v>10</v>
      </c>
    </row>
    <row r="40" spans="3:7" ht="15" thickBot="1" x14ac:dyDescent="0.35">
      <c r="C40" s="38">
        <v>43269</v>
      </c>
      <c r="D40" s="39">
        <v>0.42420138888888892</v>
      </c>
      <c r="E40" s="40" t="s">
        <v>9</v>
      </c>
      <c r="F40" s="40">
        <v>16</v>
      </c>
      <c r="G40" s="40" t="s">
        <v>10</v>
      </c>
    </row>
    <row r="41" spans="3:7" ht="15" thickBot="1" x14ac:dyDescent="0.35">
      <c r="C41" s="38">
        <v>43269</v>
      </c>
      <c r="D41" s="39">
        <v>0.42423611111111109</v>
      </c>
      <c r="E41" s="40" t="s">
        <v>9</v>
      </c>
      <c r="F41" s="40">
        <v>16</v>
      </c>
      <c r="G41" s="40" t="s">
        <v>10</v>
      </c>
    </row>
    <row r="42" spans="3:7" ht="15" thickBot="1" x14ac:dyDescent="0.35">
      <c r="C42" s="38">
        <v>43269</v>
      </c>
      <c r="D42" s="39">
        <v>0.4785300925925926</v>
      </c>
      <c r="E42" s="40" t="s">
        <v>9</v>
      </c>
      <c r="F42" s="40">
        <v>10</v>
      </c>
      <c r="G42" s="40" t="s">
        <v>10</v>
      </c>
    </row>
    <row r="43" spans="3:7" ht="15" thickBot="1" x14ac:dyDescent="0.35">
      <c r="C43" s="38">
        <v>43269</v>
      </c>
      <c r="D43" s="39">
        <v>0.50403935185185189</v>
      </c>
      <c r="E43" s="40" t="s">
        <v>9</v>
      </c>
      <c r="F43" s="40">
        <v>10</v>
      </c>
      <c r="G43" s="40" t="s">
        <v>10</v>
      </c>
    </row>
    <row r="44" spans="3:7" ht="15" thickBot="1" x14ac:dyDescent="0.35">
      <c r="C44" s="38">
        <v>43269</v>
      </c>
      <c r="D44" s="39">
        <v>0.50575231481481475</v>
      </c>
      <c r="E44" s="40" t="s">
        <v>9</v>
      </c>
      <c r="F44" s="40">
        <v>23</v>
      </c>
      <c r="G44" s="40" t="s">
        <v>10</v>
      </c>
    </row>
    <row r="45" spans="3:7" ht="15" thickBot="1" x14ac:dyDescent="0.35">
      <c r="C45" s="38">
        <v>43269</v>
      </c>
      <c r="D45" s="39">
        <v>0.52027777777777773</v>
      </c>
      <c r="E45" s="40" t="s">
        <v>9</v>
      </c>
      <c r="F45" s="40">
        <v>22</v>
      </c>
      <c r="G45" s="40" t="s">
        <v>11</v>
      </c>
    </row>
    <row r="46" spans="3:7" ht="15" thickBot="1" x14ac:dyDescent="0.35">
      <c r="C46" s="38">
        <v>43269</v>
      </c>
      <c r="D46" s="39">
        <v>0.53150462962962963</v>
      </c>
      <c r="E46" s="40" t="s">
        <v>9</v>
      </c>
      <c r="F46" s="40">
        <v>17</v>
      </c>
      <c r="G46" s="40" t="s">
        <v>11</v>
      </c>
    </row>
    <row r="47" spans="3:7" ht="15" thickBot="1" x14ac:dyDescent="0.35">
      <c r="C47" s="38">
        <v>43269</v>
      </c>
      <c r="D47" s="39">
        <v>0.54394675925925928</v>
      </c>
      <c r="E47" s="40" t="s">
        <v>9</v>
      </c>
      <c r="F47" s="40">
        <v>11</v>
      </c>
      <c r="G47" s="40" t="s">
        <v>11</v>
      </c>
    </row>
    <row r="48" spans="3:7" ht="15" thickBot="1" x14ac:dyDescent="0.35">
      <c r="C48" s="38">
        <v>43269</v>
      </c>
      <c r="D48" s="39">
        <v>0.54752314814814818</v>
      </c>
      <c r="E48" s="40" t="s">
        <v>9</v>
      </c>
      <c r="F48" s="40">
        <v>25</v>
      </c>
      <c r="G48" s="40" t="s">
        <v>10</v>
      </c>
    </row>
    <row r="49" spans="3:7" ht="15" thickBot="1" x14ac:dyDescent="0.35">
      <c r="C49" s="38">
        <v>43269</v>
      </c>
      <c r="D49" s="39">
        <v>0.54766203703703698</v>
      </c>
      <c r="E49" s="40" t="s">
        <v>9</v>
      </c>
      <c r="F49" s="40">
        <v>19</v>
      </c>
      <c r="G49" s="40" t="s">
        <v>10</v>
      </c>
    </row>
    <row r="50" spans="3:7" ht="15" thickBot="1" x14ac:dyDescent="0.35">
      <c r="C50" s="38">
        <v>43269</v>
      </c>
      <c r="D50" s="39">
        <v>0.5489236111111111</v>
      </c>
      <c r="E50" s="40" t="s">
        <v>9</v>
      </c>
      <c r="F50" s="40">
        <v>19</v>
      </c>
      <c r="G50" s="40" t="s">
        <v>10</v>
      </c>
    </row>
    <row r="51" spans="3:7" ht="15" thickBot="1" x14ac:dyDescent="0.35">
      <c r="C51" s="38">
        <v>43269</v>
      </c>
      <c r="D51" s="39">
        <v>0.54981481481481487</v>
      </c>
      <c r="E51" s="40" t="s">
        <v>9</v>
      </c>
      <c r="F51" s="40">
        <v>11</v>
      </c>
      <c r="G51" s="40" t="s">
        <v>11</v>
      </c>
    </row>
    <row r="52" spans="3:7" ht="15" thickBot="1" x14ac:dyDescent="0.35">
      <c r="C52" s="38">
        <v>43269</v>
      </c>
      <c r="D52" s="39">
        <v>0.55026620370370372</v>
      </c>
      <c r="E52" s="40" t="s">
        <v>9</v>
      </c>
      <c r="F52" s="40">
        <v>11</v>
      </c>
      <c r="G52" s="40" t="s">
        <v>11</v>
      </c>
    </row>
    <row r="53" spans="3:7" ht="15" thickBot="1" x14ac:dyDescent="0.35">
      <c r="C53" s="38">
        <v>43269</v>
      </c>
      <c r="D53" s="39">
        <v>0.58986111111111106</v>
      </c>
      <c r="E53" s="40" t="s">
        <v>9</v>
      </c>
      <c r="F53" s="40">
        <v>19</v>
      </c>
      <c r="G53" s="40" t="s">
        <v>11</v>
      </c>
    </row>
    <row r="54" spans="3:7" ht="15" thickBot="1" x14ac:dyDescent="0.35">
      <c r="C54" s="38">
        <v>43269</v>
      </c>
      <c r="D54" s="39">
        <v>0.5899537037037037</v>
      </c>
      <c r="E54" s="40" t="s">
        <v>9</v>
      </c>
      <c r="F54" s="40">
        <v>13</v>
      </c>
      <c r="G54" s="40" t="s">
        <v>11</v>
      </c>
    </row>
    <row r="55" spans="3:7" ht="15" thickBot="1" x14ac:dyDescent="0.35">
      <c r="C55" s="38">
        <v>43269</v>
      </c>
      <c r="D55" s="39">
        <v>0.6010416666666667</v>
      </c>
      <c r="E55" s="40" t="s">
        <v>9</v>
      </c>
      <c r="F55" s="40">
        <v>17</v>
      </c>
      <c r="G55" s="40" t="s">
        <v>10</v>
      </c>
    </row>
    <row r="56" spans="3:7" ht="15" thickBot="1" x14ac:dyDescent="0.35">
      <c r="C56" s="38">
        <v>43269</v>
      </c>
      <c r="D56" s="39">
        <v>0.60108796296296296</v>
      </c>
      <c r="E56" s="40" t="s">
        <v>9</v>
      </c>
      <c r="F56" s="40">
        <v>15</v>
      </c>
      <c r="G56" s="40" t="s">
        <v>10</v>
      </c>
    </row>
    <row r="57" spans="3:7" ht="15" thickBot="1" x14ac:dyDescent="0.35">
      <c r="C57" s="38">
        <v>43269</v>
      </c>
      <c r="D57" s="39">
        <v>0.60663194444444446</v>
      </c>
      <c r="E57" s="40" t="s">
        <v>9</v>
      </c>
      <c r="F57" s="40">
        <v>8</v>
      </c>
      <c r="G57" s="40" t="s">
        <v>11</v>
      </c>
    </row>
    <row r="58" spans="3:7" ht="15" thickBot="1" x14ac:dyDescent="0.35">
      <c r="C58" s="38">
        <v>43269</v>
      </c>
      <c r="D58" s="39">
        <v>0.62706018518518525</v>
      </c>
      <c r="E58" s="40" t="s">
        <v>9</v>
      </c>
      <c r="F58" s="40">
        <v>15</v>
      </c>
      <c r="G58" s="40" t="s">
        <v>11</v>
      </c>
    </row>
    <row r="59" spans="3:7" ht="15" thickBot="1" x14ac:dyDescent="0.35">
      <c r="C59" s="38">
        <v>43269</v>
      </c>
      <c r="D59" s="39">
        <v>0.63424768518518515</v>
      </c>
      <c r="E59" s="40" t="s">
        <v>9</v>
      </c>
      <c r="F59" s="40">
        <v>23</v>
      </c>
      <c r="G59" s="40" t="s">
        <v>10</v>
      </c>
    </row>
    <row r="60" spans="3:7" ht="15" thickBot="1" x14ac:dyDescent="0.35">
      <c r="C60" s="38">
        <v>43269</v>
      </c>
      <c r="D60" s="39">
        <v>0.63982638888888888</v>
      </c>
      <c r="E60" s="40" t="s">
        <v>9</v>
      </c>
      <c r="F60" s="40">
        <v>18</v>
      </c>
      <c r="G60" s="40" t="s">
        <v>11</v>
      </c>
    </row>
    <row r="61" spans="3:7" ht="15" thickBot="1" x14ac:dyDescent="0.35">
      <c r="C61" s="38">
        <v>43269</v>
      </c>
      <c r="D61" s="39">
        <v>0.65729166666666672</v>
      </c>
      <c r="E61" s="40" t="s">
        <v>9</v>
      </c>
      <c r="F61" s="40">
        <v>18</v>
      </c>
      <c r="G61" s="40" t="s">
        <v>10</v>
      </c>
    </row>
    <row r="62" spans="3:7" ht="15" thickBot="1" x14ac:dyDescent="0.35">
      <c r="C62" s="38">
        <v>43269</v>
      </c>
      <c r="D62" s="39">
        <v>0.67067129629629629</v>
      </c>
      <c r="E62" s="40" t="s">
        <v>9</v>
      </c>
      <c r="F62" s="40">
        <v>17</v>
      </c>
      <c r="G62" s="40" t="s">
        <v>10</v>
      </c>
    </row>
    <row r="63" spans="3:7" ht="15" thickBot="1" x14ac:dyDescent="0.35">
      <c r="C63" s="38">
        <v>43269</v>
      </c>
      <c r="D63" s="39">
        <v>0.68585648148148148</v>
      </c>
      <c r="E63" s="40" t="s">
        <v>9</v>
      </c>
      <c r="F63" s="40">
        <v>19</v>
      </c>
      <c r="G63" s="40" t="s">
        <v>10</v>
      </c>
    </row>
    <row r="64" spans="3:7" ht="15" thickBot="1" x14ac:dyDescent="0.35">
      <c r="C64" s="38">
        <v>43269</v>
      </c>
      <c r="D64" s="39">
        <v>0.6859143518518519</v>
      </c>
      <c r="E64" s="40" t="s">
        <v>9</v>
      </c>
      <c r="F64" s="40">
        <v>25</v>
      </c>
      <c r="G64" s="40" t="s">
        <v>10</v>
      </c>
    </row>
    <row r="65" spans="3:7" ht="15" thickBot="1" x14ac:dyDescent="0.35">
      <c r="C65" s="38">
        <v>43269</v>
      </c>
      <c r="D65" s="39">
        <v>0.69601851851851848</v>
      </c>
      <c r="E65" s="40" t="s">
        <v>9</v>
      </c>
      <c r="F65" s="40">
        <v>17</v>
      </c>
      <c r="G65" s="40" t="s">
        <v>10</v>
      </c>
    </row>
    <row r="66" spans="3:7" ht="15" thickBot="1" x14ac:dyDescent="0.35">
      <c r="C66" s="38">
        <v>43269</v>
      </c>
      <c r="D66" s="39">
        <v>0.69603009259259263</v>
      </c>
      <c r="E66" s="40" t="s">
        <v>9</v>
      </c>
      <c r="F66" s="40">
        <v>18</v>
      </c>
      <c r="G66" s="40" t="s">
        <v>10</v>
      </c>
    </row>
    <row r="67" spans="3:7" ht="15" thickBot="1" x14ac:dyDescent="0.35">
      <c r="C67" s="38">
        <v>43269</v>
      </c>
      <c r="D67" s="39">
        <v>0.69604166666666656</v>
      </c>
      <c r="E67" s="40" t="s">
        <v>9</v>
      </c>
      <c r="F67" s="40">
        <v>9</v>
      </c>
      <c r="G67" s="40" t="s">
        <v>10</v>
      </c>
    </row>
    <row r="68" spans="3:7" ht="15" thickBot="1" x14ac:dyDescent="0.35">
      <c r="C68" s="38">
        <v>43269</v>
      </c>
      <c r="D68" s="39">
        <v>0.69605324074074071</v>
      </c>
      <c r="E68" s="40" t="s">
        <v>9</v>
      </c>
      <c r="F68" s="40">
        <v>18</v>
      </c>
      <c r="G68" s="40" t="s">
        <v>10</v>
      </c>
    </row>
    <row r="69" spans="3:7" ht="15" thickBot="1" x14ac:dyDescent="0.35">
      <c r="C69" s="38">
        <v>43269</v>
      </c>
      <c r="D69" s="39">
        <v>0.69609953703703698</v>
      </c>
      <c r="E69" s="40" t="s">
        <v>9</v>
      </c>
      <c r="F69" s="40">
        <v>15</v>
      </c>
      <c r="G69" s="40" t="s">
        <v>10</v>
      </c>
    </row>
    <row r="70" spans="3:7" ht="15" thickBot="1" x14ac:dyDescent="0.35">
      <c r="C70" s="38">
        <v>43269</v>
      </c>
      <c r="D70" s="39">
        <v>0.69648148148148137</v>
      </c>
      <c r="E70" s="40" t="s">
        <v>9</v>
      </c>
      <c r="F70" s="40">
        <v>22</v>
      </c>
      <c r="G70" s="40" t="s">
        <v>10</v>
      </c>
    </row>
    <row r="71" spans="3:7" ht="15" thickBot="1" x14ac:dyDescent="0.35">
      <c r="C71" s="38">
        <v>43269</v>
      </c>
      <c r="D71" s="39">
        <v>0.69655092592592593</v>
      </c>
      <c r="E71" s="40" t="s">
        <v>9</v>
      </c>
      <c r="F71" s="40">
        <v>24</v>
      </c>
      <c r="G71" s="40" t="s">
        <v>10</v>
      </c>
    </row>
    <row r="72" spans="3:7" ht="15" thickBot="1" x14ac:dyDescent="0.35">
      <c r="C72" s="38">
        <v>43269</v>
      </c>
      <c r="D72" s="39">
        <v>0.69668981481481485</v>
      </c>
      <c r="E72" s="40" t="s">
        <v>9</v>
      </c>
      <c r="F72" s="40">
        <v>17</v>
      </c>
      <c r="G72" s="40" t="s">
        <v>10</v>
      </c>
    </row>
    <row r="73" spans="3:7" ht="15" thickBot="1" x14ac:dyDescent="0.35">
      <c r="C73" s="38">
        <v>43269</v>
      </c>
      <c r="D73" s="39">
        <v>0.69670138888888899</v>
      </c>
      <c r="E73" s="40" t="s">
        <v>9</v>
      </c>
      <c r="F73" s="40">
        <v>16</v>
      </c>
      <c r="G73" s="40" t="s">
        <v>10</v>
      </c>
    </row>
    <row r="74" spans="3:7" ht="15" thickBot="1" x14ac:dyDescent="0.35">
      <c r="C74" s="38">
        <v>43269</v>
      </c>
      <c r="D74" s="39">
        <v>0.69671296296296292</v>
      </c>
      <c r="E74" s="40" t="s">
        <v>9</v>
      </c>
      <c r="F74" s="40">
        <v>17</v>
      </c>
      <c r="G74" s="40" t="s">
        <v>10</v>
      </c>
    </row>
    <row r="75" spans="3:7" ht="15" thickBot="1" x14ac:dyDescent="0.35">
      <c r="C75" s="38">
        <v>43269</v>
      </c>
      <c r="D75" s="39">
        <v>0.69820601851851849</v>
      </c>
      <c r="E75" s="40" t="s">
        <v>9</v>
      </c>
      <c r="F75" s="40">
        <v>12</v>
      </c>
      <c r="G75" s="40" t="s">
        <v>11</v>
      </c>
    </row>
    <row r="76" spans="3:7" ht="15" thickBot="1" x14ac:dyDescent="0.35">
      <c r="C76" s="38">
        <v>43269</v>
      </c>
      <c r="D76" s="39">
        <v>0.6997106481481481</v>
      </c>
      <c r="E76" s="40" t="s">
        <v>9</v>
      </c>
      <c r="F76" s="40">
        <v>20</v>
      </c>
      <c r="G76" s="40" t="s">
        <v>10</v>
      </c>
    </row>
    <row r="77" spans="3:7" ht="15" thickBot="1" x14ac:dyDescent="0.35">
      <c r="C77" s="38">
        <v>43269</v>
      </c>
      <c r="D77" s="39">
        <v>0.70075231481481481</v>
      </c>
      <c r="E77" s="40" t="s">
        <v>9</v>
      </c>
      <c r="F77" s="40">
        <v>25</v>
      </c>
      <c r="G77" s="40" t="s">
        <v>10</v>
      </c>
    </row>
    <row r="78" spans="3:7" ht="15" thickBot="1" x14ac:dyDescent="0.35">
      <c r="C78" s="38">
        <v>43269</v>
      </c>
      <c r="D78" s="39">
        <v>0.70225694444444453</v>
      </c>
      <c r="E78" s="40" t="s">
        <v>9</v>
      </c>
      <c r="F78" s="40">
        <v>17</v>
      </c>
      <c r="G78" s="40" t="s">
        <v>10</v>
      </c>
    </row>
    <row r="79" spans="3:7" ht="15" thickBot="1" x14ac:dyDescent="0.35">
      <c r="C79" s="38">
        <v>43269</v>
      </c>
      <c r="D79" s="39">
        <v>0.70228009259259261</v>
      </c>
      <c r="E79" s="40" t="s">
        <v>9</v>
      </c>
      <c r="F79" s="40">
        <v>18</v>
      </c>
      <c r="G79" s="40" t="s">
        <v>10</v>
      </c>
    </row>
    <row r="80" spans="3:7" ht="15" thickBot="1" x14ac:dyDescent="0.35">
      <c r="C80" s="38">
        <v>43269</v>
      </c>
      <c r="D80" s="39">
        <v>0.70229166666666665</v>
      </c>
      <c r="E80" s="40" t="s">
        <v>9</v>
      </c>
      <c r="F80" s="40">
        <v>21</v>
      </c>
      <c r="G80" s="40" t="s">
        <v>10</v>
      </c>
    </row>
    <row r="81" spans="3:7" ht="15" thickBot="1" x14ac:dyDescent="0.35">
      <c r="C81" s="38">
        <v>43269</v>
      </c>
      <c r="D81" s="39">
        <v>0.7023032407407408</v>
      </c>
      <c r="E81" s="40" t="s">
        <v>9</v>
      </c>
      <c r="F81" s="40">
        <v>21</v>
      </c>
      <c r="G81" s="40" t="s">
        <v>10</v>
      </c>
    </row>
    <row r="82" spans="3:7" ht="15" thickBot="1" x14ac:dyDescent="0.35">
      <c r="C82" s="38">
        <v>43269</v>
      </c>
      <c r="D82" s="39">
        <v>0.70265046296296296</v>
      </c>
      <c r="E82" s="40" t="s">
        <v>9</v>
      </c>
      <c r="F82" s="40">
        <v>22</v>
      </c>
      <c r="G82" s="40" t="s">
        <v>10</v>
      </c>
    </row>
    <row r="83" spans="3:7" ht="15" thickBot="1" x14ac:dyDescent="0.35">
      <c r="C83" s="38">
        <v>43269</v>
      </c>
      <c r="D83" s="39">
        <v>0.703125</v>
      </c>
      <c r="E83" s="40" t="s">
        <v>9</v>
      </c>
      <c r="F83" s="40">
        <v>13</v>
      </c>
      <c r="G83" s="40" t="s">
        <v>11</v>
      </c>
    </row>
    <row r="84" spans="3:7" ht="15" thickBot="1" x14ac:dyDescent="0.35">
      <c r="C84" s="38">
        <v>43269</v>
      </c>
      <c r="D84" s="39">
        <v>0.70351851851851854</v>
      </c>
      <c r="E84" s="40" t="s">
        <v>9</v>
      </c>
      <c r="F84" s="40">
        <v>9</v>
      </c>
      <c r="G84" s="40" t="s">
        <v>11</v>
      </c>
    </row>
    <row r="85" spans="3:7" ht="15" thickBot="1" x14ac:dyDescent="0.35">
      <c r="C85" s="38">
        <v>43269</v>
      </c>
      <c r="D85" s="39">
        <v>0.70354166666666673</v>
      </c>
      <c r="E85" s="40" t="s">
        <v>9</v>
      </c>
      <c r="F85" s="40">
        <v>12</v>
      </c>
      <c r="G85" s="40" t="s">
        <v>11</v>
      </c>
    </row>
    <row r="86" spans="3:7" ht="15" thickBot="1" x14ac:dyDescent="0.35">
      <c r="C86" s="38">
        <v>43269</v>
      </c>
      <c r="D86" s="39">
        <v>0.70354166666666673</v>
      </c>
      <c r="E86" s="40" t="s">
        <v>9</v>
      </c>
      <c r="F86" s="40">
        <v>12</v>
      </c>
      <c r="G86" s="40" t="s">
        <v>11</v>
      </c>
    </row>
    <row r="87" spans="3:7" ht="15" thickBot="1" x14ac:dyDescent="0.35">
      <c r="C87" s="38">
        <v>43269</v>
      </c>
      <c r="D87" s="39">
        <v>0.70356481481481481</v>
      </c>
      <c r="E87" s="40" t="s">
        <v>9</v>
      </c>
      <c r="F87" s="40">
        <v>15</v>
      </c>
      <c r="G87" s="40" t="s">
        <v>11</v>
      </c>
    </row>
    <row r="88" spans="3:7" ht="15" thickBot="1" x14ac:dyDescent="0.35">
      <c r="C88" s="38">
        <v>43269</v>
      </c>
      <c r="D88" s="39">
        <v>0.703587962962963</v>
      </c>
      <c r="E88" s="40" t="s">
        <v>9</v>
      </c>
      <c r="F88" s="40">
        <v>16</v>
      </c>
      <c r="G88" s="40" t="s">
        <v>10</v>
      </c>
    </row>
    <row r="89" spans="3:7" ht="15" thickBot="1" x14ac:dyDescent="0.35">
      <c r="C89" s="38">
        <v>43269</v>
      </c>
      <c r="D89" s="39">
        <v>0.703587962962963</v>
      </c>
      <c r="E89" s="40" t="s">
        <v>9</v>
      </c>
      <c r="F89" s="40">
        <v>14</v>
      </c>
      <c r="G89" s="40" t="s">
        <v>11</v>
      </c>
    </row>
    <row r="90" spans="3:7" ht="15" thickBot="1" x14ac:dyDescent="0.35">
      <c r="C90" s="38">
        <v>43269</v>
      </c>
      <c r="D90" s="39">
        <v>0.70361111111111108</v>
      </c>
      <c r="E90" s="40" t="s">
        <v>9</v>
      </c>
      <c r="F90" s="40">
        <v>20</v>
      </c>
      <c r="G90" s="40" t="s">
        <v>10</v>
      </c>
    </row>
    <row r="91" spans="3:7" ht="15" thickBot="1" x14ac:dyDescent="0.35">
      <c r="C91" s="38">
        <v>43269</v>
      </c>
      <c r="D91" s="39">
        <v>0.70378472222222221</v>
      </c>
      <c r="E91" s="40" t="s">
        <v>9</v>
      </c>
      <c r="F91" s="40">
        <v>21</v>
      </c>
      <c r="G91" s="40" t="s">
        <v>10</v>
      </c>
    </row>
    <row r="92" spans="3:7" ht="15" thickBot="1" x14ac:dyDescent="0.35">
      <c r="C92" s="38">
        <v>43269</v>
      </c>
      <c r="D92" s="39">
        <v>0.70384259259259263</v>
      </c>
      <c r="E92" s="40" t="s">
        <v>9</v>
      </c>
      <c r="F92" s="40">
        <v>25</v>
      </c>
      <c r="G92" s="40" t="s">
        <v>10</v>
      </c>
    </row>
    <row r="93" spans="3:7" ht="15" thickBot="1" x14ac:dyDescent="0.35">
      <c r="C93" s="38">
        <v>43269</v>
      </c>
      <c r="D93" s="39">
        <v>0.70513888888888887</v>
      </c>
      <c r="E93" s="40" t="s">
        <v>9</v>
      </c>
      <c r="F93" s="40">
        <v>12</v>
      </c>
      <c r="G93" s="40" t="s">
        <v>11</v>
      </c>
    </row>
    <row r="94" spans="3:7" ht="15" thickBot="1" x14ac:dyDescent="0.35">
      <c r="C94" s="38">
        <v>43269</v>
      </c>
      <c r="D94" s="39">
        <v>0.70521990740740748</v>
      </c>
      <c r="E94" s="40" t="s">
        <v>9</v>
      </c>
      <c r="F94" s="40">
        <v>27</v>
      </c>
      <c r="G94" s="40" t="s">
        <v>11</v>
      </c>
    </row>
    <row r="95" spans="3:7" ht="15" thickBot="1" x14ac:dyDescent="0.35">
      <c r="C95" s="38">
        <v>43269</v>
      </c>
      <c r="D95" s="39">
        <v>0.70524305555555555</v>
      </c>
      <c r="E95" s="40" t="s">
        <v>9</v>
      </c>
      <c r="F95" s="40">
        <v>27</v>
      </c>
      <c r="G95" s="40" t="s">
        <v>11</v>
      </c>
    </row>
    <row r="96" spans="3:7" ht="15" thickBot="1" x14ac:dyDescent="0.35">
      <c r="C96" s="38">
        <v>43269</v>
      </c>
      <c r="D96" s="39">
        <v>0.70528935185185182</v>
      </c>
      <c r="E96" s="40" t="s">
        <v>9</v>
      </c>
      <c r="F96" s="40">
        <v>12</v>
      </c>
      <c r="G96" s="40" t="s">
        <v>11</v>
      </c>
    </row>
    <row r="97" spans="3:7" ht="15" thickBot="1" x14ac:dyDescent="0.35">
      <c r="C97" s="38">
        <v>43269</v>
      </c>
      <c r="D97" s="39">
        <v>0.70541666666666669</v>
      </c>
      <c r="E97" s="40" t="s">
        <v>9</v>
      </c>
      <c r="F97" s="40">
        <v>24</v>
      </c>
      <c r="G97" s="40" t="s">
        <v>11</v>
      </c>
    </row>
    <row r="98" spans="3:7" ht="15" thickBot="1" x14ac:dyDescent="0.35">
      <c r="C98" s="38">
        <v>43269</v>
      </c>
      <c r="D98" s="39">
        <v>0.70547453703703711</v>
      </c>
      <c r="E98" s="40" t="s">
        <v>9</v>
      </c>
      <c r="F98" s="40">
        <v>13</v>
      </c>
      <c r="G98" s="40" t="s">
        <v>11</v>
      </c>
    </row>
    <row r="99" spans="3:7" ht="15" thickBot="1" x14ac:dyDescent="0.35">
      <c r="C99" s="38">
        <v>43269</v>
      </c>
      <c r="D99" s="39">
        <v>0.70598379629629626</v>
      </c>
      <c r="E99" s="40" t="s">
        <v>9</v>
      </c>
      <c r="F99" s="40">
        <v>10</v>
      </c>
      <c r="G99" s="40" t="s">
        <v>10</v>
      </c>
    </row>
    <row r="100" spans="3:7" ht="15" thickBot="1" x14ac:dyDescent="0.35">
      <c r="C100" s="38">
        <v>43269</v>
      </c>
      <c r="D100" s="39">
        <v>0.70601851851851849</v>
      </c>
      <c r="E100" s="40" t="s">
        <v>9</v>
      </c>
      <c r="F100" s="40">
        <v>32</v>
      </c>
      <c r="G100" s="40" t="s">
        <v>10</v>
      </c>
    </row>
    <row r="101" spans="3:7" ht="15" thickBot="1" x14ac:dyDescent="0.35">
      <c r="C101" s="38">
        <v>43269</v>
      </c>
      <c r="D101" s="39">
        <v>0.70604166666666668</v>
      </c>
      <c r="E101" s="40" t="s">
        <v>9</v>
      </c>
      <c r="F101" s="40">
        <v>30</v>
      </c>
      <c r="G101" s="40" t="s">
        <v>10</v>
      </c>
    </row>
    <row r="102" spans="3:7" ht="15" thickBot="1" x14ac:dyDescent="0.35">
      <c r="C102" s="38">
        <v>43269</v>
      </c>
      <c r="D102" s="39">
        <v>0.70664351851851848</v>
      </c>
      <c r="E102" s="40" t="s">
        <v>9</v>
      </c>
      <c r="F102" s="40">
        <v>26</v>
      </c>
      <c r="G102" s="40" t="s">
        <v>10</v>
      </c>
    </row>
    <row r="103" spans="3:7" ht="15" thickBot="1" x14ac:dyDescent="0.35">
      <c r="C103" s="38">
        <v>43269</v>
      </c>
      <c r="D103" s="39">
        <v>0.7075231481481481</v>
      </c>
      <c r="E103" s="40" t="s">
        <v>9</v>
      </c>
      <c r="F103" s="40">
        <v>24</v>
      </c>
      <c r="G103" s="40" t="s">
        <v>10</v>
      </c>
    </row>
    <row r="104" spans="3:7" ht="15" thickBot="1" x14ac:dyDescent="0.35">
      <c r="C104" s="38">
        <v>43269</v>
      </c>
      <c r="D104" s="39">
        <v>0.70829861111111114</v>
      </c>
      <c r="E104" s="40" t="s">
        <v>9</v>
      </c>
      <c r="F104" s="40">
        <v>21</v>
      </c>
      <c r="G104" s="40" t="s">
        <v>10</v>
      </c>
    </row>
    <row r="105" spans="3:7" ht="15" thickBot="1" x14ac:dyDescent="0.35">
      <c r="C105" s="38">
        <v>43269</v>
      </c>
      <c r="D105" s="39">
        <v>0.71141203703703704</v>
      </c>
      <c r="E105" s="40" t="s">
        <v>9</v>
      </c>
      <c r="F105" s="40">
        <v>28</v>
      </c>
      <c r="G105" s="40" t="s">
        <v>10</v>
      </c>
    </row>
    <row r="106" spans="3:7" ht="15" thickBot="1" x14ac:dyDescent="0.35">
      <c r="C106" s="38">
        <v>43269</v>
      </c>
      <c r="D106" s="39">
        <v>0.71250000000000002</v>
      </c>
      <c r="E106" s="40" t="s">
        <v>9</v>
      </c>
      <c r="F106" s="40">
        <v>22</v>
      </c>
      <c r="G106" s="40" t="s">
        <v>10</v>
      </c>
    </row>
    <row r="107" spans="3:7" ht="15" thickBot="1" x14ac:dyDescent="0.35">
      <c r="C107" s="38">
        <v>43269</v>
      </c>
      <c r="D107" s="39">
        <v>0.71256944444444448</v>
      </c>
      <c r="E107" s="40" t="s">
        <v>9</v>
      </c>
      <c r="F107" s="40">
        <v>23</v>
      </c>
      <c r="G107" s="40" t="s">
        <v>10</v>
      </c>
    </row>
    <row r="108" spans="3:7" ht="15" thickBot="1" x14ac:dyDescent="0.35">
      <c r="C108" s="38">
        <v>43269</v>
      </c>
      <c r="D108" s="39">
        <v>0.71636574074074078</v>
      </c>
      <c r="E108" s="40" t="s">
        <v>9</v>
      </c>
      <c r="F108" s="40">
        <v>13</v>
      </c>
      <c r="G108" s="40" t="s">
        <v>11</v>
      </c>
    </row>
    <row r="109" spans="3:7" ht="15" thickBot="1" x14ac:dyDescent="0.35">
      <c r="C109" s="38">
        <v>43269</v>
      </c>
      <c r="D109" s="39">
        <v>0.73332175925925924</v>
      </c>
      <c r="E109" s="40" t="s">
        <v>9</v>
      </c>
      <c r="F109" s="40">
        <v>23</v>
      </c>
      <c r="G109" s="40" t="s">
        <v>10</v>
      </c>
    </row>
    <row r="110" spans="3:7" ht="15" thickBot="1" x14ac:dyDescent="0.35">
      <c r="C110" s="38">
        <v>43269</v>
      </c>
      <c r="D110" s="39">
        <v>0.73333333333333339</v>
      </c>
      <c r="E110" s="40" t="s">
        <v>9</v>
      </c>
      <c r="F110" s="40">
        <v>22</v>
      </c>
      <c r="G110" s="40" t="s">
        <v>10</v>
      </c>
    </row>
    <row r="111" spans="3:7" ht="15" thickBot="1" x14ac:dyDescent="0.35">
      <c r="C111" s="38">
        <v>43269</v>
      </c>
      <c r="D111" s="39">
        <v>0.74194444444444441</v>
      </c>
      <c r="E111" s="40" t="s">
        <v>9</v>
      </c>
      <c r="F111" s="40">
        <v>13</v>
      </c>
      <c r="G111" s="40" t="s">
        <v>11</v>
      </c>
    </row>
    <row r="112" spans="3:7" ht="15" thickBot="1" x14ac:dyDescent="0.35">
      <c r="C112" s="38">
        <v>43269</v>
      </c>
      <c r="D112" s="39">
        <v>0.74751157407407398</v>
      </c>
      <c r="E112" s="40" t="s">
        <v>9</v>
      </c>
      <c r="F112" s="40">
        <v>24</v>
      </c>
      <c r="G112" s="40" t="s">
        <v>10</v>
      </c>
    </row>
    <row r="113" spans="3:7" ht="15" thickBot="1" x14ac:dyDescent="0.35">
      <c r="C113" s="38">
        <v>43269</v>
      </c>
      <c r="D113" s="39">
        <v>0.74753472222222228</v>
      </c>
      <c r="E113" s="40" t="s">
        <v>9</v>
      </c>
      <c r="F113" s="40">
        <v>25</v>
      </c>
      <c r="G113" s="40" t="s">
        <v>10</v>
      </c>
    </row>
    <row r="114" spans="3:7" ht="15" thickBot="1" x14ac:dyDescent="0.35">
      <c r="C114" s="38">
        <v>43269</v>
      </c>
      <c r="D114" s="39">
        <v>0.74957175925925934</v>
      </c>
      <c r="E114" s="40" t="s">
        <v>9</v>
      </c>
      <c r="F114" s="40">
        <v>21</v>
      </c>
      <c r="G114" s="40" t="s">
        <v>11</v>
      </c>
    </row>
    <row r="115" spans="3:7" ht="15" thickBot="1" x14ac:dyDescent="0.35">
      <c r="C115" s="38">
        <v>43269</v>
      </c>
      <c r="D115" s="39">
        <v>0.74958333333333327</v>
      </c>
      <c r="E115" s="40" t="s">
        <v>9</v>
      </c>
      <c r="F115" s="40">
        <v>10</v>
      </c>
      <c r="G115" s="40" t="s">
        <v>11</v>
      </c>
    </row>
    <row r="116" spans="3:7" ht="15" thickBot="1" x14ac:dyDescent="0.35">
      <c r="C116" s="38">
        <v>43269</v>
      </c>
      <c r="D116" s="39">
        <v>0.75231481481481488</v>
      </c>
      <c r="E116" s="40" t="s">
        <v>9</v>
      </c>
      <c r="F116" s="40">
        <v>23</v>
      </c>
      <c r="G116" s="40" t="s">
        <v>10</v>
      </c>
    </row>
    <row r="117" spans="3:7" ht="15" thickBot="1" x14ac:dyDescent="0.35">
      <c r="C117" s="38">
        <v>43269</v>
      </c>
      <c r="D117" s="39">
        <v>0.75288194444444445</v>
      </c>
      <c r="E117" s="40" t="s">
        <v>9</v>
      </c>
      <c r="F117" s="40">
        <v>22</v>
      </c>
      <c r="G117" s="40" t="s">
        <v>10</v>
      </c>
    </row>
    <row r="118" spans="3:7" ht="15" thickBot="1" x14ac:dyDescent="0.35">
      <c r="C118" s="38">
        <v>43269</v>
      </c>
      <c r="D118" s="39">
        <v>0.75523148148148145</v>
      </c>
      <c r="E118" s="40" t="s">
        <v>9</v>
      </c>
      <c r="F118" s="40">
        <v>12</v>
      </c>
      <c r="G118" s="40" t="s">
        <v>10</v>
      </c>
    </row>
    <row r="119" spans="3:7" ht="15" thickBot="1" x14ac:dyDescent="0.35">
      <c r="C119" s="38">
        <v>43269</v>
      </c>
      <c r="D119" s="39">
        <v>0.75524305555555549</v>
      </c>
      <c r="E119" s="40" t="s">
        <v>9</v>
      </c>
      <c r="F119" s="40">
        <v>11</v>
      </c>
      <c r="G119" s="40" t="s">
        <v>10</v>
      </c>
    </row>
    <row r="120" spans="3:7" ht="15" thickBot="1" x14ac:dyDescent="0.35">
      <c r="C120" s="38">
        <v>43269</v>
      </c>
      <c r="D120" s="39">
        <v>0.75626157407407402</v>
      </c>
      <c r="E120" s="40" t="s">
        <v>9</v>
      </c>
      <c r="F120" s="40">
        <v>35</v>
      </c>
      <c r="G120" s="40" t="s">
        <v>10</v>
      </c>
    </row>
    <row r="121" spans="3:7" ht="15" thickBot="1" x14ac:dyDescent="0.35">
      <c r="C121" s="38">
        <v>43269</v>
      </c>
      <c r="D121" s="39">
        <v>0.75975694444444442</v>
      </c>
      <c r="E121" s="40" t="s">
        <v>9</v>
      </c>
      <c r="F121" s="40">
        <v>12</v>
      </c>
      <c r="G121" s="40" t="s">
        <v>11</v>
      </c>
    </row>
    <row r="122" spans="3:7" ht="15" thickBot="1" x14ac:dyDescent="0.35">
      <c r="C122" s="38">
        <v>43269</v>
      </c>
      <c r="D122" s="39">
        <v>0.76104166666666673</v>
      </c>
      <c r="E122" s="40" t="s">
        <v>9</v>
      </c>
      <c r="F122" s="40">
        <v>17</v>
      </c>
      <c r="G122" s="40" t="s">
        <v>10</v>
      </c>
    </row>
    <row r="123" spans="3:7" ht="15" thickBot="1" x14ac:dyDescent="0.35">
      <c r="C123" s="38">
        <v>43269</v>
      </c>
      <c r="D123" s="39">
        <v>0.76357638888888879</v>
      </c>
      <c r="E123" s="40" t="s">
        <v>9</v>
      </c>
      <c r="F123" s="40">
        <v>11</v>
      </c>
      <c r="G123" s="40" t="s">
        <v>10</v>
      </c>
    </row>
    <row r="124" spans="3:7" ht="15" thickBot="1" x14ac:dyDescent="0.35">
      <c r="C124" s="38">
        <v>43269</v>
      </c>
      <c r="D124" s="39">
        <v>0.76572916666666668</v>
      </c>
      <c r="E124" s="40" t="s">
        <v>9</v>
      </c>
      <c r="F124" s="40">
        <v>17</v>
      </c>
      <c r="G124" s="40" t="s">
        <v>10</v>
      </c>
    </row>
    <row r="125" spans="3:7" ht="15" thickBot="1" x14ac:dyDescent="0.35">
      <c r="C125" s="38">
        <v>43269</v>
      </c>
      <c r="D125" s="39">
        <v>0.76576388888888891</v>
      </c>
      <c r="E125" s="40" t="s">
        <v>9</v>
      </c>
      <c r="F125" s="40">
        <v>21</v>
      </c>
      <c r="G125" s="40" t="s">
        <v>10</v>
      </c>
    </row>
    <row r="126" spans="3:7" ht="15" thickBot="1" x14ac:dyDescent="0.35">
      <c r="C126" s="38">
        <v>43269</v>
      </c>
      <c r="D126" s="39">
        <v>0.76582175925925933</v>
      </c>
      <c r="E126" s="40" t="s">
        <v>9</v>
      </c>
      <c r="F126" s="40">
        <v>19</v>
      </c>
      <c r="G126" s="40" t="s">
        <v>10</v>
      </c>
    </row>
    <row r="127" spans="3:7" ht="15" thickBot="1" x14ac:dyDescent="0.35">
      <c r="C127" s="38">
        <v>43269</v>
      </c>
      <c r="D127" s="39">
        <v>0.76605324074074066</v>
      </c>
      <c r="E127" s="40" t="s">
        <v>9</v>
      </c>
      <c r="F127" s="40">
        <v>20</v>
      </c>
      <c r="G127" s="40" t="s">
        <v>10</v>
      </c>
    </row>
    <row r="128" spans="3:7" ht="15" thickBot="1" x14ac:dyDescent="0.35">
      <c r="C128" s="38">
        <v>43269</v>
      </c>
      <c r="D128" s="39">
        <v>0.767511574074074</v>
      </c>
      <c r="E128" s="40" t="s">
        <v>9</v>
      </c>
      <c r="F128" s="40">
        <v>20</v>
      </c>
      <c r="G128" s="40" t="s">
        <v>11</v>
      </c>
    </row>
    <row r="129" spans="3:7" ht="15" thickBot="1" x14ac:dyDescent="0.35">
      <c r="C129" s="38">
        <v>43269</v>
      </c>
      <c r="D129" s="39">
        <v>0.76752314814814815</v>
      </c>
      <c r="E129" s="40" t="s">
        <v>9</v>
      </c>
      <c r="F129" s="40">
        <v>21</v>
      </c>
      <c r="G129" s="40" t="s">
        <v>11</v>
      </c>
    </row>
    <row r="130" spans="3:7" ht="15" thickBot="1" x14ac:dyDescent="0.35">
      <c r="C130" s="38">
        <v>43269</v>
      </c>
      <c r="D130" s="39">
        <v>0.7675347222222223</v>
      </c>
      <c r="E130" s="40" t="s">
        <v>9</v>
      </c>
      <c r="F130" s="40">
        <v>16</v>
      </c>
      <c r="G130" s="40" t="s">
        <v>11</v>
      </c>
    </row>
    <row r="131" spans="3:7" ht="15" thickBot="1" x14ac:dyDescent="0.35">
      <c r="C131" s="38">
        <v>43269</v>
      </c>
      <c r="D131" s="39">
        <v>0.76754629629629623</v>
      </c>
      <c r="E131" s="40" t="s">
        <v>9</v>
      </c>
      <c r="F131" s="40">
        <v>17</v>
      </c>
      <c r="G131" s="40" t="s">
        <v>11</v>
      </c>
    </row>
    <row r="132" spans="3:7" ht="15" thickBot="1" x14ac:dyDescent="0.35">
      <c r="C132" s="38">
        <v>43269</v>
      </c>
      <c r="D132" s="39">
        <v>0.76755787037037038</v>
      </c>
      <c r="E132" s="40" t="s">
        <v>9</v>
      </c>
      <c r="F132" s="40">
        <v>18</v>
      </c>
      <c r="G132" s="40" t="s">
        <v>11</v>
      </c>
    </row>
    <row r="133" spans="3:7" ht="15" thickBot="1" x14ac:dyDescent="0.35">
      <c r="C133" s="38">
        <v>43269</v>
      </c>
      <c r="D133" s="39">
        <v>0.76759259259259249</v>
      </c>
      <c r="E133" s="40" t="s">
        <v>9</v>
      </c>
      <c r="F133" s="40">
        <v>13</v>
      </c>
      <c r="G133" s="40" t="s">
        <v>11</v>
      </c>
    </row>
    <row r="134" spans="3:7" ht="15" thickBot="1" x14ac:dyDescent="0.35">
      <c r="C134" s="38">
        <v>43269</v>
      </c>
      <c r="D134" s="39">
        <v>0.77021990740740742</v>
      </c>
      <c r="E134" s="40" t="s">
        <v>9</v>
      </c>
      <c r="F134" s="40">
        <v>26</v>
      </c>
      <c r="G134" s="40" t="s">
        <v>10</v>
      </c>
    </row>
    <row r="135" spans="3:7" ht="15" thickBot="1" x14ac:dyDescent="0.35">
      <c r="C135" s="38">
        <v>43269</v>
      </c>
      <c r="D135" s="39">
        <v>0.770625</v>
      </c>
      <c r="E135" s="40" t="s">
        <v>9</v>
      </c>
      <c r="F135" s="40">
        <v>21</v>
      </c>
      <c r="G135" s="40" t="s">
        <v>10</v>
      </c>
    </row>
    <row r="136" spans="3:7" ht="15" thickBot="1" x14ac:dyDescent="0.35">
      <c r="C136" s="38">
        <v>43269</v>
      </c>
      <c r="D136" s="39">
        <v>0.77287037037037043</v>
      </c>
      <c r="E136" s="40" t="s">
        <v>9</v>
      </c>
      <c r="F136" s="40">
        <v>13</v>
      </c>
      <c r="G136" s="40" t="s">
        <v>11</v>
      </c>
    </row>
    <row r="137" spans="3:7" ht="15" thickBot="1" x14ac:dyDescent="0.35">
      <c r="C137" s="38">
        <v>43269</v>
      </c>
      <c r="D137" s="39">
        <v>0.7737384259259259</v>
      </c>
      <c r="E137" s="40" t="s">
        <v>9</v>
      </c>
      <c r="F137" s="40">
        <v>25</v>
      </c>
      <c r="G137" s="40" t="s">
        <v>11</v>
      </c>
    </row>
    <row r="138" spans="3:7" ht="15" thickBot="1" x14ac:dyDescent="0.35">
      <c r="C138" s="38">
        <v>43269</v>
      </c>
      <c r="D138" s="39">
        <v>0.77376157407407409</v>
      </c>
      <c r="E138" s="40" t="s">
        <v>9</v>
      </c>
      <c r="F138" s="40">
        <v>24</v>
      </c>
      <c r="G138" s="40" t="s">
        <v>11</v>
      </c>
    </row>
    <row r="139" spans="3:7" ht="15" thickBot="1" x14ac:dyDescent="0.35">
      <c r="C139" s="38">
        <v>43269</v>
      </c>
      <c r="D139" s="39">
        <v>0.77379629629629632</v>
      </c>
      <c r="E139" s="40" t="s">
        <v>9</v>
      </c>
      <c r="F139" s="40">
        <v>15</v>
      </c>
      <c r="G139" s="40" t="s">
        <v>11</v>
      </c>
    </row>
    <row r="140" spans="3:7" ht="15" thickBot="1" x14ac:dyDescent="0.35">
      <c r="C140" s="38">
        <v>43269</v>
      </c>
      <c r="D140" s="39">
        <v>0.77415509259259263</v>
      </c>
      <c r="E140" s="40" t="s">
        <v>9</v>
      </c>
      <c r="F140" s="40">
        <v>10</v>
      </c>
      <c r="G140" s="40" t="s">
        <v>11</v>
      </c>
    </row>
    <row r="141" spans="3:7" ht="15" thickBot="1" x14ac:dyDescent="0.35">
      <c r="C141" s="38">
        <v>43269</v>
      </c>
      <c r="D141" s="39">
        <v>0.77440972222222226</v>
      </c>
      <c r="E141" s="40" t="s">
        <v>9</v>
      </c>
      <c r="F141" s="40">
        <v>20</v>
      </c>
      <c r="G141" s="40" t="s">
        <v>11</v>
      </c>
    </row>
    <row r="142" spans="3:7" ht="15" thickBot="1" x14ac:dyDescent="0.35">
      <c r="C142" s="38">
        <v>43269</v>
      </c>
      <c r="D142" s="39">
        <v>0.77440972222222226</v>
      </c>
      <c r="E142" s="40" t="s">
        <v>9</v>
      </c>
      <c r="F142" s="40">
        <v>20</v>
      </c>
      <c r="G142" s="40" t="s">
        <v>11</v>
      </c>
    </row>
    <row r="143" spans="3:7" ht="15" thickBot="1" x14ac:dyDescent="0.35">
      <c r="C143" s="38">
        <v>43269</v>
      </c>
      <c r="D143" s="39">
        <v>0.77445601851851853</v>
      </c>
      <c r="E143" s="40" t="s">
        <v>9</v>
      </c>
      <c r="F143" s="40">
        <v>16</v>
      </c>
      <c r="G143" s="40" t="s">
        <v>11</v>
      </c>
    </row>
    <row r="144" spans="3:7" ht="15" thickBot="1" x14ac:dyDescent="0.35">
      <c r="C144" s="38">
        <v>43269</v>
      </c>
      <c r="D144" s="39">
        <v>0.77447916666666661</v>
      </c>
      <c r="E144" s="40" t="s">
        <v>9</v>
      </c>
      <c r="F144" s="40">
        <v>10</v>
      </c>
      <c r="G144" s="40" t="s">
        <v>11</v>
      </c>
    </row>
    <row r="145" spans="3:7" ht="15" thickBot="1" x14ac:dyDescent="0.35">
      <c r="C145" s="38">
        <v>43269</v>
      </c>
      <c r="D145" s="39">
        <v>0.77500000000000002</v>
      </c>
      <c r="E145" s="40" t="s">
        <v>9</v>
      </c>
      <c r="F145" s="40">
        <v>11</v>
      </c>
      <c r="G145" s="40" t="s">
        <v>11</v>
      </c>
    </row>
    <row r="146" spans="3:7" ht="15" thickBot="1" x14ac:dyDescent="0.35">
      <c r="C146" s="38">
        <v>43269</v>
      </c>
      <c r="D146" s="39">
        <v>0.77688657407407413</v>
      </c>
      <c r="E146" s="40" t="s">
        <v>9</v>
      </c>
      <c r="F146" s="40">
        <v>12</v>
      </c>
      <c r="G146" s="40" t="s">
        <v>11</v>
      </c>
    </row>
    <row r="147" spans="3:7" ht="15" thickBot="1" x14ac:dyDescent="0.35">
      <c r="C147" s="38">
        <v>43269</v>
      </c>
      <c r="D147" s="39">
        <v>0.77694444444444455</v>
      </c>
      <c r="E147" s="40" t="s">
        <v>9</v>
      </c>
      <c r="F147" s="40">
        <v>10</v>
      </c>
      <c r="G147" s="40" t="s">
        <v>11</v>
      </c>
    </row>
    <row r="148" spans="3:7" ht="15" thickBot="1" x14ac:dyDescent="0.35">
      <c r="C148" s="38">
        <v>43269</v>
      </c>
      <c r="D148" s="39">
        <v>0.77751157407407412</v>
      </c>
      <c r="E148" s="40" t="s">
        <v>9</v>
      </c>
      <c r="F148" s="40">
        <v>12</v>
      </c>
      <c r="G148" s="40" t="s">
        <v>11</v>
      </c>
    </row>
    <row r="149" spans="3:7" ht="15" thickBot="1" x14ac:dyDescent="0.35">
      <c r="C149" s="38">
        <v>43269</v>
      </c>
      <c r="D149" s="39">
        <v>0.7780555555555555</v>
      </c>
      <c r="E149" s="40" t="s">
        <v>9</v>
      </c>
      <c r="F149" s="40">
        <v>12</v>
      </c>
      <c r="G149" s="40" t="s">
        <v>11</v>
      </c>
    </row>
    <row r="150" spans="3:7" ht="15" thickBot="1" x14ac:dyDescent="0.35">
      <c r="C150" s="38">
        <v>43269</v>
      </c>
      <c r="D150" s="39">
        <v>0.77947916666666661</v>
      </c>
      <c r="E150" s="40" t="s">
        <v>9</v>
      </c>
      <c r="F150" s="40">
        <v>19</v>
      </c>
      <c r="G150" s="40" t="s">
        <v>11</v>
      </c>
    </row>
    <row r="151" spans="3:7" ht="15" thickBot="1" x14ac:dyDescent="0.35">
      <c r="C151" s="38">
        <v>43269</v>
      </c>
      <c r="D151" s="39">
        <v>0.77949074074074076</v>
      </c>
      <c r="E151" s="40" t="s">
        <v>9</v>
      </c>
      <c r="F151" s="40">
        <v>22</v>
      </c>
      <c r="G151" s="40" t="s">
        <v>11</v>
      </c>
    </row>
    <row r="152" spans="3:7" ht="15" thickBot="1" x14ac:dyDescent="0.35">
      <c r="C152" s="38">
        <v>43269</v>
      </c>
      <c r="D152" s="39">
        <v>0.77951388888888884</v>
      </c>
      <c r="E152" s="40" t="s">
        <v>9</v>
      </c>
      <c r="F152" s="40">
        <v>17</v>
      </c>
      <c r="G152" s="40" t="s">
        <v>11</v>
      </c>
    </row>
    <row r="153" spans="3:7" ht="15" thickBot="1" x14ac:dyDescent="0.35">
      <c r="C153" s="38">
        <v>43269</v>
      </c>
      <c r="D153" s="39">
        <v>0.77953703703703703</v>
      </c>
      <c r="E153" s="40" t="s">
        <v>9</v>
      </c>
      <c r="F153" s="40">
        <v>21</v>
      </c>
      <c r="G153" s="40" t="s">
        <v>11</v>
      </c>
    </row>
    <row r="154" spans="3:7" ht="15" thickBot="1" x14ac:dyDescent="0.35">
      <c r="C154" s="38">
        <v>43269</v>
      </c>
      <c r="D154" s="39">
        <v>0.77954861111111118</v>
      </c>
      <c r="E154" s="40" t="s">
        <v>9</v>
      </c>
      <c r="F154" s="40">
        <v>12</v>
      </c>
      <c r="G154" s="40" t="s">
        <v>11</v>
      </c>
    </row>
    <row r="155" spans="3:7" ht="15" thickBot="1" x14ac:dyDescent="0.35">
      <c r="C155" s="38">
        <v>43269</v>
      </c>
      <c r="D155" s="39">
        <v>0.7819328703703704</v>
      </c>
      <c r="E155" s="40" t="s">
        <v>9</v>
      </c>
      <c r="F155" s="40">
        <v>11</v>
      </c>
      <c r="G155" s="40" t="s">
        <v>11</v>
      </c>
    </row>
    <row r="156" spans="3:7" ht="15" thickBot="1" x14ac:dyDescent="0.35">
      <c r="C156" s="38">
        <v>43269</v>
      </c>
      <c r="D156" s="39">
        <v>0.78195601851851848</v>
      </c>
      <c r="E156" s="40" t="s">
        <v>9</v>
      </c>
      <c r="F156" s="40">
        <v>11</v>
      </c>
      <c r="G156" s="40" t="s">
        <v>11</v>
      </c>
    </row>
    <row r="157" spans="3:7" ht="15" thickBot="1" x14ac:dyDescent="0.35">
      <c r="C157" s="38">
        <v>43269</v>
      </c>
      <c r="D157" s="39">
        <v>0.78204861111111112</v>
      </c>
      <c r="E157" s="40" t="s">
        <v>9</v>
      </c>
      <c r="F157" s="40">
        <v>10</v>
      </c>
      <c r="G157" s="40" t="s">
        <v>11</v>
      </c>
    </row>
    <row r="158" spans="3:7" ht="15" thickBot="1" x14ac:dyDescent="0.35">
      <c r="C158" s="38">
        <v>43269</v>
      </c>
      <c r="D158" s="39">
        <v>0.78905092592592585</v>
      </c>
      <c r="E158" s="40" t="s">
        <v>9</v>
      </c>
      <c r="F158" s="40">
        <v>11</v>
      </c>
      <c r="G158" s="40" t="s">
        <v>11</v>
      </c>
    </row>
    <row r="159" spans="3:7" ht="15" thickBot="1" x14ac:dyDescent="0.35">
      <c r="C159" s="38">
        <v>43269</v>
      </c>
      <c r="D159" s="39">
        <v>0.82150462962962967</v>
      </c>
      <c r="E159" s="40" t="s">
        <v>9</v>
      </c>
      <c r="F159" s="40">
        <v>13</v>
      </c>
      <c r="G159" s="40" t="s">
        <v>11</v>
      </c>
    </row>
    <row r="160" spans="3:7" ht="15" thickBot="1" x14ac:dyDescent="0.35">
      <c r="C160" s="38">
        <v>43269</v>
      </c>
      <c r="D160" s="39">
        <v>0.83333333333333337</v>
      </c>
      <c r="E160" s="40" t="s">
        <v>9</v>
      </c>
      <c r="F160" s="40">
        <v>26</v>
      </c>
      <c r="G160" s="40" t="s">
        <v>10</v>
      </c>
    </row>
    <row r="161" spans="3:7" ht="15" thickBot="1" x14ac:dyDescent="0.35">
      <c r="C161" s="38">
        <v>43269</v>
      </c>
      <c r="D161" s="39">
        <v>0.83491898148148147</v>
      </c>
      <c r="E161" s="40" t="s">
        <v>9</v>
      </c>
      <c r="F161" s="40">
        <v>13</v>
      </c>
      <c r="G161" s="40" t="s">
        <v>11</v>
      </c>
    </row>
    <row r="162" spans="3:7" ht="15" thickBot="1" x14ac:dyDescent="0.35">
      <c r="C162" s="38">
        <v>43269</v>
      </c>
      <c r="D162" s="39">
        <v>0.83787037037037038</v>
      </c>
      <c r="E162" s="40" t="s">
        <v>9</v>
      </c>
      <c r="F162" s="40">
        <v>13</v>
      </c>
      <c r="G162" s="40" t="s">
        <v>11</v>
      </c>
    </row>
    <row r="163" spans="3:7" ht="15" thickBot="1" x14ac:dyDescent="0.35">
      <c r="C163" s="38">
        <v>43269</v>
      </c>
      <c r="D163" s="39">
        <v>0.84968749999999993</v>
      </c>
      <c r="E163" s="40" t="s">
        <v>9</v>
      </c>
      <c r="F163" s="40">
        <v>12</v>
      </c>
      <c r="G163" s="40" t="s">
        <v>11</v>
      </c>
    </row>
    <row r="164" spans="3:7" ht="15" thickBot="1" x14ac:dyDescent="0.35">
      <c r="C164" s="38">
        <v>43269</v>
      </c>
      <c r="D164" s="39">
        <v>0.85684027777777771</v>
      </c>
      <c r="E164" s="40" t="s">
        <v>9</v>
      </c>
      <c r="F164" s="40">
        <v>19</v>
      </c>
      <c r="G164" s="40" t="s">
        <v>10</v>
      </c>
    </row>
    <row r="165" spans="3:7" ht="15" thickBot="1" x14ac:dyDescent="0.35">
      <c r="C165" s="38">
        <v>43269</v>
      </c>
      <c r="D165" s="39">
        <v>0.8663657407407408</v>
      </c>
      <c r="E165" s="40" t="s">
        <v>9</v>
      </c>
      <c r="F165" s="40">
        <v>10</v>
      </c>
      <c r="G165" s="40" t="s">
        <v>10</v>
      </c>
    </row>
    <row r="166" spans="3:7" ht="15" thickBot="1" x14ac:dyDescent="0.35">
      <c r="C166" s="38">
        <v>43270</v>
      </c>
      <c r="D166" s="39">
        <v>0.12807870370370369</v>
      </c>
      <c r="E166" s="40" t="s">
        <v>9</v>
      </c>
      <c r="F166" s="40">
        <v>14</v>
      </c>
      <c r="G166" s="40" t="s">
        <v>11</v>
      </c>
    </row>
    <row r="167" spans="3:7" ht="15" thickBot="1" x14ac:dyDescent="0.35">
      <c r="C167" s="38">
        <v>43270</v>
      </c>
      <c r="D167" s="39">
        <v>0.12821759259259261</v>
      </c>
      <c r="E167" s="40" t="s">
        <v>9</v>
      </c>
      <c r="F167" s="40">
        <v>20</v>
      </c>
      <c r="G167" s="40" t="s">
        <v>11</v>
      </c>
    </row>
    <row r="168" spans="3:7" ht="15" thickBot="1" x14ac:dyDescent="0.35">
      <c r="C168" s="38">
        <v>43270</v>
      </c>
      <c r="D168" s="39">
        <v>0.25518518518518518</v>
      </c>
      <c r="E168" s="40" t="s">
        <v>9</v>
      </c>
      <c r="F168" s="40">
        <v>12</v>
      </c>
      <c r="G168" s="40" t="s">
        <v>11</v>
      </c>
    </row>
    <row r="169" spans="3:7" ht="15" thickBot="1" x14ac:dyDescent="0.35">
      <c r="C169" s="38">
        <v>43270</v>
      </c>
      <c r="D169" s="39">
        <v>0.27070601851851855</v>
      </c>
      <c r="E169" s="40" t="s">
        <v>9</v>
      </c>
      <c r="F169" s="40">
        <v>17</v>
      </c>
      <c r="G169" s="40" t="s">
        <v>11</v>
      </c>
    </row>
    <row r="170" spans="3:7" ht="15" thickBot="1" x14ac:dyDescent="0.35">
      <c r="C170" s="38">
        <v>43270</v>
      </c>
      <c r="D170" s="39">
        <v>0.27072916666666663</v>
      </c>
      <c r="E170" s="40" t="s">
        <v>9</v>
      </c>
      <c r="F170" s="40">
        <v>11</v>
      </c>
      <c r="G170" s="40" t="s">
        <v>11</v>
      </c>
    </row>
    <row r="171" spans="3:7" ht="15" thickBot="1" x14ac:dyDescent="0.35">
      <c r="C171" s="38">
        <v>43270</v>
      </c>
      <c r="D171" s="39">
        <v>0.27606481481481482</v>
      </c>
      <c r="E171" s="40" t="s">
        <v>9</v>
      </c>
      <c r="F171" s="40">
        <v>13</v>
      </c>
      <c r="G171" s="40" t="s">
        <v>11</v>
      </c>
    </row>
    <row r="172" spans="3:7" ht="15" thickBot="1" x14ac:dyDescent="0.35">
      <c r="C172" s="38">
        <v>43270</v>
      </c>
      <c r="D172" s="39">
        <v>0.27608796296296295</v>
      </c>
      <c r="E172" s="40" t="s">
        <v>9</v>
      </c>
      <c r="F172" s="40">
        <v>26</v>
      </c>
      <c r="G172" s="40" t="s">
        <v>11</v>
      </c>
    </row>
    <row r="173" spans="3:7" ht="15" thickBot="1" x14ac:dyDescent="0.35">
      <c r="C173" s="38">
        <v>43270</v>
      </c>
      <c r="D173" s="39">
        <v>0.27608796296296295</v>
      </c>
      <c r="E173" s="40" t="s">
        <v>9</v>
      </c>
      <c r="F173" s="40">
        <v>26</v>
      </c>
      <c r="G173" s="40" t="s">
        <v>11</v>
      </c>
    </row>
    <row r="174" spans="3:7" ht="15" thickBot="1" x14ac:dyDescent="0.35">
      <c r="C174" s="38">
        <v>43270</v>
      </c>
      <c r="D174" s="39">
        <v>0.27613425925925927</v>
      </c>
      <c r="E174" s="40" t="s">
        <v>9</v>
      </c>
      <c r="F174" s="40">
        <v>11</v>
      </c>
      <c r="G174" s="40" t="s">
        <v>11</v>
      </c>
    </row>
    <row r="175" spans="3:7" ht="15" thickBot="1" x14ac:dyDescent="0.35">
      <c r="C175" s="38">
        <v>43270</v>
      </c>
      <c r="D175" s="39">
        <v>0.27836805555555555</v>
      </c>
      <c r="E175" s="40" t="s">
        <v>9</v>
      </c>
      <c r="F175" s="40">
        <v>12</v>
      </c>
      <c r="G175" s="40" t="s">
        <v>11</v>
      </c>
    </row>
    <row r="176" spans="3:7" ht="15" thickBot="1" x14ac:dyDescent="0.35">
      <c r="C176" s="38">
        <v>43270</v>
      </c>
      <c r="D176" s="39">
        <v>0.27909722222222222</v>
      </c>
      <c r="E176" s="40" t="s">
        <v>9</v>
      </c>
      <c r="F176" s="40">
        <v>16</v>
      </c>
      <c r="G176" s="40" t="s">
        <v>11</v>
      </c>
    </row>
    <row r="177" spans="3:7" ht="15" thickBot="1" x14ac:dyDescent="0.35">
      <c r="C177" s="38">
        <v>43270</v>
      </c>
      <c r="D177" s="39">
        <v>0.28623842592592591</v>
      </c>
      <c r="E177" s="40" t="s">
        <v>9</v>
      </c>
      <c r="F177" s="40">
        <v>24</v>
      </c>
      <c r="G177" s="40" t="s">
        <v>11</v>
      </c>
    </row>
    <row r="178" spans="3:7" ht="15" thickBot="1" x14ac:dyDescent="0.35">
      <c r="C178" s="38">
        <v>43270</v>
      </c>
      <c r="D178" s="39">
        <v>0.29097222222222224</v>
      </c>
      <c r="E178" s="40" t="s">
        <v>9</v>
      </c>
      <c r="F178" s="40">
        <v>20</v>
      </c>
      <c r="G178" s="40" t="s">
        <v>10</v>
      </c>
    </row>
    <row r="179" spans="3:7" ht="15" thickBot="1" x14ac:dyDescent="0.35">
      <c r="C179" s="38">
        <v>43270</v>
      </c>
      <c r="D179" s="39">
        <v>0.31079861111111112</v>
      </c>
      <c r="E179" s="40" t="s">
        <v>9</v>
      </c>
      <c r="F179" s="40">
        <v>17</v>
      </c>
      <c r="G179" s="40" t="s">
        <v>11</v>
      </c>
    </row>
    <row r="180" spans="3:7" ht="15" thickBot="1" x14ac:dyDescent="0.35">
      <c r="C180" s="38">
        <v>43270</v>
      </c>
      <c r="D180" s="39">
        <v>0.31081018518518516</v>
      </c>
      <c r="E180" s="40" t="s">
        <v>9</v>
      </c>
      <c r="F180" s="40">
        <v>17</v>
      </c>
      <c r="G180" s="40" t="s">
        <v>11</v>
      </c>
    </row>
    <row r="181" spans="3:7" ht="15" thickBot="1" x14ac:dyDescent="0.35">
      <c r="C181" s="38">
        <v>43270</v>
      </c>
      <c r="D181" s="39">
        <v>0.31081018518518516</v>
      </c>
      <c r="E181" s="40" t="s">
        <v>9</v>
      </c>
      <c r="F181" s="40">
        <v>17</v>
      </c>
      <c r="G181" s="40" t="s">
        <v>11</v>
      </c>
    </row>
    <row r="182" spans="3:7" ht="15" thickBot="1" x14ac:dyDescent="0.35">
      <c r="C182" s="38">
        <v>43270</v>
      </c>
      <c r="D182" s="39">
        <v>0.31082175925925926</v>
      </c>
      <c r="E182" s="40" t="s">
        <v>9</v>
      </c>
      <c r="F182" s="40">
        <v>10</v>
      </c>
      <c r="G182" s="40" t="s">
        <v>11</v>
      </c>
    </row>
    <row r="183" spans="3:7" ht="15" thickBot="1" x14ac:dyDescent="0.35">
      <c r="C183" s="38">
        <v>43270</v>
      </c>
      <c r="D183" s="39">
        <v>0.31086805555555558</v>
      </c>
      <c r="E183" s="40" t="s">
        <v>9</v>
      </c>
      <c r="F183" s="40">
        <v>16</v>
      </c>
      <c r="G183" s="40" t="s">
        <v>11</v>
      </c>
    </row>
    <row r="184" spans="3:7" ht="15" thickBot="1" x14ac:dyDescent="0.35">
      <c r="C184" s="38">
        <v>43270</v>
      </c>
      <c r="D184" s="39">
        <v>0.31089120370370371</v>
      </c>
      <c r="E184" s="40" t="s">
        <v>9</v>
      </c>
      <c r="F184" s="40">
        <v>11</v>
      </c>
      <c r="G184" s="40" t="s">
        <v>11</v>
      </c>
    </row>
    <row r="185" spans="3:7" ht="15" thickBot="1" x14ac:dyDescent="0.35">
      <c r="C185" s="38">
        <v>43270</v>
      </c>
      <c r="D185" s="39">
        <v>0.31922453703703701</v>
      </c>
      <c r="E185" s="40" t="s">
        <v>9</v>
      </c>
      <c r="F185" s="40">
        <v>11</v>
      </c>
      <c r="G185" s="40" t="s">
        <v>11</v>
      </c>
    </row>
    <row r="186" spans="3:7" ht="15" thickBot="1" x14ac:dyDescent="0.35">
      <c r="C186" s="38">
        <v>43270</v>
      </c>
      <c r="D186" s="39">
        <v>0.31923611111111111</v>
      </c>
      <c r="E186" s="40" t="s">
        <v>9</v>
      </c>
      <c r="F186" s="40">
        <v>11</v>
      </c>
      <c r="G186" s="40" t="s">
        <v>11</v>
      </c>
    </row>
    <row r="187" spans="3:7" ht="15" thickBot="1" x14ac:dyDescent="0.35">
      <c r="C187" s="38">
        <v>43270</v>
      </c>
      <c r="D187" s="39">
        <v>0.3192592592592593</v>
      </c>
      <c r="E187" s="40" t="s">
        <v>9</v>
      </c>
      <c r="F187" s="40">
        <v>15</v>
      </c>
      <c r="G187" s="40" t="s">
        <v>11</v>
      </c>
    </row>
    <row r="188" spans="3:7" ht="15" thickBot="1" x14ac:dyDescent="0.35">
      <c r="C188" s="38">
        <v>43270</v>
      </c>
      <c r="D188" s="39">
        <v>0.31928240740740738</v>
      </c>
      <c r="E188" s="40" t="s">
        <v>9</v>
      </c>
      <c r="F188" s="40">
        <v>16</v>
      </c>
      <c r="G188" s="40" t="s">
        <v>11</v>
      </c>
    </row>
    <row r="189" spans="3:7" ht="15" thickBot="1" x14ac:dyDescent="0.35">
      <c r="C189" s="38">
        <v>43270</v>
      </c>
      <c r="D189" s="39">
        <v>0.32290509259259259</v>
      </c>
      <c r="E189" s="40" t="s">
        <v>9</v>
      </c>
      <c r="F189" s="40">
        <v>16</v>
      </c>
      <c r="G189" s="40" t="s">
        <v>10</v>
      </c>
    </row>
    <row r="190" spans="3:7" ht="15" thickBot="1" x14ac:dyDescent="0.35">
      <c r="C190" s="38">
        <v>43270</v>
      </c>
      <c r="D190" s="39">
        <v>0.33686342592592594</v>
      </c>
      <c r="E190" s="40" t="s">
        <v>9</v>
      </c>
      <c r="F190" s="40">
        <v>11</v>
      </c>
      <c r="G190" s="40" t="s">
        <v>11</v>
      </c>
    </row>
    <row r="191" spans="3:7" ht="15" thickBot="1" x14ac:dyDescent="0.35">
      <c r="C191" s="38">
        <v>43270</v>
      </c>
      <c r="D191" s="39">
        <v>0.36376157407407406</v>
      </c>
      <c r="E191" s="40" t="s">
        <v>9</v>
      </c>
      <c r="F191" s="40">
        <v>22</v>
      </c>
      <c r="G191" s="40" t="s">
        <v>11</v>
      </c>
    </row>
    <row r="192" spans="3:7" ht="15" thickBot="1" x14ac:dyDescent="0.35">
      <c r="C192" s="38">
        <v>43270</v>
      </c>
      <c r="D192" s="39">
        <v>0.36377314814814815</v>
      </c>
      <c r="E192" s="40" t="s">
        <v>9</v>
      </c>
      <c r="F192" s="40">
        <v>14</v>
      </c>
      <c r="G192" s="40" t="s">
        <v>11</v>
      </c>
    </row>
    <row r="193" spans="3:7" ht="15" thickBot="1" x14ac:dyDescent="0.35">
      <c r="C193" s="38">
        <v>43270</v>
      </c>
      <c r="D193" s="39">
        <v>0.3658912037037037</v>
      </c>
      <c r="E193" s="40" t="s">
        <v>9</v>
      </c>
      <c r="F193" s="40">
        <v>18</v>
      </c>
      <c r="G193" s="40" t="s">
        <v>10</v>
      </c>
    </row>
    <row r="194" spans="3:7" ht="15" thickBot="1" x14ac:dyDescent="0.35">
      <c r="C194" s="38">
        <v>43270</v>
      </c>
      <c r="D194" s="39">
        <v>0.37083333333333335</v>
      </c>
      <c r="E194" s="40" t="s">
        <v>9</v>
      </c>
      <c r="F194" s="40">
        <v>25</v>
      </c>
      <c r="G194" s="40" t="s">
        <v>10</v>
      </c>
    </row>
    <row r="195" spans="3:7" ht="15" thickBot="1" x14ac:dyDescent="0.35">
      <c r="C195" s="38">
        <v>43270</v>
      </c>
      <c r="D195" s="39">
        <v>0.37084490740740739</v>
      </c>
      <c r="E195" s="40" t="s">
        <v>9</v>
      </c>
      <c r="F195" s="40">
        <v>19</v>
      </c>
      <c r="G195" s="40" t="s">
        <v>10</v>
      </c>
    </row>
    <row r="196" spans="3:7" ht="15" thickBot="1" x14ac:dyDescent="0.35">
      <c r="C196" s="38">
        <v>43270</v>
      </c>
      <c r="D196" s="39">
        <v>0.37085648148148148</v>
      </c>
      <c r="E196" s="40" t="s">
        <v>9</v>
      </c>
      <c r="F196" s="40">
        <v>20</v>
      </c>
      <c r="G196" s="40" t="s">
        <v>10</v>
      </c>
    </row>
    <row r="197" spans="3:7" ht="15" thickBot="1" x14ac:dyDescent="0.35">
      <c r="C197" s="38">
        <v>43270</v>
      </c>
      <c r="D197" s="39">
        <v>0.37087962962962967</v>
      </c>
      <c r="E197" s="40" t="s">
        <v>9</v>
      </c>
      <c r="F197" s="40">
        <v>21</v>
      </c>
      <c r="G197" s="40" t="s">
        <v>10</v>
      </c>
    </row>
    <row r="198" spans="3:7" ht="15" thickBot="1" x14ac:dyDescent="0.35">
      <c r="C198" s="38">
        <v>43270</v>
      </c>
      <c r="D198" s="39">
        <v>0.3744675925925926</v>
      </c>
      <c r="E198" s="40" t="s">
        <v>9</v>
      </c>
      <c r="F198" s="40">
        <v>20</v>
      </c>
      <c r="G198" s="40" t="s">
        <v>11</v>
      </c>
    </row>
    <row r="199" spans="3:7" ht="15" thickBot="1" x14ac:dyDescent="0.35">
      <c r="C199" s="38">
        <v>43270</v>
      </c>
      <c r="D199" s="39">
        <v>0.37450231481481483</v>
      </c>
      <c r="E199" s="40" t="s">
        <v>9</v>
      </c>
      <c r="F199" s="40">
        <v>11</v>
      </c>
      <c r="G199" s="40" t="s">
        <v>11</v>
      </c>
    </row>
    <row r="200" spans="3:7" ht="15" thickBot="1" x14ac:dyDescent="0.35">
      <c r="C200" s="38">
        <v>43270</v>
      </c>
      <c r="D200" s="39">
        <v>0.41422453703703704</v>
      </c>
      <c r="E200" s="40" t="s">
        <v>9</v>
      </c>
      <c r="F200" s="40">
        <v>13</v>
      </c>
      <c r="G200" s="40" t="s">
        <v>11</v>
      </c>
    </row>
    <row r="201" spans="3:7" ht="15" thickBot="1" x14ac:dyDescent="0.35">
      <c r="C201" s="38">
        <v>43270</v>
      </c>
      <c r="D201" s="39">
        <v>0.42749999999999999</v>
      </c>
      <c r="E201" s="40" t="s">
        <v>9</v>
      </c>
      <c r="F201" s="40">
        <v>19</v>
      </c>
      <c r="G201" s="40" t="s">
        <v>10</v>
      </c>
    </row>
    <row r="202" spans="3:7" ht="15" thickBot="1" x14ac:dyDescent="0.35">
      <c r="C202" s="38">
        <v>43270</v>
      </c>
      <c r="D202" s="39">
        <v>0.42935185185185182</v>
      </c>
      <c r="E202" s="40" t="s">
        <v>9</v>
      </c>
      <c r="F202" s="40">
        <v>18</v>
      </c>
      <c r="G202" s="40" t="s">
        <v>11</v>
      </c>
    </row>
    <row r="203" spans="3:7" ht="15" thickBot="1" x14ac:dyDescent="0.35">
      <c r="C203" s="38">
        <v>43270</v>
      </c>
      <c r="D203" s="39">
        <v>0.42937500000000001</v>
      </c>
      <c r="E203" s="40" t="s">
        <v>9</v>
      </c>
      <c r="F203" s="40">
        <v>15</v>
      </c>
      <c r="G203" s="40" t="s">
        <v>11</v>
      </c>
    </row>
    <row r="204" spans="3:7" ht="15" thickBot="1" x14ac:dyDescent="0.35">
      <c r="C204" s="38">
        <v>43270</v>
      </c>
      <c r="D204" s="39">
        <v>0.4293865740740741</v>
      </c>
      <c r="E204" s="40" t="s">
        <v>9</v>
      </c>
      <c r="F204" s="40">
        <v>14</v>
      </c>
      <c r="G204" s="40" t="s">
        <v>11</v>
      </c>
    </row>
    <row r="205" spans="3:7" ht="15" thickBot="1" x14ac:dyDescent="0.35">
      <c r="C205" s="38">
        <v>43270</v>
      </c>
      <c r="D205" s="39">
        <v>0.42940972222222223</v>
      </c>
      <c r="E205" s="40" t="s">
        <v>9</v>
      </c>
      <c r="F205" s="40">
        <v>16</v>
      </c>
      <c r="G205" s="40" t="s">
        <v>11</v>
      </c>
    </row>
    <row r="206" spans="3:7" ht="15" thickBot="1" x14ac:dyDescent="0.35">
      <c r="C206" s="38">
        <v>43270</v>
      </c>
      <c r="D206" s="39">
        <v>0.42942129629629627</v>
      </c>
      <c r="E206" s="40" t="s">
        <v>9</v>
      </c>
      <c r="F206" s="40">
        <v>15</v>
      </c>
      <c r="G206" s="40" t="s">
        <v>11</v>
      </c>
    </row>
    <row r="207" spans="3:7" ht="15" thickBot="1" x14ac:dyDescent="0.35">
      <c r="C207" s="38">
        <v>43270</v>
      </c>
      <c r="D207" s="39">
        <v>0.4294675925925926</v>
      </c>
      <c r="E207" s="40" t="s">
        <v>9</v>
      </c>
      <c r="F207" s="40">
        <v>13</v>
      </c>
      <c r="G207" s="40" t="s">
        <v>11</v>
      </c>
    </row>
    <row r="208" spans="3:7" ht="15" thickBot="1" x14ac:dyDescent="0.35">
      <c r="C208" s="38">
        <v>43270</v>
      </c>
      <c r="D208" s="39">
        <v>0.43405092592592592</v>
      </c>
      <c r="E208" s="40" t="s">
        <v>9</v>
      </c>
      <c r="F208" s="40">
        <v>16</v>
      </c>
      <c r="G208" s="40" t="s">
        <v>10</v>
      </c>
    </row>
    <row r="209" spans="3:7" ht="15" thickBot="1" x14ac:dyDescent="0.35">
      <c r="C209" s="38">
        <v>43270</v>
      </c>
      <c r="D209" s="39">
        <v>0.43407407407407406</v>
      </c>
      <c r="E209" s="40" t="s">
        <v>9</v>
      </c>
      <c r="F209" s="40">
        <v>24</v>
      </c>
      <c r="G209" s="40" t="s">
        <v>10</v>
      </c>
    </row>
    <row r="210" spans="3:7" ht="15" thickBot="1" x14ac:dyDescent="0.35">
      <c r="C210" s="38">
        <v>43270</v>
      </c>
      <c r="D210" s="39">
        <v>0.43546296296296294</v>
      </c>
      <c r="E210" s="40" t="s">
        <v>9</v>
      </c>
      <c r="F210" s="40">
        <v>10</v>
      </c>
      <c r="G210" s="40" t="s">
        <v>11</v>
      </c>
    </row>
    <row r="211" spans="3:7" ht="15" thickBot="1" x14ac:dyDescent="0.35">
      <c r="C211" s="38">
        <v>43270</v>
      </c>
      <c r="D211" s="39">
        <v>0.43622685185185189</v>
      </c>
      <c r="E211" s="40" t="s">
        <v>9</v>
      </c>
      <c r="F211" s="40">
        <v>12</v>
      </c>
      <c r="G211" s="40" t="s">
        <v>11</v>
      </c>
    </row>
    <row r="212" spans="3:7" ht="15" thickBot="1" x14ac:dyDescent="0.35">
      <c r="C212" s="38">
        <v>43270</v>
      </c>
      <c r="D212" s="39">
        <v>0.44278935185185181</v>
      </c>
      <c r="E212" s="40" t="s">
        <v>9</v>
      </c>
      <c r="F212" s="40">
        <v>14</v>
      </c>
      <c r="G212" s="40" t="s">
        <v>10</v>
      </c>
    </row>
    <row r="213" spans="3:7" ht="15" thickBot="1" x14ac:dyDescent="0.35">
      <c r="C213" s="38">
        <v>43270</v>
      </c>
      <c r="D213" s="39">
        <v>0.4428125</v>
      </c>
      <c r="E213" s="40" t="s">
        <v>9</v>
      </c>
      <c r="F213" s="40">
        <v>18</v>
      </c>
      <c r="G213" s="40" t="s">
        <v>10</v>
      </c>
    </row>
    <row r="214" spans="3:7" ht="15" thickBot="1" x14ac:dyDescent="0.35">
      <c r="C214" s="38">
        <v>43270</v>
      </c>
      <c r="D214" s="39">
        <v>0.44283564814814813</v>
      </c>
      <c r="E214" s="40" t="s">
        <v>9</v>
      </c>
      <c r="F214" s="40">
        <v>20</v>
      </c>
      <c r="G214" s="40" t="s">
        <v>10</v>
      </c>
    </row>
    <row r="215" spans="3:7" ht="15" thickBot="1" x14ac:dyDescent="0.35">
      <c r="C215" s="38">
        <v>43270</v>
      </c>
      <c r="D215" s="39">
        <v>0.44287037037037041</v>
      </c>
      <c r="E215" s="40" t="s">
        <v>9</v>
      </c>
      <c r="F215" s="40">
        <v>22</v>
      </c>
      <c r="G215" s="40" t="s">
        <v>10</v>
      </c>
    </row>
    <row r="216" spans="3:7" ht="15" thickBot="1" x14ac:dyDescent="0.35">
      <c r="C216" s="38">
        <v>43270</v>
      </c>
      <c r="D216" s="39">
        <v>0.44288194444444445</v>
      </c>
      <c r="E216" s="40" t="s">
        <v>9</v>
      </c>
      <c r="F216" s="40">
        <v>22</v>
      </c>
      <c r="G216" s="40" t="s">
        <v>10</v>
      </c>
    </row>
    <row r="217" spans="3:7" ht="15" thickBot="1" x14ac:dyDescent="0.35">
      <c r="C217" s="38">
        <v>43270</v>
      </c>
      <c r="D217" s="39">
        <v>0.44925925925925925</v>
      </c>
      <c r="E217" s="40" t="s">
        <v>9</v>
      </c>
      <c r="F217" s="40">
        <v>15</v>
      </c>
      <c r="G217" s="40" t="s">
        <v>11</v>
      </c>
    </row>
    <row r="218" spans="3:7" ht="15" thickBot="1" x14ac:dyDescent="0.35">
      <c r="C218" s="38">
        <v>43270</v>
      </c>
      <c r="D218" s="39">
        <v>0.4493287037037037</v>
      </c>
      <c r="E218" s="40" t="s">
        <v>9</v>
      </c>
      <c r="F218" s="40">
        <v>11</v>
      </c>
      <c r="G218" s="40" t="s">
        <v>11</v>
      </c>
    </row>
    <row r="219" spans="3:7" ht="15" thickBot="1" x14ac:dyDescent="0.35">
      <c r="C219" s="38">
        <v>43270</v>
      </c>
      <c r="D219" s="39">
        <v>0.45792824074074073</v>
      </c>
      <c r="E219" s="40" t="s">
        <v>9</v>
      </c>
      <c r="F219" s="40">
        <v>20</v>
      </c>
      <c r="G219" s="40" t="s">
        <v>10</v>
      </c>
    </row>
    <row r="220" spans="3:7" ht="15" thickBot="1" x14ac:dyDescent="0.35">
      <c r="C220" s="38">
        <v>43270</v>
      </c>
      <c r="D220" s="39">
        <v>0.45793981481481483</v>
      </c>
      <c r="E220" s="40" t="s">
        <v>9</v>
      </c>
      <c r="F220" s="40">
        <v>14</v>
      </c>
      <c r="G220" s="40" t="s">
        <v>10</v>
      </c>
    </row>
    <row r="221" spans="3:7" ht="15" thickBot="1" x14ac:dyDescent="0.35">
      <c r="C221" s="38">
        <v>43270</v>
      </c>
      <c r="D221" s="39">
        <v>0.45796296296296296</v>
      </c>
      <c r="E221" s="40" t="s">
        <v>9</v>
      </c>
      <c r="F221" s="40">
        <v>18</v>
      </c>
      <c r="G221" s="40" t="s">
        <v>10</v>
      </c>
    </row>
    <row r="222" spans="3:7" ht="15" thickBot="1" x14ac:dyDescent="0.35">
      <c r="C222" s="38">
        <v>43270</v>
      </c>
      <c r="D222" s="39">
        <v>0.48248842592592589</v>
      </c>
      <c r="E222" s="40" t="s">
        <v>9</v>
      </c>
      <c r="F222" s="40">
        <v>25</v>
      </c>
      <c r="G222" s="40" t="s">
        <v>10</v>
      </c>
    </row>
    <row r="223" spans="3:7" ht="15" thickBot="1" x14ac:dyDescent="0.35">
      <c r="C223" s="38">
        <v>43270</v>
      </c>
      <c r="D223" s="39">
        <v>0.48249999999999998</v>
      </c>
      <c r="E223" s="40" t="s">
        <v>9</v>
      </c>
      <c r="F223" s="40">
        <v>25</v>
      </c>
      <c r="G223" s="40" t="s">
        <v>10</v>
      </c>
    </row>
    <row r="224" spans="3:7" ht="15" thickBot="1" x14ac:dyDescent="0.35">
      <c r="C224" s="38">
        <v>43270</v>
      </c>
      <c r="D224" s="39">
        <v>0.48252314814814817</v>
      </c>
      <c r="E224" s="40" t="s">
        <v>9</v>
      </c>
      <c r="F224" s="40">
        <v>21</v>
      </c>
      <c r="G224" s="40" t="s">
        <v>10</v>
      </c>
    </row>
    <row r="225" spans="3:7" ht="15" thickBot="1" x14ac:dyDescent="0.35">
      <c r="C225" s="38">
        <v>43270</v>
      </c>
      <c r="D225" s="39">
        <v>0.49467592592592591</v>
      </c>
      <c r="E225" s="40" t="s">
        <v>9</v>
      </c>
      <c r="F225" s="40">
        <v>21</v>
      </c>
      <c r="G225" s="40" t="s">
        <v>10</v>
      </c>
    </row>
    <row r="226" spans="3:7" ht="15" thickBot="1" x14ac:dyDescent="0.35">
      <c r="C226" s="38">
        <v>43270</v>
      </c>
      <c r="D226" s="39">
        <v>0.49469907407407404</v>
      </c>
      <c r="E226" s="40" t="s">
        <v>9</v>
      </c>
      <c r="F226" s="40">
        <v>26</v>
      </c>
      <c r="G226" s="40" t="s">
        <v>10</v>
      </c>
    </row>
    <row r="227" spans="3:7" ht="15" thickBot="1" x14ac:dyDescent="0.35">
      <c r="C227" s="38">
        <v>43270</v>
      </c>
      <c r="D227" s="39">
        <v>0.49471064814814819</v>
      </c>
      <c r="E227" s="40" t="s">
        <v>9</v>
      </c>
      <c r="F227" s="40">
        <v>22</v>
      </c>
      <c r="G227" s="40" t="s">
        <v>10</v>
      </c>
    </row>
    <row r="228" spans="3:7" ht="15" thickBot="1" x14ac:dyDescent="0.35">
      <c r="C228" s="38">
        <v>43270</v>
      </c>
      <c r="D228" s="39">
        <v>0.49663194444444447</v>
      </c>
      <c r="E228" s="40" t="s">
        <v>9</v>
      </c>
      <c r="F228" s="40">
        <v>18</v>
      </c>
      <c r="G228" s="40" t="s">
        <v>10</v>
      </c>
    </row>
    <row r="229" spans="3:7" ht="15" thickBot="1" x14ac:dyDescent="0.35">
      <c r="C229" s="38">
        <v>43270</v>
      </c>
      <c r="D229" s="39">
        <v>0.49664351851851851</v>
      </c>
      <c r="E229" s="40" t="s">
        <v>9</v>
      </c>
      <c r="F229" s="40">
        <v>21</v>
      </c>
      <c r="G229" s="40" t="s">
        <v>10</v>
      </c>
    </row>
    <row r="230" spans="3:7" ht="15" thickBot="1" x14ac:dyDescent="0.35">
      <c r="C230" s="38">
        <v>43270</v>
      </c>
      <c r="D230" s="39">
        <v>0.4972569444444444</v>
      </c>
      <c r="E230" s="40" t="s">
        <v>9</v>
      </c>
      <c r="F230" s="40">
        <v>21</v>
      </c>
      <c r="G230" s="40" t="s">
        <v>11</v>
      </c>
    </row>
    <row r="231" spans="3:7" ht="15" thickBot="1" x14ac:dyDescent="0.35">
      <c r="C231" s="38">
        <v>43270</v>
      </c>
      <c r="D231" s="39">
        <v>0.49726851851851855</v>
      </c>
      <c r="E231" s="40" t="s">
        <v>9</v>
      </c>
      <c r="F231" s="40">
        <v>13</v>
      </c>
      <c r="G231" s="40" t="s">
        <v>11</v>
      </c>
    </row>
    <row r="232" spans="3:7" ht="15" thickBot="1" x14ac:dyDescent="0.35">
      <c r="C232" s="38">
        <v>43270</v>
      </c>
      <c r="D232" s="39">
        <v>0.49762731481481487</v>
      </c>
      <c r="E232" s="40" t="s">
        <v>9</v>
      </c>
      <c r="F232" s="40">
        <v>13</v>
      </c>
      <c r="G232" s="40" t="s">
        <v>11</v>
      </c>
    </row>
    <row r="233" spans="3:7" ht="15" thickBot="1" x14ac:dyDescent="0.35">
      <c r="C233" s="38">
        <v>43270</v>
      </c>
      <c r="D233" s="39">
        <v>0.49877314814814816</v>
      </c>
      <c r="E233" s="40" t="s">
        <v>9</v>
      </c>
      <c r="F233" s="40">
        <v>11</v>
      </c>
      <c r="G233" s="40" t="s">
        <v>10</v>
      </c>
    </row>
    <row r="234" spans="3:7" ht="15" thickBot="1" x14ac:dyDescent="0.35">
      <c r="C234" s="38">
        <v>43270</v>
      </c>
      <c r="D234" s="39">
        <v>0.4987847222222222</v>
      </c>
      <c r="E234" s="40" t="s">
        <v>9</v>
      </c>
      <c r="F234" s="40">
        <v>10</v>
      </c>
      <c r="G234" s="40" t="s">
        <v>10</v>
      </c>
    </row>
    <row r="235" spans="3:7" ht="15" thickBot="1" x14ac:dyDescent="0.35">
      <c r="C235" s="38">
        <v>43270</v>
      </c>
      <c r="D235" s="39">
        <v>0.49880787037037039</v>
      </c>
      <c r="E235" s="40" t="s">
        <v>9</v>
      </c>
      <c r="F235" s="40">
        <v>14</v>
      </c>
      <c r="G235" s="40" t="s">
        <v>10</v>
      </c>
    </row>
    <row r="236" spans="3:7" ht="15" thickBot="1" x14ac:dyDescent="0.35">
      <c r="C236" s="38">
        <v>43270</v>
      </c>
      <c r="D236" s="39">
        <v>0.49883101851851852</v>
      </c>
      <c r="E236" s="40" t="s">
        <v>9</v>
      </c>
      <c r="F236" s="40">
        <v>14</v>
      </c>
      <c r="G236" s="40" t="s">
        <v>10</v>
      </c>
    </row>
    <row r="237" spans="3:7" ht="15" thickBot="1" x14ac:dyDescent="0.35">
      <c r="C237" s="38">
        <v>43270</v>
      </c>
      <c r="D237" s="39">
        <v>0.49884259259259256</v>
      </c>
      <c r="E237" s="40" t="s">
        <v>9</v>
      </c>
      <c r="F237" s="40">
        <v>11</v>
      </c>
      <c r="G237" s="40" t="s">
        <v>10</v>
      </c>
    </row>
    <row r="238" spans="3:7" ht="15" thickBot="1" x14ac:dyDescent="0.35">
      <c r="C238" s="38">
        <v>43270</v>
      </c>
      <c r="D238" s="39">
        <v>0.49885416666666665</v>
      </c>
      <c r="E238" s="40" t="s">
        <v>9</v>
      </c>
      <c r="F238" s="40">
        <v>9</v>
      </c>
      <c r="G238" s="40" t="s">
        <v>10</v>
      </c>
    </row>
    <row r="239" spans="3:7" ht="15" thickBot="1" x14ac:dyDescent="0.35">
      <c r="C239" s="38">
        <v>43270</v>
      </c>
      <c r="D239" s="39">
        <v>0.5013657407407407</v>
      </c>
      <c r="E239" s="40" t="s">
        <v>9</v>
      </c>
      <c r="F239" s="40">
        <v>8</v>
      </c>
      <c r="G239" s="40" t="s">
        <v>11</v>
      </c>
    </row>
    <row r="240" spans="3:7" ht="15" thickBot="1" x14ac:dyDescent="0.35">
      <c r="C240" s="38">
        <v>43270</v>
      </c>
      <c r="D240" s="39">
        <v>0.51624999999999999</v>
      </c>
      <c r="E240" s="40" t="s">
        <v>9</v>
      </c>
      <c r="F240" s="40">
        <v>14</v>
      </c>
      <c r="G240" s="40" t="s">
        <v>11</v>
      </c>
    </row>
    <row r="241" spans="3:7" ht="15" thickBot="1" x14ac:dyDescent="0.35">
      <c r="C241" s="38">
        <v>43270</v>
      </c>
      <c r="D241" s="39">
        <v>0.52226851851851852</v>
      </c>
      <c r="E241" s="40" t="s">
        <v>9</v>
      </c>
      <c r="F241" s="40">
        <v>10</v>
      </c>
      <c r="G241" s="40" t="s">
        <v>11</v>
      </c>
    </row>
    <row r="242" spans="3:7" ht="15" thickBot="1" x14ac:dyDescent="0.35">
      <c r="C242" s="38">
        <v>43270</v>
      </c>
      <c r="D242" s="39">
        <v>0.52260416666666665</v>
      </c>
      <c r="E242" s="40" t="s">
        <v>9</v>
      </c>
      <c r="F242" s="40">
        <v>16</v>
      </c>
      <c r="G242" s="40" t="s">
        <v>11</v>
      </c>
    </row>
    <row r="243" spans="3:7" ht="15" thickBot="1" x14ac:dyDescent="0.35">
      <c r="C243" s="38">
        <v>43270</v>
      </c>
      <c r="D243" s="39">
        <v>0.55767361111111113</v>
      </c>
      <c r="E243" s="40" t="s">
        <v>9</v>
      </c>
      <c r="F243" s="40">
        <v>21</v>
      </c>
      <c r="G243" s="40" t="s">
        <v>10</v>
      </c>
    </row>
    <row r="244" spans="3:7" ht="15" thickBot="1" x14ac:dyDescent="0.35">
      <c r="C244" s="38">
        <v>43270</v>
      </c>
      <c r="D244" s="39">
        <v>0.5577199074074074</v>
      </c>
      <c r="E244" s="40" t="s">
        <v>9</v>
      </c>
      <c r="F244" s="40">
        <v>18</v>
      </c>
      <c r="G244" s="40" t="s">
        <v>10</v>
      </c>
    </row>
    <row r="245" spans="3:7" ht="15" thickBot="1" x14ac:dyDescent="0.35">
      <c r="C245" s="38">
        <v>43270</v>
      </c>
      <c r="D245" s="39">
        <v>0.55774305555555559</v>
      </c>
      <c r="E245" s="40" t="s">
        <v>9</v>
      </c>
      <c r="F245" s="40">
        <v>17</v>
      </c>
      <c r="G245" s="40" t="s">
        <v>10</v>
      </c>
    </row>
    <row r="246" spans="3:7" ht="15" thickBot="1" x14ac:dyDescent="0.35">
      <c r="C246" s="38">
        <v>43270</v>
      </c>
      <c r="D246" s="39">
        <v>0.58326388888888892</v>
      </c>
      <c r="E246" s="40" t="s">
        <v>9</v>
      </c>
      <c r="F246" s="40">
        <v>16</v>
      </c>
      <c r="G246" s="40" t="s">
        <v>11</v>
      </c>
    </row>
    <row r="247" spans="3:7" ht="15" thickBot="1" x14ac:dyDescent="0.35">
      <c r="C247" s="38">
        <v>43270</v>
      </c>
      <c r="D247" s="39">
        <v>0.58337962962962964</v>
      </c>
      <c r="E247" s="40" t="s">
        <v>9</v>
      </c>
      <c r="F247" s="40">
        <v>12</v>
      </c>
      <c r="G247" s="40" t="s">
        <v>11</v>
      </c>
    </row>
    <row r="248" spans="3:7" ht="15" thickBot="1" x14ac:dyDescent="0.35">
      <c r="C248" s="38">
        <v>43270</v>
      </c>
      <c r="D248" s="39">
        <v>0.60765046296296299</v>
      </c>
      <c r="E248" s="40" t="s">
        <v>9</v>
      </c>
      <c r="F248" s="40">
        <v>10</v>
      </c>
      <c r="G248" s="40" t="s">
        <v>10</v>
      </c>
    </row>
    <row r="249" spans="3:7" ht="15" thickBot="1" x14ac:dyDescent="0.35">
      <c r="C249" s="38">
        <v>43270</v>
      </c>
      <c r="D249" s="39">
        <v>0.60766203703703703</v>
      </c>
      <c r="E249" s="40" t="s">
        <v>9</v>
      </c>
      <c r="F249" s="40">
        <v>17</v>
      </c>
      <c r="G249" s="40" t="s">
        <v>10</v>
      </c>
    </row>
    <row r="250" spans="3:7" ht="15" thickBot="1" x14ac:dyDescent="0.35">
      <c r="C250" s="38">
        <v>43270</v>
      </c>
      <c r="D250" s="39">
        <v>0.61262731481481481</v>
      </c>
      <c r="E250" s="40" t="s">
        <v>9</v>
      </c>
      <c r="F250" s="40">
        <v>12</v>
      </c>
      <c r="G250" s="40" t="s">
        <v>11</v>
      </c>
    </row>
    <row r="251" spans="3:7" ht="15" thickBot="1" x14ac:dyDescent="0.35">
      <c r="C251" s="38">
        <v>43270</v>
      </c>
      <c r="D251" s="39">
        <v>0.62756944444444451</v>
      </c>
      <c r="E251" s="40" t="s">
        <v>9</v>
      </c>
      <c r="F251" s="40">
        <v>24</v>
      </c>
      <c r="G251" s="40" t="s">
        <v>10</v>
      </c>
    </row>
    <row r="252" spans="3:7" ht="15" thickBot="1" x14ac:dyDescent="0.35">
      <c r="C252" s="38">
        <v>43270</v>
      </c>
      <c r="D252" s="39">
        <v>0.62760416666666663</v>
      </c>
      <c r="E252" s="40" t="s">
        <v>9</v>
      </c>
      <c r="F252" s="40">
        <v>25</v>
      </c>
      <c r="G252" s="40" t="s">
        <v>10</v>
      </c>
    </row>
    <row r="253" spans="3:7" ht="15" thickBot="1" x14ac:dyDescent="0.35">
      <c r="C253" s="38">
        <v>43270</v>
      </c>
      <c r="D253" s="39">
        <v>0.65128472222222222</v>
      </c>
      <c r="E253" s="40" t="s">
        <v>9</v>
      </c>
      <c r="F253" s="40">
        <v>21</v>
      </c>
      <c r="G253" s="40" t="s">
        <v>10</v>
      </c>
    </row>
    <row r="254" spans="3:7" ht="15" thickBot="1" x14ac:dyDescent="0.35">
      <c r="C254" s="38">
        <v>43270</v>
      </c>
      <c r="D254" s="39">
        <v>0.65357638888888892</v>
      </c>
      <c r="E254" s="40" t="s">
        <v>9</v>
      </c>
      <c r="F254" s="40">
        <v>22</v>
      </c>
      <c r="G254" s="40" t="s">
        <v>10</v>
      </c>
    </row>
    <row r="255" spans="3:7" ht="15" thickBot="1" x14ac:dyDescent="0.35">
      <c r="C255" s="38">
        <v>43270</v>
      </c>
      <c r="D255" s="39">
        <v>0.65407407407407414</v>
      </c>
      <c r="E255" s="40" t="s">
        <v>9</v>
      </c>
      <c r="F255" s="40">
        <v>23</v>
      </c>
      <c r="G255" s="40" t="s">
        <v>10</v>
      </c>
    </row>
    <row r="256" spans="3:7" ht="15" thickBot="1" x14ac:dyDescent="0.35">
      <c r="C256" s="38">
        <v>43270</v>
      </c>
      <c r="D256" s="39">
        <v>0.6541203703703703</v>
      </c>
      <c r="E256" s="40" t="s">
        <v>9</v>
      </c>
      <c r="F256" s="40">
        <v>23</v>
      </c>
      <c r="G256" s="40" t="s">
        <v>10</v>
      </c>
    </row>
    <row r="257" spans="3:7" ht="15" thickBot="1" x14ac:dyDescent="0.35">
      <c r="C257" s="38">
        <v>43270</v>
      </c>
      <c r="D257" s="39">
        <v>0.65545138888888888</v>
      </c>
      <c r="E257" s="40" t="s">
        <v>9</v>
      </c>
      <c r="F257" s="40">
        <v>26</v>
      </c>
      <c r="G257" s="40" t="s">
        <v>11</v>
      </c>
    </row>
    <row r="258" spans="3:7" ht="15" thickBot="1" x14ac:dyDescent="0.35">
      <c r="C258" s="38">
        <v>43270</v>
      </c>
      <c r="D258" s="39">
        <v>0.65546296296296302</v>
      </c>
      <c r="E258" s="40" t="s">
        <v>9</v>
      </c>
      <c r="F258" s="40">
        <v>16</v>
      </c>
      <c r="G258" s="40" t="s">
        <v>11</v>
      </c>
    </row>
    <row r="259" spans="3:7" ht="15" thickBot="1" x14ac:dyDescent="0.35">
      <c r="C259" s="38">
        <v>43270</v>
      </c>
      <c r="D259" s="39">
        <v>0.65648148148148155</v>
      </c>
      <c r="E259" s="40" t="s">
        <v>9</v>
      </c>
      <c r="F259" s="40">
        <v>31</v>
      </c>
      <c r="G259" s="40" t="s">
        <v>11</v>
      </c>
    </row>
    <row r="260" spans="3:7" ht="15" thickBot="1" x14ac:dyDescent="0.35">
      <c r="C260" s="38">
        <v>43270</v>
      </c>
      <c r="D260" s="39">
        <v>0.65651620370370367</v>
      </c>
      <c r="E260" s="40" t="s">
        <v>9</v>
      </c>
      <c r="F260" s="40">
        <v>18</v>
      </c>
      <c r="G260" s="40" t="s">
        <v>11</v>
      </c>
    </row>
    <row r="261" spans="3:7" ht="15" thickBot="1" x14ac:dyDescent="0.35">
      <c r="C261" s="38">
        <v>43270</v>
      </c>
      <c r="D261" s="39">
        <v>0.65806712962962965</v>
      </c>
      <c r="E261" s="40" t="s">
        <v>9</v>
      </c>
      <c r="F261" s="40">
        <v>20</v>
      </c>
      <c r="G261" s="40" t="s">
        <v>10</v>
      </c>
    </row>
    <row r="262" spans="3:7" ht="15" thickBot="1" x14ac:dyDescent="0.35">
      <c r="C262" s="38">
        <v>43270</v>
      </c>
      <c r="D262" s="39">
        <v>0.65810185185185188</v>
      </c>
      <c r="E262" s="40" t="s">
        <v>9</v>
      </c>
      <c r="F262" s="40">
        <v>15</v>
      </c>
      <c r="G262" s="40" t="s">
        <v>10</v>
      </c>
    </row>
    <row r="263" spans="3:7" ht="15" thickBot="1" x14ac:dyDescent="0.35">
      <c r="C263" s="38">
        <v>43270</v>
      </c>
      <c r="D263" s="39">
        <v>0.65811342592592592</v>
      </c>
      <c r="E263" s="40" t="s">
        <v>9</v>
      </c>
      <c r="F263" s="40">
        <v>17</v>
      </c>
      <c r="G263" s="40" t="s">
        <v>10</v>
      </c>
    </row>
    <row r="264" spans="3:7" ht="15" thickBot="1" x14ac:dyDescent="0.35">
      <c r="C264" s="38">
        <v>43270</v>
      </c>
      <c r="D264" s="39">
        <v>0.66120370370370374</v>
      </c>
      <c r="E264" s="40" t="s">
        <v>9</v>
      </c>
      <c r="F264" s="40">
        <v>30</v>
      </c>
      <c r="G264" s="40" t="s">
        <v>10</v>
      </c>
    </row>
    <row r="265" spans="3:7" ht="15" thickBot="1" x14ac:dyDescent="0.35">
      <c r="C265" s="38">
        <v>43270</v>
      </c>
      <c r="D265" s="39">
        <v>0.68534722222222222</v>
      </c>
      <c r="E265" s="40" t="s">
        <v>9</v>
      </c>
      <c r="F265" s="40">
        <v>24</v>
      </c>
      <c r="G265" s="40" t="s">
        <v>10</v>
      </c>
    </row>
    <row r="266" spans="3:7" ht="15" thickBot="1" x14ac:dyDescent="0.35">
      <c r="C266" s="38">
        <v>43270</v>
      </c>
      <c r="D266" s="39">
        <v>0.68535879629629637</v>
      </c>
      <c r="E266" s="40" t="s">
        <v>9</v>
      </c>
      <c r="F266" s="40">
        <v>17</v>
      </c>
      <c r="G266" s="40" t="s">
        <v>10</v>
      </c>
    </row>
    <row r="267" spans="3:7" ht="15" thickBot="1" x14ac:dyDescent="0.35">
      <c r="C267" s="38">
        <v>43270</v>
      </c>
      <c r="D267" s="39">
        <v>0.68893518518518526</v>
      </c>
      <c r="E267" s="40" t="s">
        <v>9</v>
      </c>
      <c r="F267" s="40">
        <v>17</v>
      </c>
      <c r="G267" s="40" t="s">
        <v>10</v>
      </c>
    </row>
    <row r="268" spans="3:7" ht="15" thickBot="1" x14ac:dyDescent="0.35">
      <c r="C268" s="38">
        <v>43270</v>
      </c>
      <c r="D268" s="39">
        <v>0.68895833333333334</v>
      </c>
      <c r="E268" s="40" t="s">
        <v>9</v>
      </c>
      <c r="F268" s="40">
        <v>19</v>
      </c>
      <c r="G268" s="40" t="s">
        <v>10</v>
      </c>
    </row>
    <row r="269" spans="3:7" ht="15" thickBot="1" x14ac:dyDescent="0.35">
      <c r="C269" s="38">
        <v>43270</v>
      </c>
      <c r="D269" s="39">
        <v>0.68896990740740749</v>
      </c>
      <c r="E269" s="40" t="s">
        <v>9</v>
      </c>
      <c r="F269" s="40">
        <v>17</v>
      </c>
      <c r="G269" s="40" t="s">
        <v>10</v>
      </c>
    </row>
    <row r="270" spans="3:7" ht="15" thickBot="1" x14ac:dyDescent="0.35">
      <c r="C270" s="38">
        <v>43270</v>
      </c>
      <c r="D270" s="39">
        <v>0.68898148148148142</v>
      </c>
      <c r="E270" s="40" t="s">
        <v>9</v>
      </c>
      <c r="F270" s="40">
        <v>9</v>
      </c>
      <c r="G270" s="40" t="s">
        <v>10</v>
      </c>
    </row>
    <row r="271" spans="3:7" ht="15" thickBot="1" x14ac:dyDescent="0.35">
      <c r="C271" s="38">
        <v>43270</v>
      </c>
      <c r="D271" s="39">
        <v>0.68899305555555557</v>
      </c>
      <c r="E271" s="40" t="s">
        <v>9</v>
      </c>
      <c r="F271" s="40">
        <v>14</v>
      </c>
      <c r="G271" s="40" t="s">
        <v>10</v>
      </c>
    </row>
    <row r="272" spans="3:7" ht="15" thickBot="1" x14ac:dyDescent="0.35">
      <c r="C272" s="38">
        <v>43270</v>
      </c>
      <c r="D272" s="39">
        <v>0.68900462962962961</v>
      </c>
      <c r="E272" s="40" t="s">
        <v>9</v>
      </c>
      <c r="F272" s="40">
        <v>11</v>
      </c>
      <c r="G272" s="40" t="s">
        <v>10</v>
      </c>
    </row>
    <row r="273" spans="3:7" ht="15" thickBot="1" x14ac:dyDescent="0.35">
      <c r="C273" s="38">
        <v>43270</v>
      </c>
      <c r="D273" s="39">
        <v>0.69077546296296299</v>
      </c>
      <c r="E273" s="40" t="s">
        <v>9</v>
      </c>
      <c r="F273" s="40">
        <v>22</v>
      </c>
      <c r="G273" s="40" t="s">
        <v>10</v>
      </c>
    </row>
    <row r="274" spans="3:7" ht="15" thickBot="1" x14ac:dyDescent="0.35">
      <c r="C274" s="38">
        <v>43270</v>
      </c>
      <c r="D274" s="39">
        <v>0.69081018518518522</v>
      </c>
      <c r="E274" s="40" t="s">
        <v>9</v>
      </c>
      <c r="F274" s="40">
        <v>24</v>
      </c>
      <c r="G274" s="40" t="s">
        <v>10</v>
      </c>
    </row>
    <row r="275" spans="3:7" ht="15" thickBot="1" x14ac:dyDescent="0.35">
      <c r="C275" s="38">
        <v>43270</v>
      </c>
      <c r="D275" s="39">
        <v>0.6908333333333333</v>
      </c>
      <c r="E275" s="40" t="s">
        <v>9</v>
      </c>
      <c r="F275" s="40">
        <v>25</v>
      </c>
      <c r="G275" s="40" t="s">
        <v>10</v>
      </c>
    </row>
    <row r="276" spans="3:7" ht="15" thickBot="1" x14ac:dyDescent="0.35">
      <c r="C276" s="38">
        <v>43270</v>
      </c>
      <c r="D276" s="39">
        <v>0.69134259259259256</v>
      </c>
      <c r="E276" s="40" t="s">
        <v>9</v>
      </c>
      <c r="F276" s="40">
        <v>11</v>
      </c>
      <c r="G276" s="40" t="s">
        <v>11</v>
      </c>
    </row>
    <row r="277" spans="3:7" ht="15" thickBot="1" x14ac:dyDescent="0.35">
      <c r="C277" s="38">
        <v>43270</v>
      </c>
      <c r="D277" s="39">
        <v>0.69646990740740744</v>
      </c>
      <c r="E277" s="40" t="s">
        <v>9</v>
      </c>
      <c r="F277" s="40">
        <v>29</v>
      </c>
      <c r="G277" s="40" t="s">
        <v>10</v>
      </c>
    </row>
    <row r="278" spans="3:7" ht="15" thickBot="1" x14ac:dyDescent="0.35">
      <c r="C278" s="38">
        <v>43270</v>
      </c>
      <c r="D278" s="39">
        <v>0.6975231481481482</v>
      </c>
      <c r="E278" s="40" t="s">
        <v>9</v>
      </c>
      <c r="F278" s="40">
        <v>14</v>
      </c>
      <c r="G278" s="40" t="s">
        <v>10</v>
      </c>
    </row>
    <row r="279" spans="3:7" ht="15" thickBot="1" x14ac:dyDescent="0.35">
      <c r="C279" s="38">
        <v>43270</v>
      </c>
      <c r="D279" s="39">
        <v>0.69753472222222224</v>
      </c>
      <c r="E279" s="40" t="s">
        <v>9</v>
      </c>
      <c r="F279" s="40">
        <v>19</v>
      </c>
      <c r="G279" s="40" t="s">
        <v>10</v>
      </c>
    </row>
    <row r="280" spans="3:7" ht="15" thickBot="1" x14ac:dyDescent="0.35">
      <c r="C280" s="38">
        <v>43270</v>
      </c>
      <c r="D280" s="39">
        <v>0.69760416666666669</v>
      </c>
      <c r="E280" s="40" t="s">
        <v>9</v>
      </c>
      <c r="F280" s="40">
        <v>21</v>
      </c>
      <c r="G280" s="40" t="s">
        <v>10</v>
      </c>
    </row>
    <row r="281" spans="3:7" ht="15" thickBot="1" x14ac:dyDescent="0.35">
      <c r="C281" s="38">
        <v>43270</v>
      </c>
      <c r="D281" s="39">
        <v>0.69943287037037039</v>
      </c>
      <c r="E281" s="40" t="s">
        <v>9</v>
      </c>
      <c r="F281" s="40">
        <v>28</v>
      </c>
      <c r="G281" s="40" t="s">
        <v>10</v>
      </c>
    </row>
    <row r="282" spans="3:7" ht="15" thickBot="1" x14ac:dyDescent="0.35">
      <c r="C282" s="38">
        <v>43270</v>
      </c>
      <c r="D282" s="39">
        <v>0.70297453703703694</v>
      </c>
      <c r="E282" s="40" t="s">
        <v>9</v>
      </c>
      <c r="F282" s="40">
        <v>24</v>
      </c>
      <c r="G282" s="40" t="s">
        <v>10</v>
      </c>
    </row>
    <row r="283" spans="3:7" ht="15" thickBot="1" x14ac:dyDescent="0.35">
      <c r="C283" s="38">
        <v>43270</v>
      </c>
      <c r="D283" s="39">
        <v>0.70336805555555559</v>
      </c>
      <c r="E283" s="40" t="s">
        <v>9</v>
      </c>
      <c r="F283" s="40">
        <v>26</v>
      </c>
      <c r="G283" s="40" t="s">
        <v>10</v>
      </c>
    </row>
    <row r="284" spans="3:7" ht="15" thickBot="1" x14ac:dyDescent="0.35">
      <c r="C284" s="38">
        <v>43270</v>
      </c>
      <c r="D284" s="39">
        <v>0.70339120370370367</v>
      </c>
      <c r="E284" s="40" t="s">
        <v>9</v>
      </c>
      <c r="F284" s="40">
        <v>25</v>
      </c>
      <c r="G284" s="40" t="s">
        <v>10</v>
      </c>
    </row>
    <row r="285" spans="3:7" ht="15" thickBot="1" x14ac:dyDescent="0.35">
      <c r="C285" s="38">
        <v>43270</v>
      </c>
      <c r="D285" s="39">
        <v>0.70510416666666664</v>
      </c>
      <c r="E285" s="40" t="s">
        <v>9</v>
      </c>
      <c r="F285" s="40">
        <v>21</v>
      </c>
      <c r="G285" s="40" t="s">
        <v>11</v>
      </c>
    </row>
    <row r="286" spans="3:7" ht="15" thickBot="1" x14ac:dyDescent="0.35">
      <c r="C286" s="38">
        <v>43270</v>
      </c>
      <c r="D286" s="39">
        <v>0.70513888888888887</v>
      </c>
      <c r="E286" s="40" t="s">
        <v>9</v>
      </c>
      <c r="F286" s="40">
        <v>23</v>
      </c>
      <c r="G286" s="40" t="s">
        <v>11</v>
      </c>
    </row>
    <row r="287" spans="3:7" ht="15" thickBot="1" x14ac:dyDescent="0.35">
      <c r="C287" s="38">
        <v>43270</v>
      </c>
      <c r="D287" s="39">
        <v>0.70515046296296291</v>
      </c>
      <c r="E287" s="40" t="s">
        <v>9</v>
      </c>
      <c r="F287" s="40">
        <v>18</v>
      </c>
      <c r="G287" s="40" t="s">
        <v>11</v>
      </c>
    </row>
    <row r="288" spans="3:7" ht="15" thickBot="1" x14ac:dyDescent="0.35">
      <c r="C288" s="38">
        <v>43270</v>
      </c>
      <c r="D288" s="39">
        <v>0.70516203703703706</v>
      </c>
      <c r="E288" s="40" t="s">
        <v>9</v>
      </c>
      <c r="F288" s="40">
        <v>16</v>
      </c>
      <c r="G288" s="40" t="s">
        <v>11</v>
      </c>
    </row>
    <row r="289" spans="3:7" ht="15" thickBot="1" x14ac:dyDescent="0.35">
      <c r="C289" s="38">
        <v>43270</v>
      </c>
      <c r="D289" s="39">
        <v>0.70517361111111121</v>
      </c>
      <c r="E289" s="40" t="s">
        <v>9</v>
      </c>
      <c r="F289" s="40">
        <v>13</v>
      </c>
      <c r="G289" s="40" t="s">
        <v>11</v>
      </c>
    </row>
    <row r="290" spans="3:7" ht="15" thickBot="1" x14ac:dyDescent="0.35">
      <c r="C290" s="38">
        <v>43270</v>
      </c>
      <c r="D290" s="39">
        <v>0.70518518518518514</v>
      </c>
      <c r="E290" s="40" t="s">
        <v>9</v>
      </c>
      <c r="F290" s="40">
        <v>8</v>
      </c>
      <c r="G290" s="40" t="s">
        <v>11</v>
      </c>
    </row>
    <row r="291" spans="3:7" ht="15" thickBot="1" x14ac:dyDescent="0.35">
      <c r="C291" s="38">
        <v>43270</v>
      </c>
      <c r="D291" s="39">
        <v>0.70942129629629624</v>
      </c>
      <c r="E291" s="40" t="s">
        <v>9</v>
      </c>
      <c r="F291" s="40">
        <v>33</v>
      </c>
      <c r="G291" s="40" t="s">
        <v>10</v>
      </c>
    </row>
    <row r="292" spans="3:7" ht="15" thickBot="1" x14ac:dyDescent="0.35">
      <c r="C292" s="38">
        <v>43270</v>
      </c>
      <c r="D292" s="39">
        <v>0.71949074074074071</v>
      </c>
      <c r="E292" s="40" t="s">
        <v>9</v>
      </c>
      <c r="F292" s="40">
        <v>21</v>
      </c>
      <c r="G292" s="40" t="s">
        <v>10</v>
      </c>
    </row>
    <row r="293" spans="3:7" ht="15" thickBot="1" x14ac:dyDescent="0.35">
      <c r="C293" s="38">
        <v>43270</v>
      </c>
      <c r="D293" s="39">
        <v>0.72528935185185184</v>
      </c>
      <c r="E293" s="40" t="s">
        <v>9</v>
      </c>
      <c r="F293" s="40">
        <v>11</v>
      </c>
      <c r="G293" s="40" t="s">
        <v>11</v>
      </c>
    </row>
    <row r="294" spans="3:7" ht="15" thickBot="1" x14ac:dyDescent="0.35">
      <c r="C294" s="38">
        <v>43270</v>
      </c>
      <c r="D294" s="39">
        <v>0.7287731481481482</v>
      </c>
      <c r="E294" s="40" t="s">
        <v>9</v>
      </c>
      <c r="F294" s="40">
        <v>17</v>
      </c>
      <c r="G294" s="40" t="s">
        <v>10</v>
      </c>
    </row>
    <row r="295" spans="3:7" ht="15" thickBot="1" x14ac:dyDescent="0.35">
      <c r="C295" s="38">
        <v>43270</v>
      </c>
      <c r="D295" s="39">
        <v>0.72890046296296296</v>
      </c>
      <c r="E295" s="40" t="s">
        <v>9</v>
      </c>
      <c r="F295" s="40">
        <v>30</v>
      </c>
      <c r="G295" s="40" t="s">
        <v>10</v>
      </c>
    </row>
    <row r="296" spans="3:7" ht="15" thickBot="1" x14ac:dyDescent="0.35">
      <c r="C296" s="38">
        <v>43270</v>
      </c>
      <c r="D296" s="39">
        <v>0.72969907407407408</v>
      </c>
      <c r="E296" s="40" t="s">
        <v>9</v>
      </c>
      <c r="F296" s="40">
        <v>19</v>
      </c>
      <c r="G296" s="40" t="s">
        <v>10</v>
      </c>
    </row>
    <row r="297" spans="3:7" ht="15" thickBot="1" x14ac:dyDescent="0.35">
      <c r="C297" s="38">
        <v>43270</v>
      </c>
      <c r="D297" s="39">
        <v>0.73269675925925926</v>
      </c>
      <c r="E297" s="40" t="s">
        <v>9</v>
      </c>
      <c r="F297" s="40">
        <v>25</v>
      </c>
      <c r="G297" s="40" t="s">
        <v>10</v>
      </c>
    </row>
    <row r="298" spans="3:7" ht="15" thickBot="1" x14ac:dyDescent="0.35">
      <c r="C298" s="38">
        <v>43270</v>
      </c>
      <c r="D298" s="39">
        <v>0.73685185185185187</v>
      </c>
      <c r="E298" s="40" t="s">
        <v>9</v>
      </c>
      <c r="F298" s="40">
        <v>26</v>
      </c>
      <c r="G298" s="40" t="s">
        <v>10</v>
      </c>
    </row>
    <row r="299" spans="3:7" ht="15" thickBot="1" x14ac:dyDescent="0.35">
      <c r="C299" s="38">
        <v>43270</v>
      </c>
      <c r="D299" s="39">
        <v>0.73689814814814814</v>
      </c>
      <c r="E299" s="40" t="s">
        <v>9</v>
      </c>
      <c r="F299" s="40">
        <v>30</v>
      </c>
      <c r="G299" s="40" t="s">
        <v>10</v>
      </c>
    </row>
    <row r="300" spans="3:7" ht="15" thickBot="1" x14ac:dyDescent="0.35">
      <c r="C300" s="38">
        <v>43270</v>
      </c>
      <c r="D300" s="39">
        <v>0.7377893518518519</v>
      </c>
      <c r="E300" s="40" t="s">
        <v>9</v>
      </c>
      <c r="F300" s="40">
        <v>22</v>
      </c>
      <c r="G300" s="40" t="s">
        <v>10</v>
      </c>
    </row>
    <row r="301" spans="3:7" ht="15" thickBot="1" x14ac:dyDescent="0.35">
      <c r="C301" s="38">
        <v>43270</v>
      </c>
      <c r="D301" s="39">
        <v>0.7377893518518519</v>
      </c>
      <c r="E301" s="40" t="s">
        <v>9</v>
      </c>
      <c r="F301" s="40">
        <v>22</v>
      </c>
      <c r="G301" s="40" t="s">
        <v>10</v>
      </c>
    </row>
    <row r="302" spans="3:7" ht="15" thickBot="1" x14ac:dyDescent="0.35">
      <c r="C302" s="38">
        <v>43270</v>
      </c>
      <c r="D302" s="39">
        <v>0.73780092592592583</v>
      </c>
      <c r="E302" s="40" t="s">
        <v>9</v>
      </c>
      <c r="F302" s="40">
        <v>15</v>
      </c>
      <c r="G302" s="40" t="s">
        <v>10</v>
      </c>
    </row>
    <row r="303" spans="3:7" ht="15" thickBot="1" x14ac:dyDescent="0.35">
      <c r="C303" s="38">
        <v>43270</v>
      </c>
      <c r="D303" s="39">
        <v>0.73894675925925923</v>
      </c>
      <c r="E303" s="40" t="s">
        <v>9</v>
      </c>
      <c r="F303" s="40">
        <v>6</v>
      </c>
      <c r="G303" s="40" t="s">
        <v>10</v>
      </c>
    </row>
    <row r="304" spans="3:7" ht="15" thickBot="1" x14ac:dyDescent="0.35">
      <c r="C304" s="38">
        <v>43270</v>
      </c>
      <c r="D304" s="39">
        <v>0.73898148148148157</v>
      </c>
      <c r="E304" s="40" t="s">
        <v>9</v>
      </c>
      <c r="F304" s="40">
        <v>30</v>
      </c>
      <c r="G304" s="40" t="s">
        <v>10</v>
      </c>
    </row>
    <row r="305" spans="3:7" ht="15" thickBot="1" x14ac:dyDescent="0.35">
      <c r="C305" s="38">
        <v>43270</v>
      </c>
      <c r="D305" s="39">
        <v>0.7443749999999999</v>
      </c>
      <c r="E305" s="40" t="s">
        <v>9</v>
      </c>
      <c r="F305" s="40">
        <v>13</v>
      </c>
      <c r="G305" s="40" t="s">
        <v>11</v>
      </c>
    </row>
    <row r="306" spans="3:7" ht="15" thickBot="1" x14ac:dyDescent="0.35">
      <c r="C306" s="38">
        <v>43270</v>
      </c>
      <c r="D306" s="39">
        <v>0.74505787037037041</v>
      </c>
      <c r="E306" s="40" t="s">
        <v>9</v>
      </c>
      <c r="F306" s="40">
        <v>14</v>
      </c>
      <c r="G306" s="40" t="s">
        <v>11</v>
      </c>
    </row>
    <row r="307" spans="3:7" ht="15" thickBot="1" x14ac:dyDescent="0.35">
      <c r="C307" s="38">
        <v>43270</v>
      </c>
      <c r="D307" s="39">
        <v>0.74715277777777767</v>
      </c>
      <c r="E307" s="40" t="s">
        <v>9</v>
      </c>
      <c r="F307" s="40">
        <v>13</v>
      </c>
      <c r="G307" s="40" t="s">
        <v>10</v>
      </c>
    </row>
    <row r="308" spans="3:7" ht="15" thickBot="1" x14ac:dyDescent="0.35">
      <c r="C308" s="38">
        <v>43270</v>
      </c>
      <c r="D308" s="39">
        <v>0.7471875</v>
      </c>
      <c r="E308" s="40" t="s">
        <v>9</v>
      </c>
      <c r="F308" s="40">
        <v>11</v>
      </c>
      <c r="G308" s="40" t="s">
        <v>10</v>
      </c>
    </row>
    <row r="309" spans="3:7" ht="15" thickBot="1" x14ac:dyDescent="0.35">
      <c r="C309" s="38">
        <v>43270</v>
      </c>
      <c r="D309" s="39">
        <v>0.74724537037037031</v>
      </c>
      <c r="E309" s="40" t="s">
        <v>9</v>
      </c>
      <c r="F309" s="40">
        <v>10</v>
      </c>
      <c r="G309" s="40" t="s">
        <v>10</v>
      </c>
    </row>
    <row r="310" spans="3:7" ht="15" thickBot="1" x14ac:dyDescent="0.35">
      <c r="C310" s="38">
        <v>43270</v>
      </c>
      <c r="D310" s="39">
        <v>0.75482638888888898</v>
      </c>
      <c r="E310" s="40" t="s">
        <v>9</v>
      </c>
      <c r="F310" s="40">
        <v>18</v>
      </c>
      <c r="G310" s="40" t="s">
        <v>10</v>
      </c>
    </row>
    <row r="311" spans="3:7" ht="15" thickBot="1" x14ac:dyDescent="0.35">
      <c r="C311" s="38">
        <v>43270</v>
      </c>
      <c r="D311" s="39">
        <v>0.75482638888888898</v>
      </c>
      <c r="E311" s="40" t="s">
        <v>9</v>
      </c>
      <c r="F311" s="40">
        <v>13</v>
      </c>
      <c r="G311" s="40" t="s">
        <v>10</v>
      </c>
    </row>
    <row r="312" spans="3:7" ht="15" thickBot="1" x14ac:dyDescent="0.35">
      <c r="C312" s="38">
        <v>43270</v>
      </c>
      <c r="D312" s="39">
        <v>0.75484953703703705</v>
      </c>
      <c r="E312" s="40" t="s">
        <v>9</v>
      </c>
      <c r="F312" s="40">
        <v>14</v>
      </c>
      <c r="G312" s="40" t="s">
        <v>10</v>
      </c>
    </row>
    <row r="313" spans="3:7" ht="15" thickBot="1" x14ac:dyDescent="0.35">
      <c r="C313" s="38">
        <v>43270</v>
      </c>
      <c r="D313" s="39">
        <v>0.75489583333333332</v>
      </c>
      <c r="E313" s="40" t="s">
        <v>9</v>
      </c>
      <c r="F313" s="40">
        <v>12</v>
      </c>
      <c r="G313" s="40" t="s">
        <v>10</v>
      </c>
    </row>
    <row r="314" spans="3:7" ht="15" thickBot="1" x14ac:dyDescent="0.35">
      <c r="C314" s="38">
        <v>43270</v>
      </c>
      <c r="D314" s="39">
        <v>0.75489583333333332</v>
      </c>
      <c r="E314" s="40" t="s">
        <v>9</v>
      </c>
      <c r="F314" s="40">
        <v>13</v>
      </c>
      <c r="G314" s="40" t="s">
        <v>10</v>
      </c>
    </row>
    <row r="315" spans="3:7" ht="15" thickBot="1" x14ac:dyDescent="0.35">
      <c r="C315" s="38">
        <v>43270</v>
      </c>
      <c r="D315" s="39">
        <v>0.75491898148148151</v>
      </c>
      <c r="E315" s="40" t="s">
        <v>9</v>
      </c>
      <c r="F315" s="40">
        <v>15</v>
      </c>
      <c r="G315" s="40" t="s">
        <v>10</v>
      </c>
    </row>
    <row r="316" spans="3:7" ht="15" thickBot="1" x14ac:dyDescent="0.35">
      <c r="C316" s="38">
        <v>43270</v>
      </c>
      <c r="D316" s="39">
        <v>0.75493055555555555</v>
      </c>
      <c r="E316" s="40" t="s">
        <v>9</v>
      </c>
      <c r="F316" s="40">
        <v>11</v>
      </c>
      <c r="G316" s="40" t="s">
        <v>10</v>
      </c>
    </row>
    <row r="317" spans="3:7" ht="15" thickBot="1" x14ac:dyDescent="0.35">
      <c r="C317" s="38">
        <v>43270</v>
      </c>
      <c r="D317" s="39">
        <v>0.7550810185185185</v>
      </c>
      <c r="E317" s="40" t="s">
        <v>9</v>
      </c>
      <c r="F317" s="40">
        <v>23</v>
      </c>
      <c r="G317" s="40" t="s">
        <v>10</v>
      </c>
    </row>
    <row r="318" spans="3:7" ht="15" thickBot="1" x14ac:dyDescent="0.35">
      <c r="C318" s="38">
        <v>43270</v>
      </c>
      <c r="D318" s="39">
        <v>0.75510416666666658</v>
      </c>
      <c r="E318" s="40" t="s">
        <v>9</v>
      </c>
      <c r="F318" s="40">
        <v>17</v>
      </c>
      <c r="G318" s="40" t="s">
        <v>10</v>
      </c>
    </row>
    <row r="319" spans="3:7" ht="15" thickBot="1" x14ac:dyDescent="0.35">
      <c r="C319" s="38">
        <v>43270</v>
      </c>
      <c r="D319" s="39">
        <v>0.75511574074074073</v>
      </c>
      <c r="E319" s="40" t="s">
        <v>9</v>
      </c>
      <c r="F319" s="40">
        <v>16</v>
      </c>
      <c r="G319" s="40" t="s">
        <v>10</v>
      </c>
    </row>
    <row r="320" spans="3:7" ht="15" thickBot="1" x14ac:dyDescent="0.35">
      <c r="C320" s="38">
        <v>43270</v>
      </c>
      <c r="D320" s="39">
        <v>0.75512731481481488</v>
      </c>
      <c r="E320" s="40" t="s">
        <v>9</v>
      </c>
      <c r="F320" s="40">
        <v>14</v>
      </c>
      <c r="G320" s="40" t="s">
        <v>10</v>
      </c>
    </row>
    <row r="321" spans="3:7" ht="15" thickBot="1" x14ac:dyDescent="0.35">
      <c r="C321" s="38">
        <v>43270</v>
      </c>
      <c r="D321" s="39">
        <v>0.75513888888888892</v>
      </c>
      <c r="E321" s="40" t="s">
        <v>9</v>
      </c>
      <c r="F321" s="40">
        <v>14</v>
      </c>
      <c r="G321" s="40" t="s">
        <v>10</v>
      </c>
    </row>
    <row r="322" spans="3:7" ht="15" thickBot="1" x14ac:dyDescent="0.35">
      <c r="C322" s="38">
        <v>43270</v>
      </c>
      <c r="D322" s="39">
        <v>0.76047453703703705</v>
      </c>
      <c r="E322" s="40" t="s">
        <v>9</v>
      </c>
      <c r="F322" s="40">
        <v>20</v>
      </c>
      <c r="G322" s="40" t="s">
        <v>10</v>
      </c>
    </row>
    <row r="323" spans="3:7" ht="15" thickBot="1" x14ac:dyDescent="0.35">
      <c r="C323" s="38">
        <v>43270</v>
      </c>
      <c r="D323" s="39">
        <v>0.76049768518518512</v>
      </c>
      <c r="E323" s="40" t="s">
        <v>9</v>
      </c>
      <c r="F323" s="40">
        <v>14</v>
      </c>
      <c r="G323" s="40" t="s">
        <v>10</v>
      </c>
    </row>
    <row r="324" spans="3:7" ht="15" thickBot="1" x14ac:dyDescent="0.35">
      <c r="C324" s="38">
        <v>43270</v>
      </c>
      <c r="D324" s="39">
        <v>0.76050925925925927</v>
      </c>
      <c r="E324" s="40" t="s">
        <v>9</v>
      </c>
      <c r="F324" s="40">
        <v>19</v>
      </c>
      <c r="G324" s="40" t="s">
        <v>10</v>
      </c>
    </row>
    <row r="325" spans="3:7" ht="15" thickBot="1" x14ac:dyDescent="0.35">
      <c r="C325" s="38">
        <v>43270</v>
      </c>
      <c r="D325" s="39">
        <v>0.76052083333333342</v>
      </c>
      <c r="E325" s="40" t="s">
        <v>9</v>
      </c>
      <c r="F325" s="40">
        <v>15</v>
      </c>
      <c r="G325" s="40" t="s">
        <v>10</v>
      </c>
    </row>
    <row r="326" spans="3:7" ht="15" thickBot="1" x14ac:dyDescent="0.35">
      <c r="C326" s="38">
        <v>43270</v>
      </c>
      <c r="D326" s="39">
        <v>0.76053240740740735</v>
      </c>
      <c r="E326" s="40" t="s">
        <v>9</v>
      </c>
      <c r="F326" s="40">
        <v>15</v>
      </c>
      <c r="G326" s="40" t="s">
        <v>10</v>
      </c>
    </row>
    <row r="327" spans="3:7" ht="15" thickBot="1" x14ac:dyDescent="0.35">
      <c r="C327" s="38">
        <v>43270</v>
      </c>
      <c r="D327" s="39">
        <v>0.76087962962962974</v>
      </c>
      <c r="E327" s="40" t="s">
        <v>9</v>
      </c>
      <c r="F327" s="40">
        <v>13</v>
      </c>
      <c r="G327" s="40" t="s">
        <v>11</v>
      </c>
    </row>
    <row r="328" spans="3:7" ht="15" thickBot="1" x14ac:dyDescent="0.35">
      <c r="C328" s="38">
        <v>43270</v>
      </c>
      <c r="D328" s="39">
        <v>0.76328703703703704</v>
      </c>
      <c r="E328" s="40" t="s">
        <v>9</v>
      </c>
      <c r="F328" s="40">
        <v>28</v>
      </c>
      <c r="G328" s="40" t="s">
        <v>11</v>
      </c>
    </row>
    <row r="329" spans="3:7" ht="15" thickBot="1" x14ac:dyDescent="0.35">
      <c r="C329" s="38">
        <v>43270</v>
      </c>
      <c r="D329" s="39">
        <v>0.76331018518518512</v>
      </c>
      <c r="E329" s="40" t="s">
        <v>9</v>
      </c>
      <c r="F329" s="40">
        <v>33</v>
      </c>
      <c r="G329" s="40" t="s">
        <v>11</v>
      </c>
    </row>
    <row r="330" spans="3:7" ht="15" thickBot="1" x14ac:dyDescent="0.35">
      <c r="C330" s="38">
        <v>43270</v>
      </c>
      <c r="D330" s="39">
        <v>0.76333333333333331</v>
      </c>
      <c r="E330" s="40" t="s">
        <v>9</v>
      </c>
      <c r="F330" s="40">
        <v>27</v>
      </c>
      <c r="G330" s="40" t="s">
        <v>11</v>
      </c>
    </row>
    <row r="331" spans="3:7" ht="15" thickBot="1" x14ac:dyDescent="0.35">
      <c r="C331" s="38">
        <v>43270</v>
      </c>
      <c r="D331" s="39">
        <v>0.76333333333333331</v>
      </c>
      <c r="E331" s="40" t="s">
        <v>9</v>
      </c>
      <c r="F331" s="40">
        <v>25</v>
      </c>
      <c r="G331" s="40" t="s">
        <v>11</v>
      </c>
    </row>
    <row r="332" spans="3:7" ht="15" thickBot="1" x14ac:dyDescent="0.35">
      <c r="C332" s="38">
        <v>43270</v>
      </c>
      <c r="D332" s="39">
        <v>0.76334490740740746</v>
      </c>
      <c r="E332" s="40" t="s">
        <v>9</v>
      </c>
      <c r="F332" s="40">
        <v>14</v>
      </c>
      <c r="G332" s="40" t="s">
        <v>11</v>
      </c>
    </row>
    <row r="333" spans="3:7" ht="15" thickBot="1" x14ac:dyDescent="0.35">
      <c r="C333" s="38">
        <v>43270</v>
      </c>
      <c r="D333" s="39">
        <v>0.76509259259259255</v>
      </c>
      <c r="E333" s="40" t="s">
        <v>9</v>
      </c>
      <c r="F333" s="40">
        <v>12</v>
      </c>
      <c r="G333" s="40" t="s">
        <v>10</v>
      </c>
    </row>
    <row r="334" spans="3:7" ht="15" thickBot="1" x14ac:dyDescent="0.35">
      <c r="C334" s="38">
        <v>43270</v>
      </c>
      <c r="D334" s="39">
        <v>0.76624999999999999</v>
      </c>
      <c r="E334" s="40" t="s">
        <v>9</v>
      </c>
      <c r="F334" s="40">
        <v>23</v>
      </c>
      <c r="G334" s="40" t="s">
        <v>10</v>
      </c>
    </row>
    <row r="335" spans="3:7" ht="15" thickBot="1" x14ac:dyDescent="0.35">
      <c r="C335" s="38">
        <v>43270</v>
      </c>
      <c r="D335" s="39">
        <v>0.76627314814814806</v>
      </c>
      <c r="E335" s="40" t="s">
        <v>9</v>
      </c>
      <c r="F335" s="40">
        <v>23</v>
      </c>
      <c r="G335" s="40" t="s">
        <v>10</v>
      </c>
    </row>
    <row r="336" spans="3:7" ht="15" thickBot="1" x14ac:dyDescent="0.35">
      <c r="C336" s="38">
        <v>43270</v>
      </c>
      <c r="D336" s="39">
        <v>0.7788425925925927</v>
      </c>
      <c r="E336" s="40" t="s">
        <v>9</v>
      </c>
      <c r="F336" s="40">
        <v>11</v>
      </c>
      <c r="G336" s="40" t="s">
        <v>11</v>
      </c>
    </row>
    <row r="337" spans="3:7" ht="15" thickBot="1" x14ac:dyDescent="0.35">
      <c r="C337" s="38">
        <v>43270</v>
      </c>
      <c r="D337" s="39">
        <v>0.78002314814814822</v>
      </c>
      <c r="E337" s="40" t="s">
        <v>9</v>
      </c>
      <c r="F337" s="40">
        <v>21</v>
      </c>
      <c r="G337" s="40" t="s">
        <v>10</v>
      </c>
    </row>
    <row r="338" spans="3:7" ht="15" thickBot="1" x14ac:dyDescent="0.35">
      <c r="C338" s="38">
        <v>43270</v>
      </c>
      <c r="D338" s="39">
        <v>0.78422453703703709</v>
      </c>
      <c r="E338" s="40" t="s">
        <v>9</v>
      </c>
      <c r="F338" s="40">
        <v>32</v>
      </c>
      <c r="G338" s="40" t="s">
        <v>10</v>
      </c>
    </row>
    <row r="339" spans="3:7" ht="15" thickBot="1" x14ac:dyDescent="0.35">
      <c r="C339" s="38">
        <v>43270</v>
      </c>
      <c r="D339" s="39">
        <v>0.79681712962962958</v>
      </c>
      <c r="E339" s="40" t="s">
        <v>9</v>
      </c>
      <c r="F339" s="40">
        <v>31</v>
      </c>
      <c r="G339" s="40" t="s">
        <v>10</v>
      </c>
    </row>
    <row r="340" spans="3:7" ht="15" thickBot="1" x14ac:dyDescent="0.35">
      <c r="C340" s="38">
        <v>43270</v>
      </c>
      <c r="D340" s="39">
        <v>0.79684027777777777</v>
      </c>
      <c r="E340" s="40" t="s">
        <v>9</v>
      </c>
      <c r="F340" s="40">
        <v>12</v>
      </c>
      <c r="G340" s="40" t="s">
        <v>10</v>
      </c>
    </row>
    <row r="341" spans="3:7" ht="15" thickBot="1" x14ac:dyDescent="0.35">
      <c r="C341" s="38">
        <v>43270</v>
      </c>
      <c r="D341" s="39">
        <v>0.79686342592592585</v>
      </c>
      <c r="E341" s="40" t="s">
        <v>9</v>
      </c>
      <c r="F341" s="40">
        <v>18</v>
      </c>
      <c r="G341" s="40" t="s">
        <v>10</v>
      </c>
    </row>
    <row r="342" spans="3:7" ht="15" thickBot="1" x14ac:dyDescent="0.35">
      <c r="C342" s="38">
        <v>43270</v>
      </c>
      <c r="D342" s="39">
        <v>0.80233796296296289</v>
      </c>
      <c r="E342" s="40" t="s">
        <v>9</v>
      </c>
      <c r="F342" s="40">
        <v>31</v>
      </c>
      <c r="G342" s="40" t="s">
        <v>10</v>
      </c>
    </row>
    <row r="343" spans="3:7" ht="15" thickBot="1" x14ac:dyDescent="0.35">
      <c r="C343" s="38">
        <v>43270</v>
      </c>
      <c r="D343" s="39">
        <v>0.81184027777777779</v>
      </c>
      <c r="E343" s="40" t="s">
        <v>9</v>
      </c>
      <c r="F343" s="40">
        <v>10</v>
      </c>
      <c r="G343" s="40" t="s">
        <v>11</v>
      </c>
    </row>
    <row r="344" spans="3:7" ht="15" thickBot="1" x14ac:dyDescent="0.35">
      <c r="C344" s="38">
        <v>43270</v>
      </c>
      <c r="D344" s="39">
        <v>0.81190972222222213</v>
      </c>
      <c r="E344" s="40" t="s">
        <v>9</v>
      </c>
      <c r="F344" s="40">
        <v>10</v>
      </c>
      <c r="G344" s="40" t="s">
        <v>10</v>
      </c>
    </row>
    <row r="345" spans="3:7" ht="15" thickBot="1" x14ac:dyDescent="0.35">
      <c r="C345" s="38">
        <v>43270</v>
      </c>
      <c r="D345" s="39">
        <v>0.81265046296296306</v>
      </c>
      <c r="E345" s="40" t="s">
        <v>9</v>
      </c>
      <c r="F345" s="40">
        <v>20</v>
      </c>
      <c r="G345" s="40" t="s">
        <v>10</v>
      </c>
    </row>
    <row r="346" spans="3:7" ht="15" thickBot="1" x14ac:dyDescent="0.35">
      <c r="C346" s="38">
        <v>43270</v>
      </c>
      <c r="D346" s="39">
        <v>0.82143518518518521</v>
      </c>
      <c r="E346" s="40" t="s">
        <v>9</v>
      </c>
      <c r="F346" s="40">
        <v>17</v>
      </c>
      <c r="G346" s="40" t="s">
        <v>10</v>
      </c>
    </row>
    <row r="347" spans="3:7" ht="15" thickBot="1" x14ac:dyDescent="0.35">
      <c r="C347" s="38">
        <v>43270</v>
      </c>
      <c r="D347" s="39">
        <v>0.82196759259259267</v>
      </c>
      <c r="E347" s="40" t="s">
        <v>9</v>
      </c>
      <c r="F347" s="40">
        <v>10</v>
      </c>
      <c r="G347" s="40" t="s">
        <v>11</v>
      </c>
    </row>
    <row r="348" spans="3:7" ht="15" thickBot="1" x14ac:dyDescent="0.35">
      <c r="C348" s="38">
        <v>43270</v>
      </c>
      <c r="D348" s="39">
        <v>0.82293981481481471</v>
      </c>
      <c r="E348" s="40" t="s">
        <v>9</v>
      </c>
      <c r="F348" s="40">
        <v>13</v>
      </c>
      <c r="G348" s="40" t="s">
        <v>10</v>
      </c>
    </row>
    <row r="349" spans="3:7" ht="15" thickBot="1" x14ac:dyDescent="0.35">
      <c r="C349" s="38">
        <v>43270</v>
      </c>
      <c r="D349" s="39">
        <v>0.82296296296296301</v>
      </c>
      <c r="E349" s="40" t="s">
        <v>9</v>
      </c>
      <c r="F349" s="40">
        <v>16</v>
      </c>
      <c r="G349" s="40" t="s">
        <v>10</v>
      </c>
    </row>
    <row r="350" spans="3:7" ht="15" thickBot="1" x14ac:dyDescent="0.35">
      <c r="C350" s="38">
        <v>43270</v>
      </c>
      <c r="D350" s="39">
        <v>0.82299768518518512</v>
      </c>
      <c r="E350" s="40" t="s">
        <v>9</v>
      </c>
      <c r="F350" s="40">
        <v>14</v>
      </c>
      <c r="G350" s="40" t="s">
        <v>10</v>
      </c>
    </row>
    <row r="351" spans="3:7" ht="15" thickBot="1" x14ac:dyDescent="0.35">
      <c r="C351" s="38">
        <v>43270</v>
      </c>
      <c r="D351" s="39">
        <v>0.82303240740740735</v>
      </c>
      <c r="E351" s="40" t="s">
        <v>9</v>
      </c>
      <c r="F351" s="40">
        <v>17</v>
      </c>
      <c r="G351" s="40" t="s">
        <v>10</v>
      </c>
    </row>
    <row r="352" spans="3:7" ht="15" thickBot="1" x14ac:dyDescent="0.35">
      <c r="C352" s="38">
        <v>43270</v>
      </c>
      <c r="D352" s="39">
        <v>0.82991898148148147</v>
      </c>
      <c r="E352" s="40" t="s">
        <v>9</v>
      </c>
      <c r="F352" s="40">
        <v>10</v>
      </c>
      <c r="G352" s="40" t="s">
        <v>11</v>
      </c>
    </row>
    <row r="353" spans="3:7" ht="15" thickBot="1" x14ac:dyDescent="0.35">
      <c r="C353" s="38">
        <v>43270</v>
      </c>
      <c r="D353" s="39">
        <v>0.83086805555555554</v>
      </c>
      <c r="E353" s="40" t="s">
        <v>9</v>
      </c>
      <c r="F353" s="40">
        <v>16</v>
      </c>
      <c r="G353" s="40" t="s">
        <v>10</v>
      </c>
    </row>
    <row r="354" spans="3:7" ht="15" thickBot="1" x14ac:dyDescent="0.35">
      <c r="C354" s="38">
        <v>43270</v>
      </c>
      <c r="D354" s="39">
        <v>0.83089120370370362</v>
      </c>
      <c r="E354" s="40" t="s">
        <v>9</v>
      </c>
      <c r="F354" s="40">
        <v>10</v>
      </c>
      <c r="G354" s="40" t="s">
        <v>10</v>
      </c>
    </row>
    <row r="355" spans="3:7" ht="15" thickBot="1" x14ac:dyDescent="0.35">
      <c r="C355" s="38">
        <v>43270</v>
      </c>
      <c r="D355" s="39">
        <v>0.83165509259259263</v>
      </c>
      <c r="E355" s="40" t="s">
        <v>9</v>
      </c>
      <c r="F355" s="40">
        <v>12</v>
      </c>
      <c r="G355" s="40" t="s">
        <v>11</v>
      </c>
    </row>
    <row r="356" spans="3:7" ht="15" thickBot="1" x14ac:dyDescent="0.35">
      <c r="C356" s="38">
        <v>43270</v>
      </c>
      <c r="D356" s="39">
        <v>0.83445601851851858</v>
      </c>
      <c r="E356" s="40" t="s">
        <v>9</v>
      </c>
      <c r="F356" s="40">
        <v>15</v>
      </c>
      <c r="G356" s="40" t="s">
        <v>11</v>
      </c>
    </row>
    <row r="357" spans="3:7" ht="15" thickBot="1" x14ac:dyDescent="0.35">
      <c r="C357" s="38">
        <v>43270</v>
      </c>
      <c r="D357" s="39">
        <v>0.83446759259259251</v>
      </c>
      <c r="E357" s="40" t="s">
        <v>9</v>
      </c>
      <c r="F357" s="40">
        <v>16</v>
      </c>
      <c r="G357" s="40" t="s">
        <v>11</v>
      </c>
    </row>
    <row r="358" spans="3:7" ht="15" thickBot="1" x14ac:dyDescent="0.35">
      <c r="C358" s="38">
        <v>43270</v>
      </c>
      <c r="D358" s="39">
        <v>0.83449074074074081</v>
      </c>
      <c r="E358" s="40" t="s">
        <v>9</v>
      </c>
      <c r="F358" s="40">
        <v>20</v>
      </c>
      <c r="G358" s="40" t="s">
        <v>11</v>
      </c>
    </row>
    <row r="359" spans="3:7" ht="15" thickBot="1" x14ac:dyDescent="0.35">
      <c r="C359" s="38">
        <v>43270</v>
      </c>
      <c r="D359" s="39">
        <v>0.83451388888888889</v>
      </c>
      <c r="E359" s="40" t="s">
        <v>9</v>
      </c>
      <c r="F359" s="40">
        <v>21</v>
      </c>
      <c r="G359" s="40" t="s">
        <v>11</v>
      </c>
    </row>
    <row r="360" spans="3:7" ht="15" thickBot="1" x14ac:dyDescent="0.35">
      <c r="C360" s="38">
        <v>43270</v>
      </c>
      <c r="D360" s="39">
        <v>0.83453703703703708</v>
      </c>
      <c r="E360" s="40" t="s">
        <v>9</v>
      </c>
      <c r="F360" s="40">
        <v>18</v>
      </c>
      <c r="G360" s="40" t="s">
        <v>11</v>
      </c>
    </row>
    <row r="361" spans="3:7" ht="15" thickBot="1" x14ac:dyDescent="0.35">
      <c r="C361" s="38">
        <v>43270</v>
      </c>
      <c r="D361" s="39">
        <v>0.83456018518518515</v>
      </c>
      <c r="E361" s="40" t="s">
        <v>9</v>
      </c>
      <c r="F361" s="40">
        <v>9</v>
      </c>
      <c r="G361" s="40" t="s">
        <v>11</v>
      </c>
    </row>
    <row r="362" spans="3:7" ht="15" thickBot="1" x14ac:dyDescent="0.35">
      <c r="C362" s="38">
        <v>43270</v>
      </c>
      <c r="D362" s="39">
        <v>0.84401620370370367</v>
      </c>
      <c r="E362" s="40" t="s">
        <v>9</v>
      </c>
      <c r="F362" s="40">
        <v>23</v>
      </c>
      <c r="G362" s="40" t="s">
        <v>11</v>
      </c>
    </row>
    <row r="363" spans="3:7" ht="15" thickBot="1" x14ac:dyDescent="0.35">
      <c r="C363" s="38">
        <v>43270</v>
      </c>
      <c r="D363" s="39">
        <v>0.84407407407407409</v>
      </c>
      <c r="E363" s="40" t="s">
        <v>9</v>
      </c>
      <c r="F363" s="40">
        <v>12</v>
      </c>
      <c r="G363" s="40" t="s">
        <v>11</v>
      </c>
    </row>
    <row r="364" spans="3:7" ht="15" thickBot="1" x14ac:dyDescent="0.35">
      <c r="C364" s="38">
        <v>43270</v>
      </c>
      <c r="D364" s="39">
        <v>0.8455787037037038</v>
      </c>
      <c r="E364" s="40" t="s">
        <v>9</v>
      </c>
      <c r="F364" s="40">
        <v>12</v>
      </c>
      <c r="G364" s="40" t="s">
        <v>11</v>
      </c>
    </row>
    <row r="365" spans="3:7" ht="15" thickBot="1" x14ac:dyDescent="0.35">
      <c r="C365" s="38">
        <v>43270</v>
      </c>
      <c r="D365" s="39">
        <v>0.84653935185185192</v>
      </c>
      <c r="E365" s="40" t="s">
        <v>9</v>
      </c>
      <c r="F365" s="40">
        <v>12</v>
      </c>
      <c r="G365" s="40" t="s">
        <v>11</v>
      </c>
    </row>
    <row r="366" spans="3:7" ht="15" thickBot="1" x14ac:dyDescent="0.35">
      <c r="C366" s="38">
        <v>43270</v>
      </c>
      <c r="D366" s="39">
        <v>0.84719907407407413</v>
      </c>
      <c r="E366" s="40" t="s">
        <v>9</v>
      </c>
      <c r="F366" s="40">
        <v>23</v>
      </c>
      <c r="G366" s="40" t="s">
        <v>11</v>
      </c>
    </row>
    <row r="367" spans="3:7" ht="15" thickBot="1" x14ac:dyDescent="0.35">
      <c r="C367" s="38">
        <v>43270</v>
      </c>
      <c r="D367" s="39">
        <v>0.8472453703703704</v>
      </c>
      <c r="E367" s="40" t="s">
        <v>9</v>
      </c>
      <c r="F367" s="40">
        <v>22</v>
      </c>
      <c r="G367" s="40" t="s">
        <v>11</v>
      </c>
    </row>
    <row r="368" spans="3:7" ht="15" thickBot="1" x14ac:dyDescent="0.35">
      <c r="C368" s="38">
        <v>43270</v>
      </c>
      <c r="D368" s="39">
        <v>0.84726851851851848</v>
      </c>
      <c r="E368" s="40" t="s">
        <v>9</v>
      </c>
      <c r="F368" s="40">
        <v>16</v>
      </c>
      <c r="G368" s="40" t="s">
        <v>11</v>
      </c>
    </row>
    <row r="369" spans="3:7" ht="15" thickBot="1" x14ac:dyDescent="0.35">
      <c r="C369" s="38">
        <v>43270</v>
      </c>
      <c r="D369" s="39">
        <v>0.84728009259259263</v>
      </c>
      <c r="E369" s="40" t="s">
        <v>9</v>
      </c>
      <c r="F369" s="40">
        <v>15</v>
      </c>
      <c r="G369" s="40" t="s">
        <v>11</v>
      </c>
    </row>
    <row r="370" spans="3:7" ht="15" thickBot="1" x14ac:dyDescent="0.35">
      <c r="C370" s="38">
        <v>43270</v>
      </c>
      <c r="D370" s="39">
        <v>0.8481481481481481</v>
      </c>
      <c r="E370" s="40" t="s">
        <v>9</v>
      </c>
      <c r="F370" s="40">
        <v>11</v>
      </c>
      <c r="G370" s="40" t="s">
        <v>11</v>
      </c>
    </row>
    <row r="371" spans="3:7" ht="15" thickBot="1" x14ac:dyDescent="0.35">
      <c r="C371" s="38">
        <v>43270</v>
      </c>
      <c r="D371" s="39">
        <v>0.86129629629629623</v>
      </c>
      <c r="E371" s="40" t="s">
        <v>9</v>
      </c>
      <c r="F371" s="40">
        <v>16</v>
      </c>
      <c r="G371" s="40" t="s">
        <v>10</v>
      </c>
    </row>
    <row r="372" spans="3:7" ht="15" thickBot="1" x14ac:dyDescent="0.35">
      <c r="C372" s="38">
        <v>43270</v>
      </c>
      <c r="D372" s="39">
        <v>0.86331018518518521</v>
      </c>
      <c r="E372" s="40" t="s">
        <v>9</v>
      </c>
      <c r="F372" s="40">
        <v>11</v>
      </c>
      <c r="G372" s="40" t="s">
        <v>10</v>
      </c>
    </row>
    <row r="373" spans="3:7" ht="15" thickBot="1" x14ac:dyDescent="0.35">
      <c r="C373" s="38">
        <v>43270</v>
      </c>
      <c r="D373" s="39">
        <v>0.86418981481481483</v>
      </c>
      <c r="E373" s="40" t="s">
        <v>9</v>
      </c>
      <c r="F373" s="40">
        <v>9</v>
      </c>
      <c r="G373" s="40" t="s">
        <v>11</v>
      </c>
    </row>
    <row r="374" spans="3:7" ht="15" thickBot="1" x14ac:dyDescent="0.35">
      <c r="C374" s="38">
        <v>43270</v>
      </c>
      <c r="D374" s="39">
        <v>0.86422453703703705</v>
      </c>
      <c r="E374" s="40" t="s">
        <v>9</v>
      </c>
      <c r="F374" s="40">
        <v>9</v>
      </c>
      <c r="G374" s="40" t="s">
        <v>11</v>
      </c>
    </row>
    <row r="375" spans="3:7" ht="15" thickBot="1" x14ac:dyDescent="0.35">
      <c r="C375" s="38">
        <v>43270</v>
      </c>
      <c r="D375" s="39">
        <v>0.86423611111111109</v>
      </c>
      <c r="E375" s="40" t="s">
        <v>9</v>
      </c>
      <c r="F375" s="40">
        <v>9</v>
      </c>
      <c r="G375" s="40" t="s">
        <v>11</v>
      </c>
    </row>
    <row r="376" spans="3:7" ht="15" thickBot="1" x14ac:dyDescent="0.35">
      <c r="C376" s="38">
        <v>43270</v>
      </c>
      <c r="D376" s="39">
        <v>0.86424768518518524</v>
      </c>
      <c r="E376" s="40" t="s">
        <v>9</v>
      </c>
      <c r="F376" s="40">
        <v>9</v>
      </c>
      <c r="G376" s="40" t="s">
        <v>11</v>
      </c>
    </row>
    <row r="377" spans="3:7" ht="15" thickBot="1" x14ac:dyDescent="0.35">
      <c r="C377" s="38">
        <v>43270</v>
      </c>
      <c r="D377" s="39">
        <v>0.86424768518518524</v>
      </c>
      <c r="E377" s="40" t="s">
        <v>9</v>
      </c>
      <c r="F377" s="40">
        <v>9</v>
      </c>
      <c r="G377" s="40" t="s">
        <v>11</v>
      </c>
    </row>
    <row r="378" spans="3:7" ht="15" thickBot="1" x14ac:dyDescent="0.35">
      <c r="C378" s="38">
        <v>43270</v>
      </c>
      <c r="D378" s="39">
        <v>0.86425925925925917</v>
      </c>
      <c r="E378" s="40" t="s">
        <v>9</v>
      </c>
      <c r="F378" s="40">
        <v>8</v>
      </c>
      <c r="G378" s="40" t="s">
        <v>11</v>
      </c>
    </row>
    <row r="379" spans="3:7" ht="15" thickBot="1" x14ac:dyDescent="0.35">
      <c r="C379" s="38">
        <v>43270</v>
      </c>
      <c r="D379" s="39">
        <v>0.86427083333333332</v>
      </c>
      <c r="E379" s="40" t="s">
        <v>9</v>
      </c>
      <c r="F379" s="40">
        <v>10</v>
      </c>
      <c r="G379" s="40" t="s">
        <v>11</v>
      </c>
    </row>
    <row r="380" spans="3:7" ht="15" thickBot="1" x14ac:dyDescent="0.35">
      <c r="C380" s="38">
        <v>43270</v>
      </c>
      <c r="D380" s="39">
        <v>0.86428240740740747</v>
      </c>
      <c r="E380" s="40" t="s">
        <v>9</v>
      </c>
      <c r="F380" s="40">
        <v>10</v>
      </c>
      <c r="G380" s="40" t="s">
        <v>11</v>
      </c>
    </row>
    <row r="381" spans="3:7" ht="15" thickBot="1" x14ac:dyDescent="0.35">
      <c r="C381" s="38">
        <v>43270</v>
      </c>
      <c r="D381" s="39">
        <v>0.86430555555555555</v>
      </c>
      <c r="E381" s="40" t="s">
        <v>9</v>
      </c>
      <c r="F381" s="40">
        <v>9</v>
      </c>
      <c r="G381" s="40" t="s">
        <v>11</v>
      </c>
    </row>
    <row r="382" spans="3:7" ht="15" thickBot="1" x14ac:dyDescent="0.35">
      <c r="C382" s="38">
        <v>43270</v>
      </c>
      <c r="D382" s="39">
        <v>0.86974537037037036</v>
      </c>
      <c r="E382" s="40" t="s">
        <v>9</v>
      </c>
      <c r="F382" s="40">
        <v>35</v>
      </c>
      <c r="G382" s="40" t="s">
        <v>11</v>
      </c>
    </row>
    <row r="383" spans="3:7" ht="15" thickBot="1" x14ac:dyDescent="0.35">
      <c r="C383" s="38">
        <v>43270</v>
      </c>
      <c r="D383" s="39">
        <v>0.87349537037037039</v>
      </c>
      <c r="E383" s="40" t="s">
        <v>9</v>
      </c>
      <c r="F383" s="40">
        <v>33</v>
      </c>
      <c r="G383" s="40" t="s">
        <v>11</v>
      </c>
    </row>
    <row r="384" spans="3:7" ht="15" thickBot="1" x14ac:dyDescent="0.35">
      <c r="C384" s="38">
        <v>43270</v>
      </c>
      <c r="D384" s="39">
        <v>0.88546296296296301</v>
      </c>
      <c r="E384" s="40" t="s">
        <v>9</v>
      </c>
      <c r="F384" s="40">
        <v>13</v>
      </c>
      <c r="G384" s="40" t="s">
        <v>11</v>
      </c>
    </row>
    <row r="385" spans="3:7" ht="15" thickBot="1" x14ac:dyDescent="0.35">
      <c r="C385" s="38">
        <v>43270</v>
      </c>
      <c r="D385" s="39">
        <v>0.88888888888888884</v>
      </c>
      <c r="E385" s="40" t="s">
        <v>9</v>
      </c>
      <c r="F385" s="40">
        <v>12</v>
      </c>
      <c r="G385" s="40" t="s">
        <v>10</v>
      </c>
    </row>
    <row r="386" spans="3:7" ht="15" thickBot="1" x14ac:dyDescent="0.35">
      <c r="C386" s="38">
        <v>43270</v>
      </c>
      <c r="D386" s="39">
        <v>0.89423611111111112</v>
      </c>
      <c r="E386" s="40" t="s">
        <v>9</v>
      </c>
      <c r="F386" s="40">
        <v>12</v>
      </c>
      <c r="G386" s="40" t="s">
        <v>11</v>
      </c>
    </row>
    <row r="387" spans="3:7" ht="15" thickBot="1" x14ac:dyDescent="0.35">
      <c r="C387" s="38">
        <v>43270</v>
      </c>
      <c r="D387" s="39">
        <v>0.94145833333333329</v>
      </c>
      <c r="E387" s="40" t="s">
        <v>9</v>
      </c>
      <c r="F387" s="40">
        <v>12</v>
      </c>
      <c r="G387" s="40" t="s">
        <v>11</v>
      </c>
    </row>
    <row r="388" spans="3:7" ht="15" thickBot="1" x14ac:dyDescent="0.35">
      <c r="C388" s="38">
        <v>43270</v>
      </c>
      <c r="D388" s="39">
        <v>0.95981481481481479</v>
      </c>
      <c r="E388" s="40" t="s">
        <v>9</v>
      </c>
      <c r="F388" s="40">
        <v>10</v>
      </c>
      <c r="G388" s="40" t="s">
        <v>10</v>
      </c>
    </row>
    <row r="389" spans="3:7" ht="15" thickBot="1" x14ac:dyDescent="0.35">
      <c r="C389" s="38">
        <v>43271</v>
      </c>
      <c r="D389" s="39">
        <v>0.13181712962962963</v>
      </c>
      <c r="E389" s="40" t="s">
        <v>9</v>
      </c>
      <c r="F389" s="40">
        <v>16</v>
      </c>
      <c r="G389" s="40" t="s">
        <v>10</v>
      </c>
    </row>
    <row r="390" spans="3:7" ht="15" thickBot="1" x14ac:dyDescent="0.35">
      <c r="C390" s="38">
        <v>43271</v>
      </c>
      <c r="D390" s="39">
        <v>0.1348148148148148</v>
      </c>
      <c r="E390" s="40" t="s">
        <v>9</v>
      </c>
      <c r="F390" s="40">
        <v>11</v>
      </c>
      <c r="G390" s="40" t="s">
        <v>11</v>
      </c>
    </row>
    <row r="391" spans="3:7" ht="15" thickBot="1" x14ac:dyDescent="0.35">
      <c r="C391" s="38">
        <v>43271</v>
      </c>
      <c r="D391" s="39">
        <v>0.13517361111111112</v>
      </c>
      <c r="E391" s="40" t="s">
        <v>9</v>
      </c>
      <c r="F391" s="40">
        <v>12</v>
      </c>
      <c r="G391" s="40" t="s">
        <v>11</v>
      </c>
    </row>
    <row r="392" spans="3:7" ht="15" thickBot="1" x14ac:dyDescent="0.35">
      <c r="C392" s="38">
        <v>43271</v>
      </c>
      <c r="D392" s="39">
        <v>0.20600694444444445</v>
      </c>
      <c r="E392" s="40" t="s">
        <v>9</v>
      </c>
      <c r="F392" s="40">
        <v>10</v>
      </c>
      <c r="G392" s="40" t="s">
        <v>11</v>
      </c>
    </row>
    <row r="393" spans="3:7" ht="15" thickBot="1" x14ac:dyDescent="0.35">
      <c r="C393" s="38">
        <v>43271</v>
      </c>
      <c r="D393" s="39">
        <v>0.21707175925925926</v>
      </c>
      <c r="E393" s="40" t="s">
        <v>9</v>
      </c>
      <c r="F393" s="40">
        <v>10</v>
      </c>
      <c r="G393" s="40" t="s">
        <v>11</v>
      </c>
    </row>
    <row r="394" spans="3:7" ht="15" thickBot="1" x14ac:dyDescent="0.35">
      <c r="C394" s="38">
        <v>43271</v>
      </c>
      <c r="D394" s="39">
        <v>0.2801967592592593</v>
      </c>
      <c r="E394" s="40" t="s">
        <v>9</v>
      </c>
      <c r="F394" s="40">
        <v>10</v>
      </c>
      <c r="G394" s="40" t="s">
        <v>11</v>
      </c>
    </row>
    <row r="395" spans="3:7" ht="15" thickBot="1" x14ac:dyDescent="0.35">
      <c r="C395" s="38">
        <v>43271</v>
      </c>
      <c r="D395" s="39">
        <v>0.29248842592592594</v>
      </c>
      <c r="E395" s="40" t="s">
        <v>9</v>
      </c>
      <c r="F395" s="40">
        <v>16</v>
      </c>
      <c r="G395" s="40" t="s">
        <v>10</v>
      </c>
    </row>
    <row r="396" spans="3:7" ht="15" thickBot="1" x14ac:dyDescent="0.35">
      <c r="C396" s="38">
        <v>43271</v>
      </c>
      <c r="D396" s="39">
        <v>0.3004398148148148</v>
      </c>
      <c r="E396" s="40" t="s">
        <v>9</v>
      </c>
      <c r="F396" s="40">
        <v>11</v>
      </c>
      <c r="G396" s="40" t="s">
        <v>11</v>
      </c>
    </row>
    <row r="397" spans="3:7" ht="15" thickBot="1" x14ac:dyDescent="0.35">
      <c r="C397" s="38">
        <v>43271</v>
      </c>
      <c r="D397" s="39">
        <v>0.30407407407407411</v>
      </c>
      <c r="E397" s="40" t="s">
        <v>9</v>
      </c>
      <c r="F397" s="40">
        <v>13</v>
      </c>
      <c r="G397" s="40" t="s">
        <v>11</v>
      </c>
    </row>
    <row r="398" spans="3:7" ht="15" thickBot="1" x14ac:dyDescent="0.35">
      <c r="C398" s="38">
        <v>43271</v>
      </c>
      <c r="D398" s="39">
        <v>0.31487268518518519</v>
      </c>
      <c r="E398" s="40" t="s">
        <v>9</v>
      </c>
      <c r="F398" s="40">
        <v>15</v>
      </c>
      <c r="G398" s="40" t="s">
        <v>11</v>
      </c>
    </row>
    <row r="399" spans="3:7" ht="15" thickBot="1" x14ac:dyDescent="0.35">
      <c r="C399" s="38">
        <v>43271</v>
      </c>
      <c r="D399" s="39">
        <v>0.31489583333333332</v>
      </c>
      <c r="E399" s="40" t="s">
        <v>9</v>
      </c>
      <c r="F399" s="40">
        <v>17</v>
      </c>
      <c r="G399" s="40" t="s">
        <v>11</v>
      </c>
    </row>
    <row r="400" spans="3:7" ht="15" thickBot="1" x14ac:dyDescent="0.35">
      <c r="C400" s="38">
        <v>43271</v>
      </c>
      <c r="D400" s="39">
        <v>0.32781250000000001</v>
      </c>
      <c r="E400" s="40" t="s">
        <v>9</v>
      </c>
      <c r="F400" s="40">
        <v>12</v>
      </c>
      <c r="G400" s="40" t="s">
        <v>11</v>
      </c>
    </row>
    <row r="401" spans="3:7" ht="15" thickBot="1" x14ac:dyDescent="0.35">
      <c r="C401" s="38">
        <v>43271</v>
      </c>
      <c r="D401" s="39">
        <v>0.33268518518518519</v>
      </c>
      <c r="E401" s="40" t="s">
        <v>9</v>
      </c>
      <c r="F401" s="40">
        <v>11</v>
      </c>
      <c r="G401" s="40" t="s">
        <v>11</v>
      </c>
    </row>
    <row r="402" spans="3:7" ht="15" thickBot="1" x14ac:dyDescent="0.35">
      <c r="C402" s="38">
        <v>43271</v>
      </c>
      <c r="D402" s="39">
        <v>0.33270833333333333</v>
      </c>
      <c r="E402" s="40" t="s">
        <v>9</v>
      </c>
      <c r="F402" s="40">
        <v>18</v>
      </c>
      <c r="G402" s="40" t="s">
        <v>11</v>
      </c>
    </row>
    <row r="403" spans="3:7" ht="15" thickBot="1" x14ac:dyDescent="0.35">
      <c r="C403" s="38">
        <v>43271</v>
      </c>
      <c r="D403" s="39">
        <v>0.33274305555555556</v>
      </c>
      <c r="E403" s="40" t="s">
        <v>9</v>
      </c>
      <c r="F403" s="40">
        <v>19</v>
      </c>
      <c r="G403" s="40" t="s">
        <v>11</v>
      </c>
    </row>
    <row r="404" spans="3:7" ht="15" thickBot="1" x14ac:dyDescent="0.35">
      <c r="C404" s="38">
        <v>43271</v>
      </c>
      <c r="D404" s="39">
        <v>0.33275462962962959</v>
      </c>
      <c r="E404" s="40" t="s">
        <v>9</v>
      </c>
      <c r="F404" s="40">
        <v>13</v>
      </c>
      <c r="G404" s="40" t="s">
        <v>11</v>
      </c>
    </row>
    <row r="405" spans="3:7" ht="15" thickBot="1" x14ac:dyDescent="0.35">
      <c r="C405" s="38">
        <v>43271</v>
      </c>
      <c r="D405" s="39">
        <v>0.34017361111111111</v>
      </c>
      <c r="E405" s="40" t="s">
        <v>9</v>
      </c>
      <c r="F405" s="40">
        <v>18</v>
      </c>
      <c r="G405" s="40" t="s">
        <v>10</v>
      </c>
    </row>
    <row r="406" spans="3:7" ht="15" thickBot="1" x14ac:dyDescent="0.35">
      <c r="C406" s="38">
        <v>43271</v>
      </c>
      <c r="D406" s="39">
        <v>0.3472453703703704</v>
      </c>
      <c r="E406" s="40" t="s">
        <v>9</v>
      </c>
      <c r="F406" s="40">
        <v>23</v>
      </c>
      <c r="G406" s="40" t="s">
        <v>10</v>
      </c>
    </row>
    <row r="407" spans="3:7" ht="15" thickBot="1" x14ac:dyDescent="0.35">
      <c r="C407" s="38">
        <v>43271</v>
      </c>
      <c r="D407" s="39">
        <v>0.34725694444444444</v>
      </c>
      <c r="E407" s="40" t="s">
        <v>9</v>
      </c>
      <c r="F407" s="40">
        <v>16</v>
      </c>
      <c r="G407" s="40" t="s">
        <v>10</v>
      </c>
    </row>
    <row r="408" spans="3:7" ht="15" thickBot="1" x14ac:dyDescent="0.35">
      <c r="C408" s="38">
        <v>43271</v>
      </c>
      <c r="D408" s="39">
        <v>0.34726851851851853</v>
      </c>
      <c r="E408" s="40" t="s">
        <v>9</v>
      </c>
      <c r="F408" s="40">
        <v>18</v>
      </c>
      <c r="G408" s="40" t="s">
        <v>10</v>
      </c>
    </row>
    <row r="409" spans="3:7" ht="15" thickBot="1" x14ac:dyDescent="0.35">
      <c r="C409" s="38">
        <v>43271</v>
      </c>
      <c r="D409" s="39">
        <v>0.34728009259259257</v>
      </c>
      <c r="E409" s="40" t="s">
        <v>9</v>
      </c>
      <c r="F409" s="40">
        <v>10</v>
      </c>
      <c r="G409" s="40" t="s">
        <v>10</v>
      </c>
    </row>
    <row r="410" spans="3:7" ht="15" thickBot="1" x14ac:dyDescent="0.35">
      <c r="C410" s="38">
        <v>43271</v>
      </c>
      <c r="D410" s="39">
        <v>0.38761574074074073</v>
      </c>
      <c r="E410" s="40" t="s">
        <v>9</v>
      </c>
      <c r="F410" s="40">
        <v>11</v>
      </c>
      <c r="G410" s="40" t="s">
        <v>11</v>
      </c>
    </row>
    <row r="411" spans="3:7" ht="15" thickBot="1" x14ac:dyDescent="0.35">
      <c r="C411" s="38">
        <v>43271</v>
      </c>
      <c r="D411" s="39">
        <v>0.40685185185185185</v>
      </c>
      <c r="E411" s="40" t="s">
        <v>9</v>
      </c>
      <c r="F411" s="40">
        <v>10</v>
      </c>
      <c r="G411" s="40" t="s">
        <v>11</v>
      </c>
    </row>
    <row r="412" spans="3:7" ht="15" thickBot="1" x14ac:dyDescent="0.35">
      <c r="C412" s="38">
        <v>43271</v>
      </c>
      <c r="D412" s="39">
        <v>0.46940972222222221</v>
      </c>
      <c r="E412" s="40" t="s">
        <v>9</v>
      </c>
      <c r="F412" s="40">
        <v>17</v>
      </c>
      <c r="G412" s="40" t="s">
        <v>11</v>
      </c>
    </row>
    <row r="413" spans="3:7" ht="15" thickBot="1" x14ac:dyDescent="0.35">
      <c r="C413" s="38">
        <v>43271</v>
      </c>
      <c r="D413" s="39">
        <v>0.46942129629629631</v>
      </c>
      <c r="E413" s="40" t="s">
        <v>9</v>
      </c>
      <c r="F413" s="40">
        <v>7</v>
      </c>
      <c r="G413" s="40" t="s">
        <v>11</v>
      </c>
    </row>
    <row r="414" spans="3:7" ht="15" thickBot="1" x14ac:dyDescent="0.35">
      <c r="C414" s="38">
        <v>43271</v>
      </c>
      <c r="D414" s="39">
        <v>0.47696759259259264</v>
      </c>
      <c r="E414" s="40" t="s">
        <v>9</v>
      </c>
      <c r="F414" s="40">
        <v>18</v>
      </c>
      <c r="G414" s="40" t="s">
        <v>11</v>
      </c>
    </row>
    <row r="415" spans="3:7" ht="15" thickBot="1" x14ac:dyDescent="0.35">
      <c r="C415" s="38">
        <v>43271</v>
      </c>
      <c r="D415" s="39">
        <v>0.48395833333333332</v>
      </c>
      <c r="E415" s="40" t="s">
        <v>9</v>
      </c>
      <c r="F415" s="40">
        <v>17</v>
      </c>
      <c r="G415" s="40" t="s">
        <v>11</v>
      </c>
    </row>
    <row r="416" spans="3:7" ht="15" thickBot="1" x14ac:dyDescent="0.35">
      <c r="C416" s="38">
        <v>43271</v>
      </c>
      <c r="D416" s="39">
        <v>0.49384259259259261</v>
      </c>
      <c r="E416" s="40" t="s">
        <v>9</v>
      </c>
      <c r="F416" s="40">
        <v>9</v>
      </c>
      <c r="G416" s="40" t="s">
        <v>11</v>
      </c>
    </row>
    <row r="417" spans="3:7" ht="15" thickBot="1" x14ac:dyDescent="0.35">
      <c r="C417" s="38">
        <v>43271</v>
      </c>
      <c r="D417" s="39">
        <v>0.4939351851851852</v>
      </c>
      <c r="E417" s="40" t="s">
        <v>9</v>
      </c>
      <c r="F417" s="40">
        <v>14</v>
      </c>
      <c r="G417" s="40" t="s">
        <v>11</v>
      </c>
    </row>
    <row r="418" spans="3:7" ht="15" thickBot="1" x14ac:dyDescent="0.35">
      <c r="C418" s="38">
        <v>43271</v>
      </c>
      <c r="D418" s="39">
        <v>0.5013657407407407</v>
      </c>
      <c r="E418" s="40" t="s">
        <v>9</v>
      </c>
      <c r="F418" s="40">
        <v>23</v>
      </c>
      <c r="G418" s="40" t="s">
        <v>10</v>
      </c>
    </row>
    <row r="419" spans="3:7" ht="15" thickBot="1" x14ac:dyDescent="0.35">
      <c r="C419" s="38">
        <v>43271</v>
      </c>
      <c r="D419" s="39">
        <v>0.50217592592592586</v>
      </c>
      <c r="E419" s="40" t="s">
        <v>9</v>
      </c>
      <c r="F419" s="40">
        <v>12</v>
      </c>
      <c r="G419" s="40" t="s">
        <v>11</v>
      </c>
    </row>
    <row r="420" spans="3:7" ht="15" thickBot="1" x14ac:dyDescent="0.35">
      <c r="C420" s="38">
        <v>43271</v>
      </c>
      <c r="D420" s="39">
        <v>0.50252314814814814</v>
      </c>
      <c r="E420" s="40" t="s">
        <v>9</v>
      </c>
      <c r="F420" s="40">
        <v>10</v>
      </c>
      <c r="G420" s="40" t="s">
        <v>11</v>
      </c>
    </row>
    <row r="421" spans="3:7" ht="15" thickBot="1" x14ac:dyDescent="0.35">
      <c r="C421" s="38">
        <v>43271</v>
      </c>
      <c r="D421" s="39">
        <v>0.51100694444444439</v>
      </c>
      <c r="E421" s="40" t="s">
        <v>9</v>
      </c>
      <c r="F421" s="40">
        <v>17</v>
      </c>
      <c r="G421" s="40" t="s">
        <v>10</v>
      </c>
    </row>
    <row r="422" spans="3:7" ht="15" thickBot="1" x14ac:dyDescent="0.35">
      <c r="C422" s="38">
        <v>43271</v>
      </c>
      <c r="D422" s="39">
        <v>0.51108796296296299</v>
      </c>
      <c r="E422" s="40" t="s">
        <v>9</v>
      </c>
      <c r="F422" s="40">
        <v>16</v>
      </c>
      <c r="G422" s="40" t="s">
        <v>10</v>
      </c>
    </row>
    <row r="423" spans="3:7" ht="15" thickBot="1" x14ac:dyDescent="0.35">
      <c r="C423" s="38">
        <v>43271</v>
      </c>
      <c r="D423" s="39">
        <v>0.52091435185185186</v>
      </c>
      <c r="E423" s="40" t="s">
        <v>9</v>
      </c>
      <c r="F423" s="40">
        <v>21</v>
      </c>
      <c r="G423" s="40" t="s">
        <v>10</v>
      </c>
    </row>
    <row r="424" spans="3:7" ht="15" thickBot="1" x14ac:dyDescent="0.35">
      <c r="C424" s="38">
        <v>43271</v>
      </c>
      <c r="D424" s="39">
        <v>0.5325347222222222</v>
      </c>
      <c r="E424" s="40" t="s">
        <v>9</v>
      </c>
      <c r="F424" s="40">
        <v>12</v>
      </c>
      <c r="G424" s="40" t="s">
        <v>11</v>
      </c>
    </row>
    <row r="425" spans="3:7" ht="15" thickBot="1" x14ac:dyDescent="0.35">
      <c r="C425" s="38">
        <v>43271</v>
      </c>
      <c r="D425" s="39">
        <v>0.53254629629629624</v>
      </c>
      <c r="E425" s="40" t="s">
        <v>9</v>
      </c>
      <c r="F425" s="40">
        <v>15</v>
      </c>
      <c r="G425" s="40" t="s">
        <v>11</v>
      </c>
    </row>
    <row r="426" spans="3:7" ht="15" thickBot="1" x14ac:dyDescent="0.35">
      <c r="C426" s="38">
        <v>43271</v>
      </c>
      <c r="D426" s="39">
        <v>0.53255787037037039</v>
      </c>
      <c r="E426" s="40" t="s">
        <v>9</v>
      </c>
      <c r="F426" s="40">
        <v>17</v>
      </c>
      <c r="G426" s="40" t="s">
        <v>11</v>
      </c>
    </row>
    <row r="427" spans="3:7" ht="15" thickBot="1" x14ac:dyDescent="0.35">
      <c r="C427" s="38">
        <v>43271</v>
      </c>
      <c r="D427" s="39">
        <v>0.53255787037037039</v>
      </c>
      <c r="E427" s="40" t="s">
        <v>9</v>
      </c>
      <c r="F427" s="40">
        <v>8</v>
      </c>
      <c r="G427" s="40" t="s">
        <v>11</v>
      </c>
    </row>
    <row r="428" spans="3:7" ht="15" thickBot="1" x14ac:dyDescent="0.35">
      <c r="C428" s="38">
        <v>43271</v>
      </c>
      <c r="D428" s="39">
        <v>0.54306712962962966</v>
      </c>
      <c r="E428" s="40" t="s">
        <v>9</v>
      </c>
      <c r="F428" s="40">
        <v>10</v>
      </c>
      <c r="G428" s="40" t="s">
        <v>11</v>
      </c>
    </row>
    <row r="429" spans="3:7" ht="15" thickBot="1" x14ac:dyDescent="0.35">
      <c r="C429" s="38">
        <v>43271</v>
      </c>
      <c r="D429" s="39">
        <v>0.55204861111111114</v>
      </c>
      <c r="E429" s="40" t="s">
        <v>9</v>
      </c>
      <c r="F429" s="40">
        <v>16</v>
      </c>
      <c r="G429" s="40" t="s">
        <v>10</v>
      </c>
    </row>
    <row r="430" spans="3:7" ht="15" thickBot="1" x14ac:dyDescent="0.35">
      <c r="C430" s="38">
        <v>43271</v>
      </c>
      <c r="D430" s="39">
        <v>0.55337962962962961</v>
      </c>
      <c r="E430" s="40" t="s">
        <v>9</v>
      </c>
      <c r="F430" s="40">
        <v>10</v>
      </c>
      <c r="G430" s="40" t="s">
        <v>10</v>
      </c>
    </row>
    <row r="431" spans="3:7" ht="15" thickBot="1" x14ac:dyDescent="0.35">
      <c r="C431" s="38">
        <v>43271</v>
      </c>
      <c r="D431" s="39">
        <v>0.58723379629629624</v>
      </c>
      <c r="E431" s="40" t="s">
        <v>9</v>
      </c>
      <c r="F431" s="40">
        <v>9</v>
      </c>
      <c r="G431" s="40" t="s">
        <v>11</v>
      </c>
    </row>
    <row r="432" spans="3:7" ht="15" thickBot="1" x14ac:dyDescent="0.35">
      <c r="C432" s="38">
        <v>43271</v>
      </c>
      <c r="D432" s="39">
        <v>0.62255787037037036</v>
      </c>
      <c r="E432" s="40" t="s">
        <v>9</v>
      </c>
      <c r="F432" s="40">
        <v>10</v>
      </c>
      <c r="G432" s="40" t="s">
        <v>10</v>
      </c>
    </row>
    <row r="433" spans="3:7" ht="15" thickBot="1" x14ac:dyDescent="0.35">
      <c r="C433" s="38">
        <v>43271</v>
      </c>
      <c r="D433" s="39">
        <v>0.65869212962962964</v>
      </c>
      <c r="E433" s="40" t="s">
        <v>9</v>
      </c>
      <c r="F433" s="40">
        <v>8</v>
      </c>
      <c r="G433" s="40" t="s">
        <v>10</v>
      </c>
    </row>
    <row r="434" spans="3:7" ht="15" thickBot="1" x14ac:dyDescent="0.35">
      <c r="C434" s="38">
        <v>43271</v>
      </c>
      <c r="D434" s="39">
        <v>0.65871527777777772</v>
      </c>
      <c r="E434" s="40" t="s">
        <v>9</v>
      </c>
      <c r="F434" s="40">
        <v>7</v>
      </c>
      <c r="G434" s="40" t="s">
        <v>10</v>
      </c>
    </row>
    <row r="435" spans="3:7" ht="15" thickBot="1" x14ac:dyDescent="0.35">
      <c r="C435" s="38">
        <v>43271</v>
      </c>
      <c r="D435" s="39">
        <v>0.65872685185185187</v>
      </c>
      <c r="E435" s="40" t="s">
        <v>9</v>
      </c>
      <c r="F435" s="40">
        <v>5</v>
      </c>
      <c r="G435" s="40" t="s">
        <v>10</v>
      </c>
    </row>
    <row r="436" spans="3:7" ht="15" thickBot="1" x14ac:dyDescent="0.35">
      <c r="C436" s="38">
        <v>43271</v>
      </c>
      <c r="D436" s="39">
        <v>0.66638888888888892</v>
      </c>
      <c r="E436" s="40" t="s">
        <v>9</v>
      </c>
      <c r="F436" s="40">
        <v>16</v>
      </c>
      <c r="G436" s="40" t="s">
        <v>10</v>
      </c>
    </row>
    <row r="437" spans="3:7" ht="15" thickBot="1" x14ac:dyDescent="0.35">
      <c r="C437" s="38">
        <v>43271</v>
      </c>
      <c r="D437" s="39">
        <v>0.66642361111111115</v>
      </c>
      <c r="E437" s="40" t="s">
        <v>9</v>
      </c>
      <c r="F437" s="40">
        <v>19</v>
      </c>
      <c r="G437" s="40" t="s">
        <v>10</v>
      </c>
    </row>
    <row r="438" spans="3:7" ht="15" thickBot="1" x14ac:dyDescent="0.35">
      <c r="C438" s="38">
        <v>43271</v>
      </c>
      <c r="D438" s="39">
        <v>0.66650462962962964</v>
      </c>
      <c r="E438" s="40" t="s">
        <v>9</v>
      </c>
      <c r="F438" s="40">
        <v>16</v>
      </c>
      <c r="G438" s="40" t="s">
        <v>10</v>
      </c>
    </row>
    <row r="439" spans="3:7" ht="15" thickBot="1" x14ac:dyDescent="0.35">
      <c r="C439" s="38">
        <v>43271</v>
      </c>
      <c r="D439" s="39">
        <v>0.66651620370370368</v>
      </c>
      <c r="E439" s="40" t="s">
        <v>9</v>
      </c>
      <c r="F439" s="40">
        <v>13</v>
      </c>
      <c r="G439" s="40" t="s">
        <v>10</v>
      </c>
    </row>
    <row r="440" spans="3:7" ht="15" thickBot="1" x14ac:dyDescent="0.35">
      <c r="C440" s="38">
        <v>43271</v>
      </c>
      <c r="D440" s="39">
        <v>0.66655092592592591</v>
      </c>
      <c r="E440" s="40" t="s">
        <v>9</v>
      </c>
      <c r="F440" s="40">
        <v>21</v>
      </c>
      <c r="G440" s="40" t="s">
        <v>10</v>
      </c>
    </row>
    <row r="441" spans="3:7" ht="15" thickBot="1" x14ac:dyDescent="0.35">
      <c r="C441" s="38">
        <v>43271</v>
      </c>
      <c r="D441" s="39">
        <v>0.66703703703703709</v>
      </c>
      <c r="E441" s="40" t="s">
        <v>9</v>
      </c>
      <c r="F441" s="40">
        <v>16</v>
      </c>
      <c r="G441" s="40" t="s">
        <v>11</v>
      </c>
    </row>
    <row r="442" spans="3:7" ht="15" thickBot="1" x14ac:dyDescent="0.35">
      <c r="C442" s="38">
        <v>43271</v>
      </c>
      <c r="D442" s="39">
        <v>0.66706018518518517</v>
      </c>
      <c r="E442" s="40" t="s">
        <v>9</v>
      </c>
      <c r="F442" s="40">
        <v>18</v>
      </c>
      <c r="G442" s="40" t="s">
        <v>11</v>
      </c>
    </row>
    <row r="443" spans="3:7" ht="15" thickBot="1" x14ac:dyDescent="0.35">
      <c r="C443" s="38">
        <v>43271</v>
      </c>
      <c r="D443" s="39">
        <v>0.66711805555555559</v>
      </c>
      <c r="E443" s="40" t="s">
        <v>9</v>
      </c>
      <c r="F443" s="40">
        <v>11</v>
      </c>
      <c r="G443" s="40" t="s">
        <v>11</v>
      </c>
    </row>
    <row r="444" spans="3:7" ht="15" thickBot="1" x14ac:dyDescent="0.35">
      <c r="C444" s="38">
        <v>43271</v>
      </c>
      <c r="D444" s="39">
        <v>0.67045138888888889</v>
      </c>
      <c r="E444" s="40" t="s">
        <v>9</v>
      </c>
      <c r="F444" s="40">
        <v>12</v>
      </c>
      <c r="G444" s="40" t="s">
        <v>11</v>
      </c>
    </row>
    <row r="445" spans="3:7" ht="15" thickBot="1" x14ac:dyDescent="0.35">
      <c r="C445" s="38">
        <v>43271</v>
      </c>
      <c r="D445" s="39">
        <v>0.67686342592592597</v>
      </c>
      <c r="E445" s="40" t="s">
        <v>9</v>
      </c>
      <c r="F445" s="40">
        <v>10</v>
      </c>
      <c r="G445" s="40" t="s">
        <v>11</v>
      </c>
    </row>
    <row r="446" spans="3:7" ht="15" thickBot="1" x14ac:dyDescent="0.35">
      <c r="C446" s="38">
        <v>43271</v>
      </c>
      <c r="D446" s="39">
        <v>0.6810532407407407</v>
      </c>
      <c r="E446" s="40" t="s">
        <v>9</v>
      </c>
      <c r="F446" s="40">
        <v>21</v>
      </c>
      <c r="G446" s="40" t="s">
        <v>10</v>
      </c>
    </row>
    <row r="447" spans="3:7" ht="15" thickBot="1" x14ac:dyDescent="0.35">
      <c r="C447" s="38">
        <v>43271</v>
      </c>
      <c r="D447" s="39">
        <v>0.68107638888888899</v>
      </c>
      <c r="E447" s="40" t="s">
        <v>9</v>
      </c>
      <c r="F447" s="40">
        <v>25</v>
      </c>
      <c r="G447" s="40" t="s">
        <v>10</v>
      </c>
    </row>
    <row r="448" spans="3:7" ht="15" thickBot="1" x14ac:dyDescent="0.35">
      <c r="C448" s="38">
        <v>43271</v>
      </c>
      <c r="D448" s="39">
        <v>0.68451388888888898</v>
      </c>
      <c r="E448" s="40" t="s">
        <v>9</v>
      </c>
      <c r="F448" s="40">
        <v>17</v>
      </c>
      <c r="G448" s="40" t="s">
        <v>10</v>
      </c>
    </row>
    <row r="449" spans="3:7" ht="15" thickBot="1" x14ac:dyDescent="0.35">
      <c r="C449" s="38">
        <v>43271</v>
      </c>
      <c r="D449" s="39">
        <v>0.68655092592592604</v>
      </c>
      <c r="E449" s="40" t="s">
        <v>9</v>
      </c>
      <c r="F449" s="40">
        <v>26</v>
      </c>
      <c r="G449" s="40" t="s">
        <v>10</v>
      </c>
    </row>
    <row r="450" spans="3:7" ht="15" thickBot="1" x14ac:dyDescent="0.35">
      <c r="C450" s="38">
        <v>43271</v>
      </c>
      <c r="D450" s="39">
        <v>0.68658564814814815</v>
      </c>
      <c r="E450" s="40" t="s">
        <v>9</v>
      </c>
      <c r="F450" s="40">
        <v>27</v>
      </c>
      <c r="G450" s="40" t="s">
        <v>10</v>
      </c>
    </row>
    <row r="451" spans="3:7" ht="15" thickBot="1" x14ac:dyDescent="0.35">
      <c r="C451" s="38">
        <v>43271</v>
      </c>
      <c r="D451" s="39">
        <v>0.69115740740740739</v>
      </c>
      <c r="E451" s="40" t="s">
        <v>9</v>
      </c>
      <c r="F451" s="40">
        <v>27</v>
      </c>
      <c r="G451" s="40" t="s">
        <v>11</v>
      </c>
    </row>
    <row r="452" spans="3:7" ht="15" thickBot="1" x14ac:dyDescent="0.35">
      <c r="C452" s="38">
        <v>43271</v>
      </c>
      <c r="D452" s="39">
        <v>0.69256944444444446</v>
      </c>
      <c r="E452" s="40" t="s">
        <v>9</v>
      </c>
      <c r="F452" s="40">
        <v>16</v>
      </c>
      <c r="G452" s="40" t="s">
        <v>11</v>
      </c>
    </row>
    <row r="453" spans="3:7" ht="15" thickBot="1" x14ac:dyDescent="0.35">
      <c r="C453" s="38">
        <v>43271</v>
      </c>
      <c r="D453" s="39">
        <v>0.69302083333333331</v>
      </c>
      <c r="E453" s="40" t="s">
        <v>9</v>
      </c>
      <c r="F453" s="40">
        <v>9</v>
      </c>
      <c r="G453" s="40" t="s">
        <v>11</v>
      </c>
    </row>
    <row r="454" spans="3:7" ht="15" thickBot="1" x14ac:dyDescent="0.35">
      <c r="C454" s="38">
        <v>43271</v>
      </c>
      <c r="D454" s="39">
        <v>0.69563657407407409</v>
      </c>
      <c r="E454" s="40" t="s">
        <v>9</v>
      </c>
      <c r="F454" s="40">
        <v>21</v>
      </c>
      <c r="G454" s="40" t="s">
        <v>10</v>
      </c>
    </row>
    <row r="455" spans="3:7" ht="15" thickBot="1" x14ac:dyDescent="0.35">
      <c r="C455" s="38">
        <v>43271</v>
      </c>
      <c r="D455" s="39">
        <v>0.69582175925925915</v>
      </c>
      <c r="E455" s="40" t="s">
        <v>9</v>
      </c>
      <c r="F455" s="40">
        <v>26</v>
      </c>
      <c r="G455" s="40" t="s">
        <v>10</v>
      </c>
    </row>
    <row r="456" spans="3:7" ht="15" thickBot="1" x14ac:dyDescent="0.35">
      <c r="C456" s="38">
        <v>43271</v>
      </c>
      <c r="D456" s="39">
        <v>0.69586805555555553</v>
      </c>
      <c r="E456" s="40" t="s">
        <v>9</v>
      </c>
      <c r="F456" s="40">
        <v>23</v>
      </c>
      <c r="G456" s="40" t="s">
        <v>10</v>
      </c>
    </row>
    <row r="457" spans="3:7" ht="15" thickBot="1" x14ac:dyDescent="0.35">
      <c r="C457" s="38">
        <v>43271</v>
      </c>
      <c r="D457" s="39">
        <v>0.6987268518518519</v>
      </c>
      <c r="E457" s="40" t="s">
        <v>9</v>
      </c>
      <c r="F457" s="40">
        <v>27</v>
      </c>
      <c r="G457" s="40" t="s">
        <v>10</v>
      </c>
    </row>
    <row r="458" spans="3:7" ht="15" thickBot="1" x14ac:dyDescent="0.35">
      <c r="C458" s="38">
        <v>43271</v>
      </c>
      <c r="D458" s="39">
        <v>0.69881944444444455</v>
      </c>
      <c r="E458" s="40" t="s">
        <v>9</v>
      </c>
      <c r="F458" s="40">
        <v>16</v>
      </c>
      <c r="G458" s="40" t="s">
        <v>10</v>
      </c>
    </row>
    <row r="459" spans="3:7" ht="15" thickBot="1" x14ac:dyDescent="0.35">
      <c r="C459" s="38">
        <v>43271</v>
      </c>
      <c r="D459" s="39">
        <v>0.69901620370370365</v>
      </c>
      <c r="E459" s="40" t="s">
        <v>9</v>
      </c>
      <c r="F459" s="40">
        <v>20</v>
      </c>
      <c r="G459" s="40" t="s">
        <v>10</v>
      </c>
    </row>
    <row r="460" spans="3:7" ht="15" thickBot="1" x14ac:dyDescent="0.35">
      <c r="C460" s="38">
        <v>43271</v>
      </c>
      <c r="D460" s="39">
        <v>0.70004629629629633</v>
      </c>
      <c r="E460" s="40" t="s">
        <v>9</v>
      </c>
      <c r="F460" s="40">
        <v>17</v>
      </c>
      <c r="G460" s="40" t="s">
        <v>10</v>
      </c>
    </row>
    <row r="461" spans="3:7" ht="15" thickBot="1" x14ac:dyDescent="0.35">
      <c r="C461" s="38">
        <v>43271</v>
      </c>
      <c r="D461" s="39">
        <v>0.70005787037037026</v>
      </c>
      <c r="E461" s="40" t="s">
        <v>9</v>
      </c>
      <c r="F461" s="40">
        <v>16</v>
      </c>
      <c r="G461" s="40" t="s">
        <v>10</v>
      </c>
    </row>
    <row r="462" spans="3:7" ht="15" thickBot="1" x14ac:dyDescent="0.35">
      <c r="C462" s="38">
        <v>43271</v>
      </c>
      <c r="D462" s="39">
        <v>0.70006944444444441</v>
      </c>
      <c r="E462" s="40" t="s">
        <v>9</v>
      </c>
      <c r="F462" s="40">
        <v>24</v>
      </c>
      <c r="G462" s="40" t="s">
        <v>10</v>
      </c>
    </row>
    <row r="463" spans="3:7" ht="15" thickBot="1" x14ac:dyDescent="0.35">
      <c r="C463" s="38">
        <v>43271</v>
      </c>
      <c r="D463" s="39">
        <v>0.70008101851851856</v>
      </c>
      <c r="E463" s="40" t="s">
        <v>9</v>
      </c>
      <c r="F463" s="40">
        <v>24</v>
      </c>
      <c r="G463" s="40" t="s">
        <v>10</v>
      </c>
    </row>
    <row r="464" spans="3:7" ht="15" thickBot="1" x14ac:dyDescent="0.35">
      <c r="C464" s="38">
        <v>43271</v>
      </c>
      <c r="D464" s="39">
        <v>0.7000925925925926</v>
      </c>
      <c r="E464" s="40" t="s">
        <v>9</v>
      </c>
      <c r="F464" s="40">
        <v>16</v>
      </c>
      <c r="G464" s="40" t="s">
        <v>10</v>
      </c>
    </row>
    <row r="465" spans="3:7" ht="15" thickBot="1" x14ac:dyDescent="0.35">
      <c r="C465" s="38">
        <v>43271</v>
      </c>
      <c r="D465" s="39">
        <v>0.70011574074074068</v>
      </c>
      <c r="E465" s="40" t="s">
        <v>9</v>
      </c>
      <c r="F465" s="40">
        <v>23</v>
      </c>
      <c r="G465" s="40" t="s">
        <v>10</v>
      </c>
    </row>
    <row r="466" spans="3:7" ht="15" thickBot="1" x14ac:dyDescent="0.35">
      <c r="C466" s="38">
        <v>43271</v>
      </c>
      <c r="D466" s="39">
        <v>0.70026620370370374</v>
      </c>
      <c r="E466" s="40" t="s">
        <v>9</v>
      </c>
      <c r="F466" s="40">
        <v>28</v>
      </c>
      <c r="G466" s="40" t="s">
        <v>10</v>
      </c>
    </row>
    <row r="467" spans="3:7" ht="15" thickBot="1" x14ac:dyDescent="0.35">
      <c r="C467" s="38">
        <v>43271</v>
      </c>
      <c r="D467" s="39">
        <v>0.7003125</v>
      </c>
      <c r="E467" s="40" t="s">
        <v>9</v>
      </c>
      <c r="F467" s="40">
        <v>26</v>
      </c>
      <c r="G467" s="40" t="s">
        <v>10</v>
      </c>
    </row>
    <row r="468" spans="3:7" ht="15" thickBot="1" x14ac:dyDescent="0.35">
      <c r="C468" s="38">
        <v>43271</v>
      </c>
      <c r="D468" s="39">
        <v>0.70228009259259261</v>
      </c>
      <c r="E468" s="40" t="s">
        <v>9</v>
      </c>
      <c r="F468" s="40">
        <v>28</v>
      </c>
      <c r="G468" s="40" t="s">
        <v>11</v>
      </c>
    </row>
    <row r="469" spans="3:7" ht="15" thickBot="1" x14ac:dyDescent="0.35">
      <c r="C469" s="38">
        <v>43271</v>
      </c>
      <c r="D469" s="39">
        <v>0.70229166666666665</v>
      </c>
      <c r="E469" s="40" t="s">
        <v>9</v>
      </c>
      <c r="F469" s="40">
        <v>28</v>
      </c>
      <c r="G469" s="40" t="s">
        <v>11</v>
      </c>
    </row>
    <row r="470" spans="3:7" ht="15" thickBot="1" x14ac:dyDescent="0.35">
      <c r="C470" s="38">
        <v>43271</v>
      </c>
      <c r="D470" s="39">
        <v>0.7023032407407408</v>
      </c>
      <c r="E470" s="40" t="s">
        <v>9</v>
      </c>
      <c r="F470" s="40">
        <v>16</v>
      </c>
      <c r="G470" s="40" t="s">
        <v>11</v>
      </c>
    </row>
    <row r="471" spans="3:7" ht="15" thickBot="1" x14ac:dyDescent="0.35">
      <c r="C471" s="38">
        <v>43271</v>
      </c>
      <c r="D471" s="39">
        <v>0.70269675925925934</v>
      </c>
      <c r="E471" s="40" t="s">
        <v>9</v>
      </c>
      <c r="F471" s="40">
        <v>29</v>
      </c>
      <c r="G471" s="40" t="s">
        <v>10</v>
      </c>
    </row>
    <row r="472" spans="3:7" ht="15" thickBot="1" x14ac:dyDescent="0.35">
      <c r="C472" s="38">
        <v>43271</v>
      </c>
      <c r="D472" s="39">
        <v>0.70273148148148146</v>
      </c>
      <c r="E472" s="40" t="s">
        <v>9</v>
      </c>
      <c r="F472" s="40">
        <v>26</v>
      </c>
      <c r="G472" s="40" t="s">
        <v>10</v>
      </c>
    </row>
    <row r="473" spans="3:7" ht="15" thickBot="1" x14ac:dyDescent="0.35">
      <c r="C473" s="38">
        <v>43271</v>
      </c>
      <c r="D473" s="39">
        <v>0.70423611111111117</v>
      </c>
      <c r="E473" s="40" t="s">
        <v>9</v>
      </c>
      <c r="F473" s="40">
        <v>28</v>
      </c>
      <c r="G473" s="40" t="s">
        <v>10</v>
      </c>
    </row>
    <row r="474" spans="3:7" ht="15" thickBot="1" x14ac:dyDescent="0.35">
      <c r="C474" s="38">
        <v>43271</v>
      </c>
      <c r="D474" s="39">
        <v>0.70424768518518521</v>
      </c>
      <c r="E474" s="40" t="s">
        <v>9</v>
      </c>
      <c r="F474" s="40">
        <v>25</v>
      </c>
      <c r="G474" s="40" t="s">
        <v>10</v>
      </c>
    </row>
    <row r="475" spans="3:7" ht="15" thickBot="1" x14ac:dyDescent="0.35">
      <c r="C475" s="38">
        <v>43271</v>
      </c>
      <c r="D475" s="39">
        <v>0.7044907407407407</v>
      </c>
      <c r="E475" s="40" t="s">
        <v>9</v>
      </c>
      <c r="F475" s="40">
        <v>16</v>
      </c>
      <c r="G475" s="40" t="s">
        <v>10</v>
      </c>
    </row>
    <row r="476" spans="3:7" ht="15" thickBot="1" x14ac:dyDescent="0.35">
      <c r="C476" s="38">
        <v>43271</v>
      </c>
      <c r="D476" s="39">
        <v>0.70454861111111111</v>
      </c>
      <c r="E476" s="40" t="s">
        <v>9</v>
      </c>
      <c r="F476" s="40">
        <v>28</v>
      </c>
      <c r="G476" s="40" t="s">
        <v>10</v>
      </c>
    </row>
    <row r="477" spans="3:7" ht="15" thickBot="1" x14ac:dyDescent="0.35">
      <c r="C477" s="38">
        <v>43271</v>
      </c>
      <c r="D477" s="39">
        <v>0.71719907407407402</v>
      </c>
      <c r="E477" s="40" t="s">
        <v>9</v>
      </c>
      <c r="F477" s="40">
        <v>15</v>
      </c>
      <c r="G477" s="40" t="s">
        <v>11</v>
      </c>
    </row>
    <row r="478" spans="3:7" ht="15" thickBot="1" x14ac:dyDescent="0.35">
      <c r="C478" s="38">
        <v>43271</v>
      </c>
      <c r="D478" s="39">
        <v>0.71836805555555561</v>
      </c>
      <c r="E478" s="40" t="s">
        <v>9</v>
      </c>
      <c r="F478" s="40">
        <v>13</v>
      </c>
      <c r="G478" s="40" t="s">
        <v>11</v>
      </c>
    </row>
    <row r="479" spans="3:7" ht="15" thickBot="1" x14ac:dyDescent="0.35">
      <c r="C479" s="38">
        <v>43271</v>
      </c>
      <c r="D479" s="39">
        <v>0.73491898148148149</v>
      </c>
      <c r="E479" s="40" t="s">
        <v>9</v>
      </c>
      <c r="F479" s="40">
        <v>17</v>
      </c>
      <c r="G479" s="40" t="s">
        <v>10</v>
      </c>
    </row>
    <row r="480" spans="3:7" ht="15" thickBot="1" x14ac:dyDescent="0.35">
      <c r="C480" s="38">
        <v>43271</v>
      </c>
      <c r="D480" s="39">
        <v>0.7424884259259259</v>
      </c>
      <c r="E480" s="40" t="s">
        <v>9</v>
      </c>
      <c r="F480" s="40">
        <v>18</v>
      </c>
      <c r="G480" s="40" t="s">
        <v>10</v>
      </c>
    </row>
    <row r="481" spans="3:7" ht="15" thickBot="1" x14ac:dyDescent="0.35">
      <c r="C481" s="38">
        <v>43271</v>
      </c>
      <c r="D481" s="39">
        <v>0.74251157407407409</v>
      </c>
      <c r="E481" s="40" t="s">
        <v>9</v>
      </c>
      <c r="F481" s="40">
        <v>16</v>
      </c>
      <c r="G481" s="40" t="s">
        <v>10</v>
      </c>
    </row>
    <row r="482" spans="3:7" ht="15" thickBot="1" x14ac:dyDescent="0.35">
      <c r="C482" s="38">
        <v>43271</v>
      </c>
      <c r="D482" s="39">
        <v>0.74640046296296303</v>
      </c>
      <c r="E482" s="40" t="s">
        <v>9</v>
      </c>
      <c r="F482" s="40">
        <v>18</v>
      </c>
      <c r="G482" s="40" t="s">
        <v>10</v>
      </c>
    </row>
    <row r="483" spans="3:7" ht="15" thickBot="1" x14ac:dyDescent="0.35">
      <c r="C483" s="38">
        <v>43271</v>
      </c>
      <c r="D483" s="39">
        <v>0.74642361111111111</v>
      </c>
      <c r="E483" s="40" t="s">
        <v>9</v>
      </c>
      <c r="F483" s="40">
        <v>13</v>
      </c>
      <c r="G483" s="40" t="s">
        <v>10</v>
      </c>
    </row>
    <row r="484" spans="3:7" ht="15" thickBot="1" x14ac:dyDescent="0.35">
      <c r="C484" s="38">
        <v>43271</v>
      </c>
      <c r="D484" s="39">
        <v>0.7464467592592593</v>
      </c>
      <c r="E484" s="40" t="s">
        <v>9</v>
      </c>
      <c r="F484" s="40">
        <v>18</v>
      </c>
      <c r="G484" s="40" t="s">
        <v>10</v>
      </c>
    </row>
    <row r="485" spans="3:7" ht="15" thickBot="1" x14ac:dyDescent="0.35">
      <c r="C485" s="38">
        <v>43271</v>
      </c>
      <c r="D485" s="39">
        <v>0.74646990740740737</v>
      </c>
      <c r="E485" s="40" t="s">
        <v>9</v>
      </c>
      <c r="F485" s="40">
        <v>19</v>
      </c>
      <c r="G485" s="40" t="s">
        <v>10</v>
      </c>
    </row>
    <row r="486" spans="3:7" ht="15" thickBot="1" x14ac:dyDescent="0.35">
      <c r="C486" s="38">
        <v>43271</v>
      </c>
      <c r="D486" s="39">
        <v>0.75302083333333336</v>
      </c>
      <c r="E486" s="40" t="s">
        <v>9</v>
      </c>
      <c r="F486" s="40">
        <v>27</v>
      </c>
      <c r="G486" s="40" t="s">
        <v>10</v>
      </c>
    </row>
    <row r="487" spans="3:7" ht="15" thickBot="1" x14ac:dyDescent="0.35">
      <c r="C487" s="38">
        <v>43271</v>
      </c>
      <c r="D487" s="39">
        <v>0.75480324074074068</v>
      </c>
      <c r="E487" s="40" t="s">
        <v>9</v>
      </c>
      <c r="F487" s="40">
        <v>25</v>
      </c>
      <c r="G487" s="40" t="s">
        <v>10</v>
      </c>
    </row>
    <row r="488" spans="3:7" ht="15" thickBot="1" x14ac:dyDescent="0.35">
      <c r="C488" s="38">
        <v>43271</v>
      </c>
      <c r="D488" s="39">
        <v>0.75868055555555547</v>
      </c>
      <c r="E488" s="40" t="s">
        <v>9</v>
      </c>
      <c r="F488" s="40">
        <v>13</v>
      </c>
      <c r="G488" s="40" t="s">
        <v>11</v>
      </c>
    </row>
    <row r="489" spans="3:7" ht="15" thickBot="1" x14ac:dyDescent="0.35">
      <c r="C489" s="38">
        <v>43271</v>
      </c>
      <c r="D489" s="39">
        <v>0.75988425925925929</v>
      </c>
      <c r="E489" s="40" t="s">
        <v>9</v>
      </c>
      <c r="F489" s="40">
        <v>24</v>
      </c>
      <c r="G489" s="40" t="s">
        <v>10</v>
      </c>
    </row>
    <row r="490" spans="3:7" ht="15" thickBot="1" x14ac:dyDescent="0.35">
      <c r="C490" s="38">
        <v>43271</v>
      </c>
      <c r="D490" s="39">
        <v>0.75989583333333333</v>
      </c>
      <c r="E490" s="40" t="s">
        <v>9</v>
      </c>
      <c r="F490" s="40">
        <v>25</v>
      </c>
      <c r="G490" s="40" t="s">
        <v>10</v>
      </c>
    </row>
    <row r="491" spans="3:7" ht="15" thickBot="1" x14ac:dyDescent="0.35">
      <c r="C491" s="38">
        <v>43271</v>
      </c>
      <c r="D491" s="39">
        <v>0.7599189814814814</v>
      </c>
      <c r="E491" s="40" t="s">
        <v>9</v>
      </c>
      <c r="F491" s="40">
        <v>26</v>
      </c>
      <c r="G491" s="40" t="s">
        <v>10</v>
      </c>
    </row>
    <row r="492" spans="3:7" ht="15" thickBot="1" x14ac:dyDescent="0.35">
      <c r="C492" s="38">
        <v>43271</v>
      </c>
      <c r="D492" s="39">
        <v>0.76776620370370363</v>
      </c>
      <c r="E492" s="40" t="s">
        <v>9</v>
      </c>
      <c r="F492" s="40">
        <v>19</v>
      </c>
      <c r="G492" s="40" t="s">
        <v>10</v>
      </c>
    </row>
    <row r="493" spans="3:7" ht="15" thickBot="1" x14ac:dyDescent="0.35">
      <c r="C493" s="38">
        <v>43271</v>
      </c>
      <c r="D493" s="39">
        <v>0.76777777777777778</v>
      </c>
      <c r="E493" s="40" t="s">
        <v>9</v>
      </c>
      <c r="F493" s="40">
        <v>18</v>
      </c>
      <c r="G493" s="40" t="s">
        <v>10</v>
      </c>
    </row>
    <row r="494" spans="3:7" ht="15" thickBot="1" x14ac:dyDescent="0.35">
      <c r="C494" s="38">
        <v>43271</v>
      </c>
      <c r="D494" s="39">
        <v>0.76780092592592597</v>
      </c>
      <c r="E494" s="40" t="s">
        <v>9</v>
      </c>
      <c r="F494" s="40">
        <v>20</v>
      </c>
      <c r="G494" s="40" t="s">
        <v>10</v>
      </c>
    </row>
    <row r="495" spans="3:7" ht="15" thickBot="1" x14ac:dyDescent="0.35">
      <c r="C495" s="38">
        <v>43271</v>
      </c>
      <c r="D495" s="39">
        <v>0.76780092592592597</v>
      </c>
      <c r="E495" s="40" t="s">
        <v>9</v>
      </c>
      <c r="F495" s="40">
        <v>19</v>
      </c>
      <c r="G495" s="40" t="s">
        <v>10</v>
      </c>
    </row>
    <row r="496" spans="3:7" ht="15" thickBot="1" x14ac:dyDescent="0.35">
      <c r="C496" s="38">
        <v>43271</v>
      </c>
      <c r="D496" s="39">
        <v>0.76782407407407405</v>
      </c>
      <c r="E496" s="40" t="s">
        <v>9</v>
      </c>
      <c r="F496" s="40">
        <v>25</v>
      </c>
      <c r="G496" s="40" t="s">
        <v>10</v>
      </c>
    </row>
    <row r="497" spans="3:7" ht="15" thickBot="1" x14ac:dyDescent="0.35">
      <c r="C497" s="38">
        <v>43271</v>
      </c>
      <c r="D497" s="39">
        <v>0.7678356481481482</v>
      </c>
      <c r="E497" s="40" t="s">
        <v>9</v>
      </c>
      <c r="F497" s="40">
        <v>24</v>
      </c>
      <c r="G497" s="40" t="s">
        <v>10</v>
      </c>
    </row>
    <row r="498" spans="3:7" ht="15" thickBot="1" x14ac:dyDescent="0.35">
      <c r="C498" s="38">
        <v>43271</v>
      </c>
      <c r="D498" s="39">
        <v>0.76784722222222224</v>
      </c>
      <c r="E498" s="40" t="s">
        <v>9</v>
      </c>
      <c r="F498" s="40">
        <v>25</v>
      </c>
      <c r="G498" s="40" t="s">
        <v>10</v>
      </c>
    </row>
    <row r="499" spans="3:7" ht="15" thickBot="1" x14ac:dyDescent="0.35">
      <c r="C499" s="38">
        <v>43271</v>
      </c>
      <c r="D499" s="39">
        <v>0.76857638888888891</v>
      </c>
      <c r="E499" s="40" t="s">
        <v>9</v>
      </c>
      <c r="F499" s="40">
        <v>21</v>
      </c>
      <c r="G499" s="40" t="s">
        <v>10</v>
      </c>
    </row>
    <row r="500" spans="3:7" ht="15" thickBot="1" x14ac:dyDescent="0.35">
      <c r="C500" s="38">
        <v>43271</v>
      </c>
      <c r="D500" s="39">
        <v>0.76861111111111102</v>
      </c>
      <c r="E500" s="40" t="s">
        <v>9</v>
      </c>
      <c r="F500" s="40">
        <v>20</v>
      </c>
      <c r="G500" s="40" t="s">
        <v>10</v>
      </c>
    </row>
    <row r="501" spans="3:7" ht="15" thickBot="1" x14ac:dyDescent="0.35">
      <c r="C501" s="38">
        <v>43271</v>
      </c>
      <c r="D501" s="39">
        <v>0.76861111111111102</v>
      </c>
      <c r="E501" s="40" t="s">
        <v>9</v>
      </c>
      <c r="F501" s="40">
        <v>14</v>
      </c>
      <c r="G501" s="40" t="s">
        <v>10</v>
      </c>
    </row>
    <row r="502" spans="3:7" ht="15" thickBot="1" x14ac:dyDescent="0.35">
      <c r="C502" s="38">
        <v>43271</v>
      </c>
      <c r="D502" s="39">
        <v>0.76863425925925932</v>
      </c>
      <c r="E502" s="40" t="s">
        <v>9</v>
      </c>
      <c r="F502" s="40">
        <v>14</v>
      </c>
      <c r="G502" s="40" t="s">
        <v>10</v>
      </c>
    </row>
    <row r="503" spans="3:7" ht="15" thickBot="1" x14ac:dyDescent="0.35">
      <c r="C503" s="38">
        <v>43271</v>
      </c>
      <c r="D503" s="39">
        <v>0.76971064814814805</v>
      </c>
      <c r="E503" s="40" t="s">
        <v>9</v>
      </c>
      <c r="F503" s="40">
        <v>10</v>
      </c>
      <c r="G503" s="40" t="s">
        <v>11</v>
      </c>
    </row>
    <row r="504" spans="3:7" ht="15" thickBot="1" x14ac:dyDescent="0.35">
      <c r="C504" s="38">
        <v>43271</v>
      </c>
      <c r="D504" s="39">
        <v>0.76978009259259261</v>
      </c>
      <c r="E504" s="40" t="s">
        <v>9</v>
      </c>
      <c r="F504" s="40">
        <v>12</v>
      </c>
      <c r="G504" s="40" t="s">
        <v>11</v>
      </c>
    </row>
    <row r="505" spans="3:7" ht="15" thickBot="1" x14ac:dyDescent="0.35">
      <c r="C505" s="38">
        <v>43271</v>
      </c>
      <c r="D505" s="39">
        <v>0.77006944444444436</v>
      </c>
      <c r="E505" s="40" t="s">
        <v>9</v>
      </c>
      <c r="F505" s="40">
        <v>10</v>
      </c>
      <c r="G505" s="40" t="s">
        <v>11</v>
      </c>
    </row>
    <row r="506" spans="3:7" ht="15" thickBot="1" x14ac:dyDescent="0.35">
      <c r="C506" s="38">
        <v>43271</v>
      </c>
      <c r="D506" s="39">
        <v>0.77476851851851858</v>
      </c>
      <c r="E506" s="40" t="s">
        <v>9</v>
      </c>
      <c r="F506" s="40">
        <v>25</v>
      </c>
      <c r="G506" s="40" t="s">
        <v>11</v>
      </c>
    </row>
    <row r="507" spans="3:7" ht="15" thickBot="1" x14ac:dyDescent="0.35">
      <c r="C507" s="38">
        <v>43271</v>
      </c>
      <c r="D507" s="39">
        <v>0.77478009259259262</v>
      </c>
      <c r="E507" s="40" t="s">
        <v>9</v>
      </c>
      <c r="F507" s="40">
        <v>23</v>
      </c>
      <c r="G507" s="40" t="s">
        <v>11</v>
      </c>
    </row>
    <row r="508" spans="3:7" ht="15" thickBot="1" x14ac:dyDescent="0.35">
      <c r="C508" s="38">
        <v>43271</v>
      </c>
      <c r="D508" s="39">
        <v>0.77483796296296292</v>
      </c>
      <c r="E508" s="40" t="s">
        <v>9</v>
      </c>
      <c r="F508" s="40">
        <v>12</v>
      </c>
      <c r="G508" s="40" t="s">
        <v>11</v>
      </c>
    </row>
    <row r="509" spans="3:7" ht="15" thickBot="1" x14ac:dyDescent="0.35">
      <c r="C509" s="38">
        <v>43271</v>
      </c>
      <c r="D509" s="39">
        <v>0.7750231481481481</v>
      </c>
      <c r="E509" s="40" t="s">
        <v>9</v>
      </c>
      <c r="F509" s="40">
        <v>11</v>
      </c>
      <c r="G509" s="40" t="s">
        <v>11</v>
      </c>
    </row>
    <row r="510" spans="3:7" ht="15" thickBot="1" x14ac:dyDescent="0.35">
      <c r="C510" s="38">
        <v>43271</v>
      </c>
      <c r="D510" s="39">
        <v>0.77582175925925922</v>
      </c>
      <c r="E510" s="40" t="s">
        <v>9</v>
      </c>
      <c r="F510" s="40">
        <v>27</v>
      </c>
      <c r="G510" s="40" t="s">
        <v>11</v>
      </c>
    </row>
    <row r="511" spans="3:7" ht="15" thickBot="1" x14ac:dyDescent="0.35">
      <c r="C511" s="38">
        <v>43271</v>
      </c>
      <c r="D511" s="39">
        <v>0.7758680555555556</v>
      </c>
      <c r="E511" s="40" t="s">
        <v>9</v>
      </c>
      <c r="F511" s="40">
        <v>21</v>
      </c>
      <c r="G511" s="40" t="s">
        <v>11</v>
      </c>
    </row>
    <row r="512" spans="3:7" ht="15" thickBot="1" x14ac:dyDescent="0.35">
      <c r="C512" s="38">
        <v>43271</v>
      </c>
      <c r="D512" s="39">
        <v>0.77981481481481474</v>
      </c>
      <c r="E512" s="40" t="s">
        <v>9</v>
      </c>
      <c r="F512" s="40">
        <v>14</v>
      </c>
      <c r="G512" s="40" t="s">
        <v>11</v>
      </c>
    </row>
    <row r="513" spans="3:7" ht="15" thickBot="1" x14ac:dyDescent="0.35">
      <c r="C513" s="38">
        <v>43271</v>
      </c>
      <c r="D513" s="39">
        <v>0.78218750000000004</v>
      </c>
      <c r="E513" s="40" t="s">
        <v>9</v>
      </c>
      <c r="F513" s="40">
        <v>20</v>
      </c>
      <c r="G513" s="40" t="s">
        <v>10</v>
      </c>
    </row>
    <row r="514" spans="3:7" ht="15" thickBot="1" x14ac:dyDescent="0.35">
      <c r="C514" s="38">
        <v>43271</v>
      </c>
      <c r="D514" s="39">
        <v>0.78287037037037033</v>
      </c>
      <c r="E514" s="40" t="s">
        <v>9</v>
      </c>
      <c r="F514" s="40">
        <v>20</v>
      </c>
      <c r="G514" s="40" t="s">
        <v>10</v>
      </c>
    </row>
    <row r="515" spans="3:7" ht="15" thickBot="1" x14ac:dyDescent="0.35">
      <c r="C515" s="38">
        <v>43271</v>
      </c>
      <c r="D515" s="39">
        <v>0.78288194444444448</v>
      </c>
      <c r="E515" s="40" t="s">
        <v>9</v>
      </c>
      <c r="F515" s="40">
        <v>14</v>
      </c>
      <c r="G515" s="40" t="s">
        <v>10</v>
      </c>
    </row>
    <row r="516" spans="3:7" ht="15" thickBot="1" x14ac:dyDescent="0.35">
      <c r="C516" s="38">
        <v>43271</v>
      </c>
      <c r="D516" s="39">
        <v>0.78291666666666659</v>
      </c>
      <c r="E516" s="40" t="s">
        <v>9</v>
      </c>
      <c r="F516" s="40">
        <v>20</v>
      </c>
      <c r="G516" s="40" t="s">
        <v>10</v>
      </c>
    </row>
    <row r="517" spans="3:7" ht="15" thickBot="1" x14ac:dyDescent="0.35">
      <c r="C517" s="38">
        <v>43271</v>
      </c>
      <c r="D517" s="39">
        <v>0.78293981481481489</v>
      </c>
      <c r="E517" s="40" t="s">
        <v>9</v>
      </c>
      <c r="F517" s="40">
        <v>23</v>
      </c>
      <c r="G517" s="40" t="s">
        <v>10</v>
      </c>
    </row>
    <row r="518" spans="3:7" ht="15" thickBot="1" x14ac:dyDescent="0.35">
      <c r="C518" s="38">
        <v>43271</v>
      </c>
      <c r="D518" s="39">
        <v>0.78304398148148147</v>
      </c>
      <c r="E518" s="40" t="s">
        <v>9</v>
      </c>
      <c r="F518" s="40">
        <v>15</v>
      </c>
      <c r="G518" s="40" t="s">
        <v>11</v>
      </c>
    </row>
    <row r="519" spans="3:7" ht="15" thickBot="1" x14ac:dyDescent="0.35">
      <c r="C519" s="38">
        <v>43271</v>
      </c>
      <c r="D519" s="39">
        <v>0.78442129629629631</v>
      </c>
      <c r="E519" s="40" t="s">
        <v>9</v>
      </c>
      <c r="F519" s="40">
        <v>29</v>
      </c>
      <c r="G519" s="40" t="s">
        <v>10</v>
      </c>
    </row>
    <row r="520" spans="3:7" ht="15" thickBot="1" x14ac:dyDescent="0.35">
      <c r="C520" s="38">
        <v>43271</v>
      </c>
      <c r="D520" s="39">
        <v>0.78571759259259266</v>
      </c>
      <c r="E520" s="40" t="s">
        <v>9</v>
      </c>
      <c r="F520" s="40">
        <v>16</v>
      </c>
      <c r="G520" s="40" t="s">
        <v>11</v>
      </c>
    </row>
    <row r="521" spans="3:7" ht="15" thickBot="1" x14ac:dyDescent="0.35">
      <c r="C521" s="38">
        <v>43271</v>
      </c>
      <c r="D521" s="39">
        <v>0.7874537037037036</v>
      </c>
      <c r="E521" s="40" t="s">
        <v>9</v>
      </c>
      <c r="F521" s="40">
        <v>17</v>
      </c>
      <c r="G521" s="40" t="s">
        <v>11</v>
      </c>
    </row>
    <row r="522" spans="3:7" ht="15" thickBot="1" x14ac:dyDescent="0.35">
      <c r="C522" s="38">
        <v>43271</v>
      </c>
      <c r="D522" s="39">
        <v>0.79322916666666676</v>
      </c>
      <c r="E522" s="40" t="s">
        <v>9</v>
      </c>
      <c r="F522" s="40">
        <v>31</v>
      </c>
      <c r="G522" s="40" t="s">
        <v>10</v>
      </c>
    </row>
    <row r="523" spans="3:7" ht="15" thickBot="1" x14ac:dyDescent="0.35">
      <c r="C523" s="38">
        <v>43271</v>
      </c>
      <c r="D523" s="39">
        <v>0.7950462962962962</v>
      </c>
      <c r="E523" s="40" t="s">
        <v>9</v>
      </c>
      <c r="F523" s="40">
        <v>19</v>
      </c>
      <c r="G523" s="40" t="s">
        <v>11</v>
      </c>
    </row>
    <row r="524" spans="3:7" ht="15" thickBot="1" x14ac:dyDescent="0.35">
      <c r="C524" s="38">
        <v>43271</v>
      </c>
      <c r="D524" s="39">
        <v>0.7987847222222223</v>
      </c>
      <c r="E524" s="40" t="s">
        <v>9</v>
      </c>
      <c r="F524" s="40">
        <v>9</v>
      </c>
      <c r="G524" s="40" t="s">
        <v>10</v>
      </c>
    </row>
    <row r="525" spans="3:7" ht="15" thickBot="1" x14ac:dyDescent="0.35">
      <c r="C525" s="38">
        <v>43271</v>
      </c>
      <c r="D525" s="39">
        <v>0.79879629629629623</v>
      </c>
      <c r="E525" s="40" t="s">
        <v>9</v>
      </c>
      <c r="F525" s="40">
        <v>12</v>
      </c>
      <c r="G525" s="40" t="s">
        <v>10</v>
      </c>
    </row>
    <row r="526" spans="3:7" ht="15" thickBot="1" x14ac:dyDescent="0.35">
      <c r="C526" s="38">
        <v>43271</v>
      </c>
      <c r="D526" s="39">
        <v>0.79881944444444442</v>
      </c>
      <c r="E526" s="40" t="s">
        <v>9</v>
      </c>
      <c r="F526" s="40">
        <v>17</v>
      </c>
      <c r="G526" s="40" t="s">
        <v>10</v>
      </c>
    </row>
    <row r="527" spans="3:7" ht="15" thickBot="1" x14ac:dyDescent="0.35">
      <c r="C527" s="38">
        <v>43271</v>
      </c>
      <c r="D527" s="39">
        <v>0.79887731481481483</v>
      </c>
      <c r="E527" s="40" t="s">
        <v>9</v>
      </c>
      <c r="F527" s="40">
        <v>10</v>
      </c>
      <c r="G527" s="40" t="s">
        <v>10</v>
      </c>
    </row>
    <row r="528" spans="3:7" ht="15" thickBot="1" x14ac:dyDescent="0.35">
      <c r="C528" s="38">
        <v>43271</v>
      </c>
      <c r="D528" s="39">
        <v>0.80045138888888889</v>
      </c>
      <c r="E528" s="40" t="s">
        <v>9</v>
      </c>
      <c r="F528" s="40">
        <v>13</v>
      </c>
      <c r="G528" s="40" t="s">
        <v>11</v>
      </c>
    </row>
    <row r="529" spans="3:7" ht="15" thickBot="1" x14ac:dyDescent="0.35">
      <c r="C529" s="38">
        <v>43271</v>
      </c>
      <c r="D529" s="39">
        <v>0.80606481481481485</v>
      </c>
      <c r="E529" s="40" t="s">
        <v>9</v>
      </c>
      <c r="F529" s="40">
        <v>11</v>
      </c>
      <c r="G529" s="40" t="s">
        <v>11</v>
      </c>
    </row>
    <row r="530" spans="3:7" ht="15" thickBot="1" x14ac:dyDescent="0.35">
      <c r="C530" s="38">
        <v>43271</v>
      </c>
      <c r="D530" s="39">
        <v>0.8140856481481481</v>
      </c>
      <c r="E530" s="40" t="s">
        <v>9</v>
      </c>
      <c r="F530" s="40">
        <v>10</v>
      </c>
      <c r="G530" s="40" t="s">
        <v>10</v>
      </c>
    </row>
    <row r="531" spans="3:7" ht="15" thickBot="1" x14ac:dyDescent="0.35">
      <c r="C531" s="38">
        <v>43271</v>
      </c>
      <c r="D531" s="39">
        <v>0.81586805555555564</v>
      </c>
      <c r="E531" s="40" t="s">
        <v>9</v>
      </c>
      <c r="F531" s="40">
        <v>18</v>
      </c>
      <c r="G531" s="40" t="s">
        <v>10</v>
      </c>
    </row>
    <row r="532" spans="3:7" ht="15" thickBot="1" x14ac:dyDescent="0.35">
      <c r="C532" s="38">
        <v>43271</v>
      </c>
      <c r="D532" s="39">
        <v>0.82778935185185187</v>
      </c>
      <c r="E532" s="40" t="s">
        <v>9</v>
      </c>
      <c r="F532" s="40">
        <v>16</v>
      </c>
      <c r="G532" s="40" t="s">
        <v>10</v>
      </c>
    </row>
    <row r="533" spans="3:7" ht="15" thickBot="1" x14ac:dyDescent="0.35">
      <c r="C533" s="38">
        <v>43271</v>
      </c>
      <c r="D533" s="39">
        <v>0.83128472222222216</v>
      </c>
      <c r="E533" s="40" t="s">
        <v>9</v>
      </c>
      <c r="F533" s="40">
        <v>18</v>
      </c>
      <c r="G533" s="40" t="s">
        <v>10</v>
      </c>
    </row>
    <row r="534" spans="3:7" ht="15" thickBot="1" x14ac:dyDescent="0.35">
      <c r="C534" s="38">
        <v>43271</v>
      </c>
      <c r="D534" s="39">
        <v>0.83684027777777781</v>
      </c>
      <c r="E534" s="40" t="s">
        <v>9</v>
      </c>
      <c r="F534" s="40">
        <v>10</v>
      </c>
      <c r="G534" s="40" t="s">
        <v>10</v>
      </c>
    </row>
    <row r="535" spans="3:7" ht="15" thickBot="1" x14ac:dyDescent="0.35">
      <c r="C535" s="38">
        <v>43271</v>
      </c>
      <c r="D535" s="39">
        <v>0.84077546296296291</v>
      </c>
      <c r="E535" s="40" t="s">
        <v>9</v>
      </c>
      <c r="F535" s="40">
        <v>10</v>
      </c>
      <c r="G535" s="40" t="s">
        <v>10</v>
      </c>
    </row>
    <row r="536" spans="3:7" ht="15" thickBot="1" x14ac:dyDescent="0.35">
      <c r="C536" s="38">
        <v>43271</v>
      </c>
      <c r="D536" s="39">
        <v>0.84611111111111104</v>
      </c>
      <c r="E536" s="40" t="s">
        <v>9</v>
      </c>
      <c r="F536" s="40">
        <v>9</v>
      </c>
      <c r="G536" s="40" t="s">
        <v>11</v>
      </c>
    </row>
    <row r="537" spans="3:7" ht="15" thickBot="1" x14ac:dyDescent="0.35">
      <c r="C537" s="38">
        <v>43271</v>
      </c>
      <c r="D537" s="39">
        <v>0.86716435185185192</v>
      </c>
      <c r="E537" s="40" t="s">
        <v>9</v>
      </c>
      <c r="F537" s="40">
        <v>16</v>
      </c>
      <c r="G537" s="40" t="s">
        <v>11</v>
      </c>
    </row>
    <row r="538" spans="3:7" ht="15" thickBot="1" x14ac:dyDescent="0.35">
      <c r="C538" s="38">
        <v>43271</v>
      </c>
      <c r="D538" s="39">
        <v>0.8671875</v>
      </c>
      <c r="E538" s="40" t="s">
        <v>9</v>
      </c>
      <c r="F538" s="40">
        <v>11</v>
      </c>
      <c r="G538" s="40" t="s">
        <v>11</v>
      </c>
    </row>
    <row r="539" spans="3:7" ht="15" thickBot="1" x14ac:dyDescent="0.35">
      <c r="C539" s="38">
        <v>43271</v>
      </c>
      <c r="D539" s="39">
        <v>0.87581018518518527</v>
      </c>
      <c r="E539" s="40" t="s">
        <v>9</v>
      </c>
      <c r="F539" s="40">
        <v>11</v>
      </c>
      <c r="G539" s="40" t="s">
        <v>11</v>
      </c>
    </row>
    <row r="540" spans="3:7" ht="15" thickBot="1" x14ac:dyDescent="0.35">
      <c r="C540" s="38">
        <v>43271</v>
      </c>
      <c r="D540" s="39">
        <v>0.87753472222222229</v>
      </c>
      <c r="E540" s="40" t="s">
        <v>9</v>
      </c>
      <c r="F540" s="40">
        <v>10</v>
      </c>
      <c r="G540" s="40" t="s">
        <v>10</v>
      </c>
    </row>
    <row r="541" spans="3:7" ht="15" thickBot="1" x14ac:dyDescent="0.35">
      <c r="C541" s="38">
        <v>43271</v>
      </c>
      <c r="D541" s="39">
        <v>0.87881944444444438</v>
      </c>
      <c r="E541" s="40" t="s">
        <v>9</v>
      </c>
      <c r="F541" s="40">
        <v>22</v>
      </c>
      <c r="G541" s="40" t="s">
        <v>11</v>
      </c>
    </row>
    <row r="542" spans="3:7" ht="15" thickBot="1" x14ac:dyDescent="0.35">
      <c r="C542" s="38">
        <v>43271</v>
      </c>
      <c r="D542" s="39">
        <v>0.87883101851851853</v>
      </c>
      <c r="E542" s="40" t="s">
        <v>9</v>
      </c>
      <c r="F542" s="40">
        <v>22</v>
      </c>
      <c r="G542" s="40" t="s">
        <v>11</v>
      </c>
    </row>
    <row r="543" spans="3:7" ht="15" thickBot="1" x14ac:dyDescent="0.35">
      <c r="C543" s="38">
        <v>43271</v>
      </c>
      <c r="D543" s="39">
        <v>0.87885416666666671</v>
      </c>
      <c r="E543" s="40" t="s">
        <v>9</v>
      </c>
      <c r="F543" s="40">
        <v>14</v>
      </c>
      <c r="G543" s="40" t="s">
        <v>11</v>
      </c>
    </row>
    <row r="544" spans="3:7" ht="15" thickBot="1" x14ac:dyDescent="0.35">
      <c r="C544" s="38">
        <v>43271</v>
      </c>
      <c r="D544" s="39">
        <v>0.90952546296296299</v>
      </c>
      <c r="E544" s="40" t="s">
        <v>9</v>
      </c>
      <c r="F544" s="40">
        <v>13</v>
      </c>
      <c r="G544" s="40" t="s">
        <v>11</v>
      </c>
    </row>
    <row r="545" spans="3:7" ht="15" thickBot="1" x14ac:dyDescent="0.35">
      <c r="C545" s="38">
        <v>43271</v>
      </c>
      <c r="D545" s="39">
        <v>0.92668981481481483</v>
      </c>
      <c r="E545" s="40" t="s">
        <v>9</v>
      </c>
      <c r="F545" s="40">
        <v>17</v>
      </c>
      <c r="G545" s="40" t="s">
        <v>10</v>
      </c>
    </row>
    <row r="546" spans="3:7" ht="15" thickBot="1" x14ac:dyDescent="0.35">
      <c r="C546" s="38">
        <v>43271</v>
      </c>
      <c r="D546" s="39">
        <v>0.92668981481481483</v>
      </c>
      <c r="E546" s="40" t="s">
        <v>9</v>
      </c>
      <c r="F546" s="40">
        <v>12</v>
      </c>
      <c r="G546" s="40" t="s">
        <v>10</v>
      </c>
    </row>
    <row r="547" spans="3:7" ht="15" thickBot="1" x14ac:dyDescent="0.35">
      <c r="C547" s="38">
        <v>43271</v>
      </c>
      <c r="D547" s="39">
        <v>0.92670138888888898</v>
      </c>
      <c r="E547" s="40" t="s">
        <v>9</v>
      </c>
      <c r="F547" s="40">
        <v>11</v>
      </c>
      <c r="G547" s="40" t="s">
        <v>10</v>
      </c>
    </row>
    <row r="548" spans="3:7" ht="15" thickBot="1" x14ac:dyDescent="0.35">
      <c r="C548" s="38">
        <v>43271</v>
      </c>
      <c r="D548" s="39">
        <v>0.92671296296296291</v>
      </c>
      <c r="E548" s="40" t="s">
        <v>9</v>
      </c>
      <c r="F548" s="40">
        <v>10</v>
      </c>
      <c r="G548" s="40" t="s">
        <v>10</v>
      </c>
    </row>
    <row r="549" spans="3:7" ht="15" thickBot="1" x14ac:dyDescent="0.35">
      <c r="C549" s="38">
        <v>43272</v>
      </c>
      <c r="D549" s="39">
        <v>0.16494212962962962</v>
      </c>
      <c r="E549" s="40" t="s">
        <v>9</v>
      </c>
      <c r="F549" s="40">
        <v>33</v>
      </c>
      <c r="G549" s="40" t="s">
        <v>10</v>
      </c>
    </row>
    <row r="550" spans="3:7" ht="15" thickBot="1" x14ac:dyDescent="0.35">
      <c r="C550" s="38">
        <v>43272</v>
      </c>
      <c r="D550" s="39">
        <v>0.16733796296296297</v>
      </c>
      <c r="E550" s="40" t="s">
        <v>9</v>
      </c>
      <c r="F550" s="40">
        <v>13</v>
      </c>
      <c r="G550" s="40" t="s">
        <v>11</v>
      </c>
    </row>
    <row r="551" spans="3:7" ht="15" thickBot="1" x14ac:dyDescent="0.35">
      <c r="C551" s="38">
        <v>43272</v>
      </c>
      <c r="D551" s="39">
        <v>0.16777777777777778</v>
      </c>
      <c r="E551" s="40" t="s">
        <v>9</v>
      </c>
      <c r="F551" s="40">
        <v>12</v>
      </c>
      <c r="G551" s="40" t="s">
        <v>11</v>
      </c>
    </row>
    <row r="552" spans="3:7" ht="15" thickBot="1" x14ac:dyDescent="0.35">
      <c r="C552" s="38">
        <v>43272</v>
      </c>
      <c r="D552" s="39">
        <v>0.28407407407407409</v>
      </c>
      <c r="E552" s="40" t="s">
        <v>9</v>
      </c>
      <c r="F552" s="40">
        <v>12</v>
      </c>
      <c r="G552" s="40" t="s">
        <v>11</v>
      </c>
    </row>
    <row r="553" spans="3:7" ht="15" thickBot="1" x14ac:dyDescent="0.35">
      <c r="C553" s="38">
        <v>43272</v>
      </c>
      <c r="D553" s="39">
        <v>0.29539351851851853</v>
      </c>
      <c r="E553" s="40" t="s">
        <v>9</v>
      </c>
      <c r="F553" s="40">
        <v>11</v>
      </c>
      <c r="G553" s="40" t="s">
        <v>11</v>
      </c>
    </row>
    <row r="554" spans="3:7" ht="15" thickBot="1" x14ac:dyDescent="0.35">
      <c r="C554" s="38">
        <v>43272</v>
      </c>
      <c r="D554" s="39">
        <v>0.31017361111111114</v>
      </c>
      <c r="E554" s="40" t="s">
        <v>9</v>
      </c>
      <c r="F554" s="40">
        <v>11</v>
      </c>
      <c r="G554" s="40" t="s">
        <v>11</v>
      </c>
    </row>
    <row r="555" spans="3:7" ht="15" thickBot="1" x14ac:dyDescent="0.35">
      <c r="C555" s="38">
        <v>43272</v>
      </c>
      <c r="D555" s="39">
        <v>0.31474537037037037</v>
      </c>
      <c r="E555" s="40" t="s">
        <v>9</v>
      </c>
      <c r="F555" s="40">
        <v>17</v>
      </c>
      <c r="G555" s="40" t="s">
        <v>11</v>
      </c>
    </row>
    <row r="556" spans="3:7" ht="15" thickBot="1" x14ac:dyDescent="0.35">
      <c r="C556" s="38">
        <v>43272</v>
      </c>
      <c r="D556" s="39">
        <v>0.33739583333333334</v>
      </c>
      <c r="E556" s="40" t="s">
        <v>9</v>
      </c>
      <c r="F556" s="40">
        <v>15</v>
      </c>
      <c r="G556" s="40" t="s">
        <v>11</v>
      </c>
    </row>
    <row r="557" spans="3:7" ht="15" thickBot="1" x14ac:dyDescent="0.35">
      <c r="C557" s="38">
        <v>43272</v>
      </c>
      <c r="D557" s="39">
        <v>0.33741898148148147</v>
      </c>
      <c r="E557" s="40" t="s">
        <v>9</v>
      </c>
      <c r="F557" s="40">
        <v>12</v>
      </c>
      <c r="G557" s="40" t="s">
        <v>11</v>
      </c>
    </row>
    <row r="558" spans="3:7" ht="15" thickBot="1" x14ac:dyDescent="0.35">
      <c r="C558" s="38">
        <v>43272</v>
      </c>
      <c r="D558" s="39">
        <v>0.33743055555555551</v>
      </c>
      <c r="E558" s="40" t="s">
        <v>9</v>
      </c>
      <c r="F558" s="40">
        <v>14</v>
      </c>
      <c r="G558" s="40" t="s">
        <v>11</v>
      </c>
    </row>
    <row r="559" spans="3:7" ht="15" thickBot="1" x14ac:dyDescent="0.35">
      <c r="C559" s="38">
        <v>43272</v>
      </c>
      <c r="D559" s="39">
        <v>0.3374537037037037</v>
      </c>
      <c r="E559" s="40" t="s">
        <v>9</v>
      </c>
      <c r="F559" s="40">
        <v>14</v>
      </c>
      <c r="G559" s="40" t="s">
        <v>11</v>
      </c>
    </row>
    <row r="560" spans="3:7" ht="15" thickBot="1" x14ac:dyDescent="0.35">
      <c r="C560" s="38">
        <v>43272</v>
      </c>
      <c r="D560" s="39">
        <v>0.33747685185185183</v>
      </c>
      <c r="E560" s="40" t="s">
        <v>9</v>
      </c>
      <c r="F560" s="40">
        <v>17</v>
      </c>
      <c r="G560" s="40" t="s">
        <v>11</v>
      </c>
    </row>
    <row r="561" spans="3:7" ht="15" thickBot="1" x14ac:dyDescent="0.35">
      <c r="C561" s="38">
        <v>43272</v>
      </c>
      <c r="D561" s="39">
        <v>0.33748842592592593</v>
      </c>
      <c r="E561" s="40" t="s">
        <v>9</v>
      </c>
      <c r="F561" s="40">
        <v>12</v>
      </c>
      <c r="G561" s="40" t="s">
        <v>11</v>
      </c>
    </row>
    <row r="562" spans="3:7" ht="15" thickBot="1" x14ac:dyDescent="0.35">
      <c r="C562" s="38">
        <v>43272</v>
      </c>
      <c r="D562" s="39">
        <v>0.44855324074074071</v>
      </c>
      <c r="E562" s="40" t="s">
        <v>9</v>
      </c>
      <c r="F562" s="40">
        <v>21</v>
      </c>
      <c r="G562" s="40" t="s">
        <v>10</v>
      </c>
    </row>
    <row r="563" spans="3:7" ht="15" thickBot="1" x14ac:dyDescent="0.35">
      <c r="C563" s="38">
        <v>43272</v>
      </c>
      <c r="D563" s="39">
        <v>0.50148148148148153</v>
      </c>
      <c r="E563" s="40" t="s">
        <v>9</v>
      </c>
      <c r="F563" s="40">
        <v>19</v>
      </c>
      <c r="G563" s="40" t="s">
        <v>10</v>
      </c>
    </row>
    <row r="564" spans="3:7" ht="15" thickBot="1" x14ac:dyDescent="0.35">
      <c r="C564" s="38">
        <v>43272</v>
      </c>
      <c r="D564" s="39">
        <v>0.50215277777777778</v>
      </c>
      <c r="E564" s="40" t="s">
        <v>9</v>
      </c>
      <c r="F564" s="40">
        <v>12</v>
      </c>
      <c r="G564" s="40" t="s">
        <v>11</v>
      </c>
    </row>
    <row r="565" spans="3:7" ht="15" thickBot="1" x14ac:dyDescent="0.35">
      <c r="C565" s="38">
        <v>43272</v>
      </c>
      <c r="D565" s="39">
        <v>0.50245370370370368</v>
      </c>
      <c r="E565" s="40" t="s">
        <v>9</v>
      </c>
      <c r="F565" s="40">
        <v>10</v>
      </c>
      <c r="G565" s="40" t="s">
        <v>11</v>
      </c>
    </row>
    <row r="566" spans="3:7" ht="15" thickBot="1" x14ac:dyDescent="0.35">
      <c r="C566" s="38">
        <v>43272</v>
      </c>
      <c r="D566" s="39">
        <v>0.52054398148148151</v>
      </c>
      <c r="E566" s="40" t="s">
        <v>9</v>
      </c>
      <c r="F566" s="40">
        <v>15</v>
      </c>
      <c r="G566" s="40" t="s">
        <v>11</v>
      </c>
    </row>
    <row r="567" spans="3:7" ht="15" thickBot="1" x14ac:dyDescent="0.35">
      <c r="C567" s="38">
        <v>43272</v>
      </c>
      <c r="D567" s="39">
        <v>0.53373842592592591</v>
      </c>
      <c r="E567" s="40" t="s">
        <v>9</v>
      </c>
      <c r="F567" s="40">
        <v>13</v>
      </c>
      <c r="G567" s="40" t="s">
        <v>11</v>
      </c>
    </row>
    <row r="568" spans="3:7" ht="15" thickBot="1" x14ac:dyDescent="0.35">
      <c r="C568" s="38">
        <v>43272</v>
      </c>
      <c r="D568" s="39">
        <v>0.59782407407407401</v>
      </c>
      <c r="E568" s="40" t="s">
        <v>9</v>
      </c>
      <c r="F568" s="40">
        <v>17</v>
      </c>
      <c r="G568" s="40" t="s">
        <v>10</v>
      </c>
    </row>
    <row r="569" spans="3:7" ht="15" thickBot="1" x14ac:dyDescent="0.35">
      <c r="C569" s="38">
        <v>43272</v>
      </c>
      <c r="D569" s="39">
        <v>0.60385416666666669</v>
      </c>
      <c r="E569" s="40" t="s">
        <v>9</v>
      </c>
      <c r="F569" s="40">
        <v>14</v>
      </c>
      <c r="G569" s="40" t="s">
        <v>10</v>
      </c>
    </row>
    <row r="570" spans="3:7" ht="15" thickBot="1" x14ac:dyDescent="0.35">
      <c r="C570" s="38">
        <v>43272</v>
      </c>
      <c r="D570" s="39">
        <v>0.60387731481481477</v>
      </c>
      <c r="E570" s="40" t="s">
        <v>9</v>
      </c>
      <c r="F570" s="40">
        <v>12</v>
      </c>
      <c r="G570" s="40" t="s">
        <v>10</v>
      </c>
    </row>
    <row r="571" spans="3:7" ht="15" thickBot="1" x14ac:dyDescent="0.35">
      <c r="C571" s="38">
        <v>43272</v>
      </c>
      <c r="D571" s="39">
        <v>0.63158564814814822</v>
      </c>
      <c r="E571" s="40" t="s">
        <v>9</v>
      </c>
      <c r="F571" s="40">
        <v>12</v>
      </c>
      <c r="G571" s="40" t="s">
        <v>11</v>
      </c>
    </row>
    <row r="572" spans="3:7" ht="15" thickBot="1" x14ac:dyDescent="0.35">
      <c r="C572" s="38">
        <v>43272</v>
      </c>
      <c r="D572" s="39">
        <v>0.66853009259259266</v>
      </c>
      <c r="E572" s="40" t="s">
        <v>9</v>
      </c>
      <c r="F572" s="40">
        <v>23</v>
      </c>
      <c r="G572" s="40" t="s">
        <v>10</v>
      </c>
    </row>
    <row r="573" spans="3:7" ht="15" thickBot="1" x14ac:dyDescent="0.35">
      <c r="C573" s="38">
        <v>43272</v>
      </c>
      <c r="D573" s="39">
        <v>0.67578703703703702</v>
      </c>
      <c r="E573" s="40" t="s">
        <v>9</v>
      </c>
      <c r="F573" s="40">
        <v>17</v>
      </c>
      <c r="G573" s="40" t="s">
        <v>11</v>
      </c>
    </row>
    <row r="574" spans="3:7" ht="15" thickBot="1" x14ac:dyDescent="0.35">
      <c r="C574" s="38">
        <v>43272</v>
      </c>
      <c r="D574" s="39">
        <v>0.68746527777777777</v>
      </c>
      <c r="E574" s="40" t="s">
        <v>9</v>
      </c>
      <c r="F574" s="40">
        <v>12</v>
      </c>
      <c r="G574" s="40" t="s">
        <v>10</v>
      </c>
    </row>
    <row r="575" spans="3:7" ht="15" thickBot="1" x14ac:dyDescent="0.35">
      <c r="C575" s="38">
        <v>43272</v>
      </c>
      <c r="D575" s="39">
        <v>0.70384259259259263</v>
      </c>
      <c r="E575" s="40" t="s">
        <v>9</v>
      </c>
      <c r="F575" s="40">
        <v>12</v>
      </c>
      <c r="G575" s="40" t="s">
        <v>11</v>
      </c>
    </row>
    <row r="576" spans="3:7" ht="15" thickBot="1" x14ac:dyDescent="0.35">
      <c r="C576" s="38">
        <v>43272</v>
      </c>
      <c r="D576" s="39">
        <v>0.70626157407407408</v>
      </c>
      <c r="E576" s="40" t="s">
        <v>9</v>
      </c>
      <c r="F576" s="40">
        <v>11</v>
      </c>
      <c r="G576" s="40" t="s">
        <v>10</v>
      </c>
    </row>
    <row r="577" spans="3:7" ht="15" thickBot="1" x14ac:dyDescent="0.35">
      <c r="C577" s="38">
        <v>43272</v>
      </c>
      <c r="D577" s="39">
        <v>0.70659722222222221</v>
      </c>
      <c r="E577" s="40" t="s">
        <v>9</v>
      </c>
      <c r="F577" s="40">
        <v>12</v>
      </c>
      <c r="G577" s="40" t="s">
        <v>10</v>
      </c>
    </row>
    <row r="578" spans="3:7" ht="15" thickBot="1" x14ac:dyDescent="0.35">
      <c r="C578" s="38">
        <v>43272</v>
      </c>
      <c r="D578" s="39">
        <v>0.7327662037037036</v>
      </c>
      <c r="E578" s="40" t="s">
        <v>9</v>
      </c>
      <c r="F578" s="40">
        <v>10</v>
      </c>
      <c r="G578" s="40" t="s">
        <v>11</v>
      </c>
    </row>
    <row r="579" spans="3:7" ht="15" thickBot="1" x14ac:dyDescent="0.35">
      <c r="C579" s="38">
        <v>43272</v>
      </c>
      <c r="D579" s="39">
        <v>0.74722222222222223</v>
      </c>
      <c r="E579" s="40" t="s">
        <v>9</v>
      </c>
      <c r="F579" s="40">
        <v>9</v>
      </c>
      <c r="G579" s="40" t="s">
        <v>10</v>
      </c>
    </row>
    <row r="580" spans="3:7" ht="15" thickBot="1" x14ac:dyDescent="0.35">
      <c r="C580" s="38">
        <v>43272</v>
      </c>
      <c r="D580" s="39">
        <v>0.7585763888888889</v>
      </c>
      <c r="E580" s="40" t="s">
        <v>9</v>
      </c>
      <c r="F580" s="40">
        <v>14</v>
      </c>
      <c r="G580" s="40" t="s">
        <v>10</v>
      </c>
    </row>
    <row r="581" spans="3:7" ht="15" thickBot="1" x14ac:dyDescent="0.35">
      <c r="C581" s="38">
        <v>43272</v>
      </c>
      <c r="D581" s="39">
        <v>0.75861111111111112</v>
      </c>
      <c r="E581" s="40" t="s">
        <v>9</v>
      </c>
      <c r="F581" s="40">
        <v>17</v>
      </c>
      <c r="G581" s="40" t="s">
        <v>10</v>
      </c>
    </row>
    <row r="582" spans="3:7" ht="15" thickBot="1" x14ac:dyDescent="0.35">
      <c r="C582" s="38">
        <v>43272</v>
      </c>
      <c r="D582" s="39">
        <v>0.75866898148148154</v>
      </c>
      <c r="E582" s="40" t="s">
        <v>9</v>
      </c>
      <c r="F582" s="40">
        <v>19</v>
      </c>
      <c r="G582" s="40" t="s">
        <v>10</v>
      </c>
    </row>
    <row r="583" spans="3:7" ht="15" thickBot="1" x14ac:dyDescent="0.35">
      <c r="C583" s="38">
        <v>43272</v>
      </c>
      <c r="D583" s="39">
        <v>0.76010416666666669</v>
      </c>
      <c r="E583" s="40" t="s">
        <v>9</v>
      </c>
      <c r="F583" s="40">
        <v>12</v>
      </c>
      <c r="G583" s="40" t="s">
        <v>10</v>
      </c>
    </row>
    <row r="584" spans="3:7" ht="15" thickBot="1" x14ac:dyDescent="0.35">
      <c r="C584" s="38">
        <v>43272</v>
      </c>
      <c r="D584" s="39">
        <v>0.76618055555555553</v>
      </c>
      <c r="E584" s="40" t="s">
        <v>9</v>
      </c>
      <c r="F584" s="40">
        <v>10</v>
      </c>
      <c r="G584" s="40" t="s">
        <v>11</v>
      </c>
    </row>
    <row r="585" spans="3:7" ht="15" thickBot="1" x14ac:dyDescent="0.35">
      <c r="C585" s="38">
        <v>43272</v>
      </c>
      <c r="D585" s="39">
        <v>0.77251157407407411</v>
      </c>
      <c r="E585" s="40" t="s">
        <v>9</v>
      </c>
      <c r="F585" s="40">
        <v>16</v>
      </c>
      <c r="G585" s="40" t="s">
        <v>10</v>
      </c>
    </row>
    <row r="586" spans="3:7" ht="15" thickBot="1" x14ac:dyDescent="0.35">
      <c r="C586" s="38">
        <v>43272</v>
      </c>
      <c r="D586" s="39">
        <v>0.77694444444444455</v>
      </c>
      <c r="E586" s="40" t="s">
        <v>9</v>
      </c>
      <c r="F586" s="40">
        <v>10</v>
      </c>
      <c r="G586" s="40" t="s">
        <v>10</v>
      </c>
    </row>
    <row r="587" spans="3:7" ht="15" thickBot="1" x14ac:dyDescent="0.35">
      <c r="C587" s="38">
        <v>43272</v>
      </c>
      <c r="D587" s="39">
        <v>0.79648148148148146</v>
      </c>
      <c r="E587" s="40" t="s">
        <v>9</v>
      </c>
      <c r="F587" s="40">
        <v>27</v>
      </c>
      <c r="G587" s="40" t="s">
        <v>10</v>
      </c>
    </row>
    <row r="588" spans="3:7" ht="15" thickBot="1" x14ac:dyDescent="0.35">
      <c r="C588" s="38">
        <v>43272</v>
      </c>
      <c r="D588" s="39">
        <v>0.81327546296296294</v>
      </c>
      <c r="E588" s="40" t="s">
        <v>9</v>
      </c>
      <c r="F588" s="40">
        <v>12</v>
      </c>
      <c r="G588" s="40" t="s">
        <v>11</v>
      </c>
    </row>
    <row r="589" spans="3:7" ht="15" thickBot="1" x14ac:dyDescent="0.35">
      <c r="C589" s="38">
        <v>43272</v>
      </c>
      <c r="D589" s="39">
        <v>0.82405092592592588</v>
      </c>
      <c r="E589" s="40" t="s">
        <v>9</v>
      </c>
      <c r="F589" s="40">
        <v>10</v>
      </c>
      <c r="G589" s="40" t="s">
        <v>10</v>
      </c>
    </row>
    <row r="590" spans="3:7" ht="15" thickBot="1" x14ac:dyDescent="0.35">
      <c r="C590" s="38">
        <v>43272</v>
      </c>
      <c r="D590" s="39">
        <v>0.82407407407407407</v>
      </c>
      <c r="E590" s="40" t="s">
        <v>9</v>
      </c>
      <c r="F590" s="40">
        <v>21</v>
      </c>
      <c r="G590" s="40" t="s">
        <v>10</v>
      </c>
    </row>
    <row r="591" spans="3:7" ht="15" thickBot="1" x14ac:dyDescent="0.35">
      <c r="C591" s="38">
        <v>43272</v>
      </c>
      <c r="D591" s="39">
        <v>0.82491898148148157</v>
      </c>
      <c r="E591" s="40" t="s">
        <v>9</v>
      </c>
      <c r="F591" s="40">
        <v>21</v>
      </c>
      <c r="G591" s="40" t="s">
        <v>10</v>
      </c>
    </row>
    <row r="592" spans="3:7" ht="15" thickBot="1" x14ac:dyDescent="0.35">
      <c r="C592" s="38">
        <v>43272</v>
      </c>
      <c r="D592" s="39">
        <v>0.82496527777777784</v>
      </c>
      <c r="E592" s="40" t="s">
        <v>9</v>
      </c>
      <c r="F592" s="40">
        <v>18</v>
      </c>
      <c r="G592" s="40" t="s">
        <v>10</v>
      </c>
    </row>
    <row r="593" spans="3:7" ht="15" thickBot="1" x14ac:dyDescent="0.35">
      <c r="C593" s="38">
        <v>43272</v>
      </c>
      <c r="D593" s="39">
        <v>0.82496527777777784</v>
      </c>
      <c r="E593" s="40" t="s">
        <v>9</v>
      </c>
      <c r="F593" s="40">
        <v>7</v>
      </c>
      <c r="G593" s="40" t="s">
        <v>10</v>
      </c>
    </row>
    <row r="594" spans="3:7" ht="15" thickBot="1" x14ac:dyDescent="0.35">
      <c r="C594" s="38">
        <v>43272</v>
      </c>
      <c r="D594" s="39">
        <v>0.82497685185185177</v>
      </c>
      <c r="E594" s="40" t="s">
        <v>9</v>
      </c>
      <c r="F594" s="40">
        <v>12</v>
      </c>
      <c r="G594" s="40" t="s">
        <v>10</v>
      </c>
    </row>
    <row r="595" spans="3:7" ht="15" thickBot="1" x14ac:dyDescent="0.35">
      <c r="C595" s="38">
        <v>43272</v>
      </c>
      <c r="D595" s="39">
        <v>0.84561342592592592</v>
      </c>
      <c r="E595" s="40" t="s">
        <v>9</v>
      </c>
      <c r="F595" s="40">
        <v>23</v>
      </c>
      <c r="G595" s="40" t="s">
        <v>10</v>
      </c>
    </row>
    <row r="596" spans="3:7" ht="15" thickBot="1" x14ac:dyDescent="0.35">
      <c r="C596" s="38">
        <v>43272</v>
      </c>
      <c r="D596" s="39">
        <v>0.84562500000000007</v>
      </c>
      <c r="E596" s="40" t="s">
        <v>9</v>
      </c>
      <c r="F596" s="40">
        <v>24</v>
      </c>
      <c r="G596" s="40" t="s">
        <v>10</v>
      </c>
    </row>
    <row r="597" spans="3:7" ht="15" thickBot="1" x14ac:dyDescent="0.35">
      <c r="C597" s="38">
        <v>43272</v>
      </c>
      <c r="D597" s="39">
        <v>0.845636574074074</v>
      </c>
      <c r="E597" s="40" t="s">
        <v>9</v>
      </c>
      <c r="F597" s="40">
        <v>19</v>
      </c>
      <c r="G597" s="40" t="s">
        <v>10</v>
      </c>
    </row>
    <row r="598" spans="3:7" ht="15" thickBot="1" x14ac:dyDescent="0.35">
      <c r="C598" s="38">
        <v>43272</v>
      </c>
      <c r="D598" s="39">
        <v>0.8456597222222223</v>
      </c>
      <c r="E598" s="40" t="s">
        <v>9</v>
      </c>
      <c r="F598" s="40">
        <v>20</v>
      </c>
      <c r="G598" s="40" t="s">
        <v>10</v>
      </c>
    </row>
    <row r="599" spans="3:7" ht="15" thickBot="1" x14ac:dyDescent="0.35">
      <c r="C599" s="38">
        <v>43272</v>
      </c>
      <c r="D599" s="39">
        <v>0.85425925925925927</v>
      </c>
      <c r="E599" s="40" t="s">
        <v>9</v>
      </c>
      <c r="F599" s="40">
        <v>17</v>
      </c>
      <c r="G599" s="40" t="s">
        <v>10</v>
      </c>
    </row>
    <row r="600" spans="3:7" ht="15" thickBot="1" x14ac:dyDescent="0.35">
      <c r="C600" s="38">
        <v>43272</v>
      </c>
      <c r="D600" s="39">
        <v>0.86100694444444448</v>
      </c>
      <c r="E600" s="40" t="s">
        <v>9</v>
      </c>
      <c r="F600" s="40">
        <v>21</v>
      </c>
      <c r="G600" s="40" t="s">
        <v>10</v>
      </c>
    </row>
    <row r="601" spans="3:7" ht="15" thickBot="1" x14ac:dyDescent="0.35">
      <c r="C601" s="38">
        <v>43272</v>
      </c>
      <c r="D601" s="39">
        <v>0.86103009259259267</v>
      </c>
      <c r="E601" s="40" t="s">
        <v>9</v>
      </c>
      <c r="F601" s="40">
        <v>21</v>
      </c>
      <c r="G601" s="40" t="s">
        <v>10</v>
      </c>
    </row>
    <row r="602" spans="3:7" ht="15" thickBot="1" x14ac:dyDescent="0.35">
      <c r="C602" s="38">
        <v>43272</v>
      </c>
      <c r="D602" s="39">
        <v>0.86104166666666659</v>
      </c>
      <c r="E602" s="40" t="s">
        <v>9</v>
      </c>
      <c r="F602" s="40">
        <v>14</v>
      </c>
      <c r="G602" s="40" t="s">
        <v>10</v>
      </c>
    </row>
    <row r="603" spans="3:7" ht="15" thickBot="1" x14ac:dyDescent="0.35">
      <c r="C603" s="38">
        <v>43272</v>
      </c>
      <c r="D603" s="39">
        <v>0.86106481481481489</v>
      </c>
      <c r="E603" s="40" t="s">
        <v>9</v>
      </c>
      <c r="F603" s="40">
        <v>19</v>
      </c>
      <c r="G603" s="40" t="s">
        <v>10</v>
      </c>
    </row>
    <row r="604" spans="3:7" ht="15" thickBot="1" x14ac:dyDescent="0.35">
      <c r="C604" s="38">
        <v>43272</v>
      </c>
      <c r="D604" s="39">
        <v>0.98465277777777782</v>
      </c>
      <c r="E604" s="40" t="s">
        <v>9</v>
      </c>
      <c r="F604" s="40">
        <v>14</v>
      </c>
      <c r="G604" s="40" t="s">
        <v>11</v>
      </c>
    </row>
    <row r="605" spans="3:7" ht="15" thickBot="1" x14ac:dyDescent="0.35">
      <c r="C605" s="38">
        <v>43272</v>
      </c>
      <c r="D605" s="39">
        <v>0.98484953703703704</v>
      </c>
      <c r="E605" s="40" t="s">
        <v>9</v>
      </c>
      <c r="F605" s="40">
        <v>15</v>
      </c>
      <c r="G605" s="40" t="s">
        <v>11</v>
      </c>
    </row>
    <row r="606" spans="3:7" ht="15" thickBot="1" x14ac:dyDescent="0.35">
      <c r="C606" s="38">
        <v>43272</v>
      </c>
      <c r="D606" s="39">
        <v>0.98501157407407414</v>
      </c>
      <c r="E606" s="40" t="s">
        <v>9</v>
      </c>
      <c r="F606" s="40">
        <v>16</v>
      </c>
      <c r="G606" s="40" t="s">
        <v>11</v>
      </c>
    </row>
    <row r="607" spans="3:7" ht="15" thickBot="1" x14ac:dyDescent="0.35">
      <c r="C607" s="38">
        <v>43272</v>
      </c>
      <c r="D607" s="39">
        <v>0.98504629629629636</v>
      </c>
      <c r="E607" s="40" t="s">
        <v>9</v>
      </c>
      <c r="F607" s="40">
        <v>9</v>
      </c>
      <c r="G607" s="40" t="s">
        <v>11</v>
      </c>
    </row>
    <row r="608" spans="3:7" ht="15" thickBot="1" x14ac:dyDescent="0.35">
      <c r="C608" s="38">
        <v>43273</v>
      </c>
      <c r="D608" s="39">
        <v>0.1237037037037037</v>
      </c>
      <c r="E608" s="40" t="s">
        <v>9</v>
      </c>
      <c r="F608" s="40">
        <v>39</v>
      </c>
      <c r="G608" s="40" t="s">
        <v>10</v>
      </c>
    </row>
    <row r="609" spans="3:7" ht="15" thickBot="1" x14ac:dyDescent="0.35">
      <c r="C609" s="38">
        <v>43273</v>
      </c>
      <c r="D609" s="39">
        <v>0.12572916666666667</v>
      </c>
      <c r="E609" s="40" t="s">
        <v>9</v>
      </c>
      <c r="F609" s="40">
        <v>12</v>
      </c>
      <c r="G609" s="40" t="s">
        <v>11</v>
      </c>
    </row>
    <row r="610" spans="3:7" ht="15" thickBot="1" x14ac:dyDescent="0.35">
      <c r="C610" s="38">
        <v>43273</v>
      </c>
      <c r="D610" s="39">
        <v>0.12609953703703705</v>
      </c>
      <c r="E610" s="40" t="s">
        <v>9</v>
      </c>
      <c r="F610" s="40">
        <v>11</v>
      </c>
      <c r="G610" s="40" t="s">
        <v>11</v>
      </c>
    </row>
    <row r="611" spans="3:7" ht="15" thickBot="1" x14ac:dyDescent="0.35">
      <c r="C611" s="38">
        <v>43273</v>
      </c>
      <c r="D611" s="39">
        <v>0.41898148148148145</v>
      </c>
      <c r="E611" s="40" t="s">
        <v>9</v>
      </c>
      <c r="F611" s="40">
        <v>12</v>
      </c>
      <c r="G611" s="40" t="s">
        <v>11</v>
      </c>
    </row>
    <row r="612" spans="3:7" ht="15" thickBot="1" x14ac:dyDescent="0.35">
      <c r="C612" s="38">
        <v>43273</v>
      </c>
      <c r="D612" s="39">
        <v>0.42042824074074076</v>
      </c>
      <c r="E612" s="40" t="s">
        <v>9</v>
      </c>
      <c r="F612" s="40">
        <v>10</v>
      </c>
      <c r="G612" s="40" t="s">
        <v>11</v>
      </c>
    </row>
    <row r="613" spans="3:7" ht="15" thickBot="1" x14ac:dyDescent="0.35">
      <c r="C613" s="38">
        <v>43273</v>
      </c>
      <c r="D613" s="39">
        <v>0.42622685185185188</v>
      </c>
      <c r="E613" s="40" t="s">
        <v>9</v>
      </c>
      <c r="F613" s="40">
        <v>21</v>
      </c>
      <c r="G613" s="40" t="s">
        <v>11</v>
      </c>
    </row>
    <row r="614" spans="3:7" ht="15" thickBot="1" x14ac:dyDescent="0.35">
      <c r="C614" s="38">
        <v>43273</v>
      </c>
      <c r="D614" s="39">
        <v>0.42628472222222219</v>
      </c>
      <c r="E614" s="40" t="s">
        <v>9</v>
      </c>
      <c r="F614" s="40">
        <v>24</v>
      </c>
      <c r="G614" s="40" t="s">
        <v>11</v>
      </c>
    </row>
    <row r="615" spans="3:7" ht="15" thickBot="1" x14ac:dyDescent="0.35">
      <c r="C615" s="38">
        <v>43273</v>
      </c>
      <c r="D615" s="39">
        <v>0.42629629629629634</v>
      </c>
      <c r="E615" s="40" t="s">
        <v>9</v>
      </c>
      <c r="F615" s="40">
        <v>19</v>
      </c>
      <c r="G615" s="40" t="s">
        <v>11</v>
      </c>
    </row>
    <row r="616" spans="3:7" ht="15" thickBot="1" x14ac:dyDescent="0.35">
      <c r="C616" s="38">
        <v>43273</v>
      </c>
      <c r="D616" s="39">
        <v>0.42630787037037038</v>
      </c>
      <c r="E616" s="40" t="s">
        <v>9</v>
      </c>
      <c r="F616" s="40">
        <v>11</v>
      </c>
      <c r="G616" s="40" t="s">
        <v>11</v>
      </c>
    </row>
    <row r="617" spans="3:7" ht="15" thickBot="1" x14ac:dyDescent="0.35">
      <c r="C617" s="38">
        <v>43273</v>
      </c>
      <c r="D617" s="39">
        <v>0.43024305555555559</v>
      </c>
      <c r="E617" s="40" t="s">
        <v>9</v>
      </c>
      <c r="F617" s="40">
        <v>10</v>
      </c>
      <c r="G617" s="40" t="s">
        <v>11</v>
      </c>
    </row>
    <row r="618" spans="3:7" ht="15" thickBot="1" x14ac:dyDescent="0.35">
      <c r="C618" s="38">
        <v>43273</v>
      </c>
      <c r="D618" s="39">
        <v>0.43424768518518514</v>
      </c>
      <c r="E618" s="40" t="s">
        <v>9</v>
      </c>
      <c r="F618" s="40">
        <v>33</v>
      </c>
      <c r="G618" s="40" t="s">
        <v>11</v>
      </c>
    </row>
    <row r="619" spans="3:7" ht="15" thickBot="1" x14ac:dyDescent="0.35">
      <c r="C619" s="38">
        <v>43273</v>
      </c>
      <c r="D619" s="39">
        <v>0.43633101851851852</v>
      </c>
      <c r="E619" s="40" t="s">
        <v>9</v>
      </c>
      <c r="F619" s="40">
        <v>22</v>
      </c>
      <c r="G619" s="40" t="s">
        <v>10</v>
      </c>
    </row>
    <row r="620" spans="3:7" ht="15" thickBot="1" x14ac:dyDescent="0.35">
      <c r="C620" s="38">
        <v>43273</v>
      </c>
      <c r="D620" s="39">
        <v>0.43655092592592593</v>
      </c>
      <c r="E620" s="40" t="s">
        <v>9</v>
      </c>
      <c r="F620" s="40">
        <v>20</v>
      </c>
      <c r="G620" s="40" t="s">
        <v>11</v>
      </c>
    </row>
    <row r="621" spans="3:7" ht="15" thickBot="1" x14ac:dyDescent="0.35">
      <c r="C621" s="38">
        <v>43273</v>
      </c>
      <c r="D621" s="39">
        <v>0.43662037037037038</v>
      </c>
      <c r="E621" s="40" t="s">
        <v>9</v>
      </c>
      <c r="F621" s="40">
        <v>13</v>
      </c>
      <c r="G621" s="40" t="s">
        <v>11</v>
      </c>
    </row>
    <row r="622" spans="3:7" ht="15" thickBot="1" x14ac:dyDescent="0.35">
      <c r="C622" s="38">
        <v>43273</v>
      </c>
      <c r="D622" s="39">
        <v>0.44870370370370366</v>
      </c>
      <c r="E622" s="40" t="s">
        <v>9</v>
      </c>
      <c r="F622" s="40">
        <v>12</v>
      </c>
      <c r="G622" s="40" t="s">
        <v>11</v>
      </c>
    </row>
    <row r="623" spans="3:7" ht="15" thickBot="1" x14ac:dyDescent="0.35">
      <c r="C623" s="38">
        <v>43273</v>
      </c>
      <c r="D623" s="39">
        <v>0.45482638888888888</v>
      </c>
      <c r="E623" s="40" t="s">
        <v>9</v>
      </c>
      <c r="F623" s="40">
        <v>18</v>
      </c>
      <c r="G623" s="40" t="s">
        <v>11</v>
      </c>
    </row>
    <row r="624" spans="3:7" ht="15" thickBot="1" x14ac:dyDescent="0.35">
      <c r="C624" s="38">
        <v>43273</v>
      </c>
      <c r="D624" s="39">
        <v>0.45849537037037041</v>
      </c>
      <c r="E624" s="40" t="s">
        <v>9</v>
      </c>
      <c r="F624" s="40">
        <v>12</v>
      </c>
      <c r="G624" s="40" t="s">
        <v>10</v>
      </c>
    </row>
    <row r="625" spans="3:7" ht="15" thickBot="1" x14ac:dyDescent="0.35">
      <c r="C625" s="38">
        <v>43273</v>
      </c>
      <c r="D625" s="39">
        <v>0.45854166666666668</v>
      </c>
      <c r="E625" s="40" t="s">
        <v>9</v>
      </c>
      <c r="F625" s="40">
        <v>15</v>
      </c>
      <c r="G625" s="40" t="s">
        <v>10</v>
      </c>
    </row>
    <row r="626" spans="3:7" ht="15" thickBot="1" x14ac:dyDescent="0.35">
      <c r="C626" s="38">
        <v>43273</v>
      </c>
      <c r="D626" s="39">
        <v>0.45856481481481487</v>
      </c>
      <c r="E626" s="40" t="s">
        <v>9</v>
      </c>
      <c r="F626" s="40">
        <v>11</v>
      </c>
      <c r="G626" s="40" t="s">
        <v>10</v>
      </c>
    </row>
    <row r="627" spans="3:7" ht="15" thickBot="1" x14ac:dyDescent="0.35">
      <c r="C627" s="38">
        <v>43273</v>
      </c>
      <c r="D627" s="39">
        <v>0.45943287037037034</v>
      </c>
      <c r="E627" s="40" t="s">
        <v>9</v>
      </c>
      <c r="F627" s="40">
        <v>26</v>
      </c>
      <c r="G627" s="40" t="s">
        <v>11</v>
      </c>
    </row>
    <row r="628" spans="3:7" ht="15" thickBot="1" x14ac:dyDescent="0.35">
      <c r="C628" s="38">
        <v>43273</v>
      </c>
      <c r="D628" s="39">
        <v>0.45943287037037034</v>
      </c>
      <c r="E628" s="40" t="s">
        <v>9</v>
      </c>
      <c r="F628" s="40">
        <v>25</v>
      </c>
      <c r="G628" s="40" t="s">
        <v>11</v>
      </c>
    </row>
    <row r="629" spans="3:7" ht="15" thickBot="1" x14ac:dyDescent="0.35">
      <c r="C629" s="38">
        <v>43273</v>
      </c>
      <c r="D629" s="39">
        <v>0.45945601851851853</v>
      </c>
      <c r="E629" s="40" t="s">
        <v>9</v>
      </c>
      <c r="F629" s="40">
        <v>18</v>
      </c>
      <c r="G629" s="40" t="s">
        <v>11</v>
      </c>
    </row>
    <row r="630" spans="3:7" ht="15" thickBot="1" x14ac:dyDescent="0.35">
      <c r="C630" s="38">
        <v>43273</v>
      </c>
      <c r="D630" s="39">
        <v>0.45946759259259262</v>
      </c>
      <c r="E630" s="40" t="s">
        <v>9</v>
      </c>
      <c r="F630" s="40">
        <v>14</v>
      </c>
      <c r="G630" s="40" t="s">
        <v>11</v>
      </c>
    </row>
    <row r="631" spans="3:7" ht="15" thickBot="1" x14ac:dyDescent="0.35">
      <c r="C631" s="38">
        <v>43273</v>
      </c>
      <c r="D631" s="39">
        <v>0.46019675925925929</v>
      </c>
      <c r="E631" s="40" t="s">
        <v>9</v>
      </c>
      <c r="F631" s="40">
        <v>11</v>
      </c>
      <c r="G631" s="40" t="s">
        <v>11</v>
      </c>
    </row>
    <row r="632" spans="3:7" ht="15" thickBot="1" x14ac:dyDescent="0.35">
      <c r="C632" s="38">
        <v>43273</v>
      </c>
      <c r="D632" s="39">
        <v>0.46531250000000002</v>
      </c>
      <c r="E632" s="40" t="s">
        <v>9</v>
      </c>
      <c r="F632" s="40">
        <v>19</v>
      </c>
      <c r="G632" s="40" t="s">
        <v>10</v>
      </c>
    </row>
    <row r="633" spans="3:7" ht="15" thickBot="1" x14ac:dyDescent="0.35">
      <c r="C633" s="38">
        <v>43273</v>
      </c>
      <c r="D633" s="39">
        <v>0.48280092592592588</v>
      </c>
      <c r="E633" s="40" t="s">
        <v>9</v>
      </c>
      <c r="F633" s="40">
        <v>10</v>
      </c>
      <c r="G633" s="40" t="s">
        <v>10</v>
      </c>
    </row>
    <row r="634" spans="3:7" ht="15" thickBot="1" x14ac:dyDescent="0.35">
      <c r="C634" s="38">
        <v>43273</v>
      </c>
      <c r="D634" s="39">
        <v>0.48954861111111114</v>
      </c>
      <c r="E634" s="40" t="s">
        <v>9</v>
      </c>
      <c r="F634" s="40">
        <v>20</v>
      </c>
      <c r="G634" s="40" t="s">
        <v>11</v>
      </c>
    </row>
    <row r="635" spans="3:7" ht="15" thickBot="1" x14ac:dyDescent="0.35">
      <c r="C635" s="38">
        <v>43273</v>
      </c>
      <c r="D635" s="39">
        <v>0.48956018518518518</v>
      </c>
      <c r="E635" s="40" t="s">
        <v>9</v>
      </c>
      <c r="F635" s="40">
        <v>16</v>
      </c>
      <c r="G635" s="40" t="s">
        <v>11</v>
      </c>
    </row>
    <row r="636" spans="3:7" ht="15" thickBot="1" x14ac:dyDescent="0.35">
      <c r="C636" s="38">
        <v>43273</v>
      </c>
      <c r="D636" s="39">
        <v>0.48958333333333331</v>
      </c>
      <c r="E636" s="40" t="s">
        <v>9</v>
      </c>
      <c r="F636" s="40">
        <v>26</v>
      </c>
      <c r="G636" s="40" t="s">
        <v>11</v>
      </c>
    </row>
    <row r="637" spans="3:7" ht="15" thickBot="1" x14ac:dyDescent="0.35">
      <c r="C637" s="38">
        <v>43273</v>
      </c>
      <c r="D637" s="39">
        <v>0.4896064814814815</v>
      </c>
      <c r="E637" s="40" t="s">
        <v>9</v>
      </c>
      <c r="F637" s="40">
        <v>14</v>
      </c>
      <c r="G637" s="40" t="s">
        <v>11</v>
      </c>
    </row>
    <row r="638" spans="3:7" ht="15" thickBot="1" x14ac:dyDescent="0.35">
      <c r="C638" s="38">
        <v>43273</v>
      </c>
      <c r="D638" s="39">
        <v>0.49526620370370367</v>
      </c>
      <c r="E638" s="40" t="s">
        <v>9</v>
      </c>
      <c r="F638" s="40">
        <v>12</v>
      </c>
      <c r="G638" s="40" t="s">
        <v>10</v>
      </c>
    </row>
    <row r="639" spans="3:7" ht="15" thickBot="1" x14ac:dyDescent="0.35">
      <c r="C639" s="38">
        <v>43273</v>
      </c>
      <c r="D639" s="39">
        <v>0.50725694444444447</v>
      </c>
      <c r="E639" s="40" t="s">
        <v>9</v>
      </c>
      <c r="F639" s="40">
        <v>23</v>
      </c>
      <c r="G639" s="40" t="s">
        <v>10</v>
      </c>
    </row>
    <row r="640" spans="3:7" ht="15" thickBot="1" x14ac:dyDescent="0.35">
      <c r="C640" s="38">
        <v>43273</v>
      </c>
      <c r="D640" s="39">
        <v>0.51609953703703704</v>
      </c>
      <c r="E640" s="40" t="s">
        <v>9</v>
      </c>
      <c r="F640" s="40">
        <v>17</v>
      </c>
      <c r="G640" s="40" t="s">
        <v>11</v>
      </c>
    </row>
    <row r="641" spans="3:7" ht="15" thickBot="1" x14ac:dyDescent="0.35">
      <c r="C641" s="38">
        <v>43273</v>
      </c>
      <c r="D641" s="39">
        <v>0.51612268518518511</v>
      </c>
      <c r="E641" s="40" t="s">
        <v>9</v>
      </c>
      <c r="F641" s="40">
        <v>20</v>
      </c>
      <c r="G641" s="40" t="s">
        <v>11</v>
      </c>
    </row>
    <row r="642" spans="3:7" ht="15" thickBot="1" x14ac:dyDescent="0.35">
      <c r="C642" s="38">
        <v>43273</v>
      </c>
      <c r="D642" s="39">
        <v>0.5161458333333333</v>
      </c>
      <c r="E642" s="40" t="s">
        <v>9</v>
      </c>
      <c r="F642" s="40">
        <v>14</v>
      </c>
      <c r="G642" s="40" t="s">
        <v>11</v>
      </c>
    </row>
    <row r="643" spans="3:7" ht="15" thickBot="1" x14ac:dyDescent="0.35">
      <c r="C643" s="38">
        <v>43273</v>
      </c>
      <c r="D643" s="39">
        <v>0.51616898148148149</v>
      </c>
      <c r="E643" s="40" t="s">
        <v>9</v>
      </c>
      <c r="F643" s="40">
        <v>18</v>
      </c>
      <c r="G643" s="40" t="s">
        <v>11</v>
      </c>
    </row>
    <row r="644" spans="3:7" ht="15" thickBot="1" x14ac:dyDescent="0.35">
      <c r="C644" s="38">
        <v>43273</v>
      </c>
      <c r="D644" s="39">
        <v>0.51618055555555553</v>
      </c>
      <c r="E644" s="40" t="s">
        <v>9</v>
      </c>
      <c r="F644" s="40">
        <v>17</v>
      </c>
      <c r="G644" s="40" t="s">
        <v>11</v>
      </c>
    </row>
    <row r="645" spans="3:7" ht="15" thickBot="1" x14ac:dyDescent="0.35">
      <c r="C645" s="38">
        <v>43273</v>
      </c>
      <c r="D645" s="39">
        <v>0.51620370370370372</v>
      </c>
      <c r="E645" s="40" t="s">
        <v>9</v>
      </c>
      <c r="F645" s="40">
        <v>11</v>
      </c>
      <c r="G645" s="40" t="s">
        <v>11</v>
      </c>
    </row>
    <row r="646" spans="3:7" ht="15" thickBot="1" x14ac:dyDescent="0.35">
      <c r="C646" s="38">
        <v>43273</v>
      </c>
      <c r="D646" s="39">
        <v>0.52883101851851855</v>
      </c>
      <c r="E646" s="40" t="s">
        <v>9</v>
      </c>
      <c r="F646" s="40">
        <v>26</v>
      </c>
      <c r="G646" s="40" t="s">
        <v>11</v>
      </c>
    </row>
    <row r="647" spans="3:7" ht="15" thickBot="1" x14ac:dyDescent="0.35">
      <c r="C647" s="38">
        <v>43273</v>
      </c>
      <c r="D647" s="39">
        <v>0.52887731481481481</v>
      </c>
      <c r="E647" s="40" t="s">
        <v>9</v>
      </c>
      <c r="F647" s="40">
        <v>11</v>
      </c>
      <c r="G647" s="40" t="s">
        <v>11</v>
      </c>
    </row>
    <row r="648" spans="3:7" ht="15" thickBot="1" x14ac:dyDescent="0.35">
      <c r="C648" s="38">
        <v>43273</v>
      </c>
      <c r="D648" s="39">
        <v>0.53281250000000002</v>
      </c>
      <c r="E648" s="40" t="s">
        <v>9</v>
      </c>
      <c r="F648" s="40">
        <v>9</v>
      </c>
      <c r="G648" s="40" t="s">
        <v>11</v>
      </c>
    </row>
    <row r="649" spans="3:7" ht="15" thickBot="1" x14ac:dyDescent="0.35">
      <c r="C649" s="38">
        <v>43273</v>
      </c>
      <c r="D649" s="39">
        <v>0.54451388888888885</v>
      </c>
      <c r="E649" s="40" t="s">
        <v>9</v>
      </c>
      <c r="F649" s="40">
        <v>15</v>
      </c>
      <c r="G649" s="40" t="s">
        <v>11</v>
      </c>
    </row>
    <row r="650" spans="3:7" ht="15" thickBot="1" x14ac:dyDescent="0.35">
      <c r="C650" s="38">
        <v>43273</v>
      </c>
      <c r="D650" s="39">
        <v>0.54452546296296289</v>
      </c>
      <c r="E650" s="40" t="s">
        <v>9</v>
      </c>
      <c r="F650" s="40">
        <v>15</v>
      </c>
      <c r="G650" s="40" t="s">
        <v>11</v>
      </c>
    </row>
    <row r="651" spans="3:7" ht="15" thickBot="1" x14ac:dyDescent="0.35">
      <c r="C651" s="38">
        <v>43273</v>
      </c>
      <c r="D651" s="39">
        <v>0.54452546296296289</v>
      </c>
      <c r="E651" s="40" t="s">
        <v>9</v>
      </c>
      <c r="F651" s="40">
        <v>11</v>
      </c>
      <c r="G651" s="40" t="s">
        <v>11</v>
      </c>
    </row>
    <row r="652" spans="3:7" ht="15" thickBot="1" x14ac:dyDescent="0.35">
      <c r="C652" s="38">
        <v>43273</v>
      </c>
      <c r="D652" s="39">
        <v>0.54454861111111108</v>
      </c>
      <c r="E652" s="40" t="s">
        <v>9</v>
      </c>
      <c r="F652" s="40">
        <v>19</v>
      </c>
      <c r="G652" s="40" t="s">
        <v>11</v>
      </c>
    </row>
    <row r="653" spans="3:7" ht="15" thickBot="1" x14ac:dyDescent="0.35">
      <c r="C653" s="38">
        <v>43273</v>
      </c>
      <c r="D653" s="39">
        <v>0.54456018518518523</v>
      </c>
      <c r="E653" s="40" t="s">
        <v>9</v>
      </c>
      <c r="F653" s="40">
        <v>19</v>
      </c>
      <c r="G653" s="40" t="s">
        <v>11</v>
      </c>
    </row>
    <row r="654" spans="3:7" ht="15" thickBot="1" x14ac:dyDescent="0.35">
      <c r="C654" s="38">
        <v>43273</v>
      </c>
      <c r="D654" s="39">
        <v>0.54456018518518523</v>
      </c>
      <c r="E654" s="40" t="s">
        <v>9</v>
      </c>
      <c r="F654" s="40">
        <v>14</v>
      </c>
      <c r="G654" s="40" t="s">
        <v>11</v>
      </c>
    </row>
    <row r="655" spans="3:7" ht="15" thickBot="1" x14ac:dyDescent="0.35">
      <c r="C655" s="38">
        <v>43273</v>
      </c>
      <c r="D655" s="39">
        <v>0.54458333333333331</v>
      </c>
      <c r="E655" s="40" t="s">
        <v>9</v>
      </c>
      <c r="F655" s="40">
        <v>12</v>
      </c>
      <c r="G655" s="40" t="s">
        <v>11</v>
      </c>
    </row>
    <row r="656" spans="3:7" ht="15" thickBot="1" x14ac:dyDescent="0.35">
      <c r="C656" s="38">
        <v>43273</v>
      </c>
      <c r="D656" s="39">
        <v>0.54957175925925927</v>
      </c>
      <c r="E656" s="40" t="s">
        <v>9</v>
      </c>
      <c r="F656" s="40">
        <v>24</v>
      </c>
      <c r="G656" s="40" t="s">
        <v>10</v>
      </c>
    </row>
    <row r="657" spans="3:7" ht="15" thickBot="1" x14ac:dyDescent="0.35">
      <c r="C657" s="38">
        <v>43273</v>
      </c>
      <c r="D657" s="39">
        <v>0.54959490740740746</v>
      </c>
      <c r="E657" s="40" t="s">
        <v>9</v>
      </c>
      <c r="F657" s="40">
        <v>22</v>
      </c>
      <c r="G657" s="40" t="s">
        <v>10</v>
      </c>
    </row>
    <row r="658" spans="3:7" ht="15" thickBot="1" x14ac:dyDescent="0.35">
      <c r="C658" s="38">
        <v>43273</v>
      </c>
      <c r="D658" s="39">
        <v>0.552800925925926</v>
      </c>
      <c r="E658" s="40" t="s">
        <v>9</v>
      </c>
      <c r="F658" s="40">
        <v>20</v>
      </c>
      <c r="G658" s="40" t="s">
        <v>10</v>
      </c>
    </row>
    <row r="659" spans="3:7" ht="15" thickBot="1" x14ac:dyDescent="0.35">
      <c r="C659" s="38">
        <v>43273</v>
      </c>
      <c r="D659" s="39">
        <v>0.55285879629629631</v>
      </c>
      <c r="E659" s="40" t="s">
        <v>9</v>
      </c>
      <c r="F659" s="40">
        <v>25</v>
      </c>
      <c r="G659" s="40" t="s">
        <v>10</v>
      </c>
    </row>
    <row r="660" spans="3:7" ht="15" thickBot="1" x14ac:dyDescent="0.35">
      <c r="C660" s="38">
        <v>43273</v>
      </c>
      <c r="D660" s="39">
        <v>0.5672800925925926</v>
      </c>
      <c r="E660" s="40" t="s">
        <v>9</v>
      </c>
      <c r="F660" s="40">
        <v>26</v>
      </c>
      <c r="G660" s="40" t="s">
        <v>11</v>
      </c>
    </row>
    <row r="661" spans="3:7" ht="15" thickBot="1" x14ac:dyDescent="0.35">
      <c r="C661" s="38">
        <v>43273</v>
      </c>
      <c r="D661" s="39">
        <v>0.56729166666666664</v>
      </c>
      <c r="E661" s="40" t="s">
        <v>9</v>
      </c>
      <c r="F661" s="40">
        <v>20</v>
      </c>
      <c r="G661" s="40" t="s">
        <v>11</v>
      </c>
    </row>
    <row r="662" spans="3:7" ht="15" thickBot="1" x14ac:dyDescent="0.35">
      <c r="C662" s="38">
        <v>43273</v>
      </c>
      <c r="D662" s="39">
        <v>0.56730324074074068</v>
      </c>
      <c r="E662" s="40" t="s">
        <v>9</v>
      </c>
      <c r="F662" s="40">
        <v>28</v>
      </c>
      <c r="G662" s="40" t="s">
        <v>11</v>
      </c>
    </row>
    <row r="663" spans="3:7" ht="15" thickBot="1" x14ac:dyDescent="0.35">
      <c r="C663" s="38">
        <v>43273</v>
      </c>
      <c r="D663" s="39">
        <v>0.56734953703703705</v>
      </c>
      <c r="E663" s="40" t="s">
        <v>9</v>
      </c>
      <c r="F663" s="40">
        <v>12</v>
      </c>
      <c r="G663" s="40" t="s">
        <v>11</v>
      </c>
    </row>
    <row r="664" spans="3:7" ht="15" thickBot="1" x14ac:dyDescent="0.35">
      <c r="C664" s="38">
        <v>43273</v>
      </c>
      <c r="D664" s="39">
        <v>0.59006944444444442</v>
      </c>
      <c r="E664" s="40" t="s">
        <v>9</v>
      </c>
      <c r="F664" s="40">
        <v>31</v>
      </c>
      <c r="G664" s="40" t="s">
        <v>10</v>
      </c>
    </row>
    <row r="665" spans="3:7" ht="15" thickBot="1" x14ac:dyDescent="0.35">
      <c r="C665" s="38">
        <v>43273</v>
      </c>
      <c r="D665" s="39">
        <v>0.62336805555555552</v>
      </c>
      <c r="E665" s="40" t="s">
        <v>9</v>
      </c>
      <c r="F665" s="40">
        <v>28</v>
      </c>
      <c r="G665" s="40" t="s">
        <v>10</v>
      </c>
    </row>
    <row r="666" spans="3:7" ht="15" thickBot="1" x14ac:dyDescent="0.35">
      <c r="C666" s="38">
        <v>43273</v>
      </c>
      <c r="D666" s="39">
        <v>0.62343749999999998</v>
      </c>
      <c r="E666" s="40" t="s">
        <v>9</v>
      </c>
      <c r="F666" s="40">
        <v>11</v>
      </c>
      <c r="G666" s="40" t="s">
        <v>10</v>
      </c>
    </row>
    <row r="667" spans="3:7" ht="15" thickBot="1" x14ac:dyDescent="0.35">
      <c r="C667" s="38">
        <v>43273</v>
      </c>
      <c r="D667" s="39">
        <v>0.62403935185185189</v>
      </c>
      <c r="E667" s="40" t="s">
        <v>9</v>
      </c>
      <c r="F667" s="40">
        <v>7</v>
      </c>
      <c r="G667" s="40" t="s">
        <v>10</v>
      </c>
    </row>
    <row r="668" spans="3:7" ht="15" thickBot="1" x14ac:dyDescent="0.35">
      <c r="C668" s="38">
        <v>43273</v>
      </c>
      <c r="D668" s="39">
        <v>0.62405092592592593</v>
      </c>
      <c r="E668" s="40" t="s">
        <v>9</v>
      </c>
      <c r="F668" s="40">
        <v>8</v>
      </c>
      <c r="G668" s="40" t="s">
        <v>10</v>
      </c>
    </row>
    <row r="669" spans="3:7" ht="15" thickBot="1" x14ac:dyDescent="0.35">
      <c r="C669" s="38">
        <v>43273</v>
      </c>
      <c r="D669" s="39">
        <v>0.6388773148148148</v>
      </c>
      <c r="E669" s="40" t="s">
        <v>9</v>
      </c>
      <c r="F669" s="40">
        <v>12</v>
      </c>
      <c r="G669" s="40" t="s">
        <v>11</v>
      </c>
    </row>
    <row r="670" spans="3:7" ht="15" thickBot="1" x14ac:dyDescent="0.35">
      <c r="C670" s="38">
        <v>43273</v>
      </c>
      <c r="D670" s="39">
        <v>0.63890046296296299</v>
      </c>
      <c r="E670" s="40" t="s">
        <v>9</v>
      </c>
      <c r="F670" s="40">
        <v>16</v>
      </c>
      <c r="G670" s="40" t="s">
        <v>11</v>
      </c>
    </row>
    <row r="671" spans="3:7" ht="15" thickBot="1" x14ac:dyDescent="0.35">
      <c r="C671" s="38">
        <v>43273</v>
      </c>
      <c r="D671" s="39">
        <v>0.63891203703703703</v>
      </c>
      <c r="E671" s="40" t="s">
        <v>9</v>
      </c>
      <c r="F671" s="40">
        <v>13</v>
      </c>
      <c r="G671" s="40" t="s">
        <v>11</v>
      </c>
    </row>
    <row r="672" spans="3:7" ht="15" thickBot="1" x14ac:dyDescent="0.35">
      <c r="C672" s="38">
        <v>43273</v>
      </c>
      <c r="D672" s="39">
        <v>0.63893518518518522</v>
      </c>
      <c r="E672" s="40" t="s">
        <v>9</v>
      </c>
      <c r="F672" s="40">
        <v>20</v>
      </c>
      <c r="G672" s="40" t="s">
        <v>11</v>
      </c>
    </row>
    <row r="673" spans="3:7" ht="15" thickBot="1" x14ac:dyDescent="0.35">
      <c r="C673" s="38">
        <v>43273</v>
      </c>
      <c r="D673" s="39">
        <v>0.63894675925925926</v>
      </c>
      <c r="E673" s="40" t="s">
        <v>9</v>
      </c>
      <c r="F673" s="40">
        <v>13</v>
      </c>
      <c r="G673" s="40" t="s">
        <v>11</v>
      </c>
    </row>
    <row r="674" spans="3:7" ht="15" thickBot="1" x14ac:dyDescent="0.35">
      <c r="C674" s="38">
        <v>43273</v>
      </c>
      <c r="D674" s="39">
        <v>0.70587962962962969</v>
      </c>
      <c r="E674" s="40" t="s">
        <v>9</v>
      </c>
      <c r="F674" s="40">
        <v>17</v>
      </c>
      <c r="G674" s="40" t="s">
        <v>11</v>
      </c>
    </row>
    <row r="675" spans="3:7" ht="15" thickBot="1" x14ac:dyDescent="0.35">
      <c r="C675" s="38">
        <v>43273</v>
      </c>
      <c r="D675" s="39">
        <v>0.70590277777777777</v>
      </c>
      <c r="E675" s="40" t="s">
        <v>9</v>
      </c>
      <c r="F675" s="40">
        <v>12</v>
      </c>
      <c r="G675" s="40" t="s">
        <v>11</v>
      </c>
    </row>
    <row r="676" spans="3:7" ht="15" thickBot="1" x14ac:dyDescent="0.35">
      <c r="C676" s="38">
        <v>43273</v>
      </c>
      <c r="D676" s="39">
        <v>0.70718749999999997</v>
      </c>
      <c r="E676" s="40" t="s">
        <v>9</v>
      </c>
      <c r="F676" s="40">
        <v>11</v>
      </c>
      <c r="G676" s="40" t="s">
        <v>11</v>
      </c>
    </row>
    <row r="677" spans="3:7" ht="15" thickBot="1" x14ac:dyDescent="0.35">
      <c r="C677" s="38">
        <v>43273</v>
      </c>
      <c r="D677" s="39">
        <v>0.74174768518518519</v>
      </c>
      <c r="E677" s="40" t="s">
        <v>9</v>
      </c>
      <c r="F677" s="40">
        <v>17</v>
      </c>
      <c r="G677" s="40" t="s">
        <v>10</v>
      </c>
    </row>
    <row r="678" spans="3:7" ht="15" thickBot="1" x14ac:dyDescent="0.35">
      <c r="C678" s="38">
        <v>43273</v>
      </c>
      <c r="D678" s="39">
        <v>0.76646990740740739</v>
      </c>
      <c r="E678" s="40" t="s">
        <v>9</v>
      </c>
      <c r="F678" s="40">
        <v>19</v>
      </c>
      <c r="G678" s="40" t="s">
        <v>10</v>
      </c>
    </row>
    <row r="679" spans="3:7" ht="15" thickBot="1" x14ac:dyDescent="0.35">
      <c r="C679" s="38">
        <v>43273</v>
      </c>
      <c r="D679" s="39">
        <v>0.76648148148148154</v>
      </c>
      <c r="E679" s="40" t="s">
        <v>9</v>
      </c>
      <c r="F679" s="40">
        <v>19</v>
      </c>
      <c r="G679" s="40" t="s">
        <v>10</v>
      </c>
    </row>
    <row r="680" spans="3:7" ht="15" thickBot="1" x14ac:dyDescent="0.35">
      <c r="C680" s="38">
        <v>43273</v>
      </c>
      <c r="D680" s="39">
        <v>0.76651620370370377</v>
      </c>
      <c r="E680" s="40" t="s">
        <v>9</v>
      </c>
      <c r="F680" s="40">
        <v>18</v>
      </c>
      <c r="G680" s="40" t="s">
        <v>10</v>
      </c>
    </row>
    <row r="681" spans="3:7" ht="15" thickBot="1" x14ac:dyDescent="0.35">
      <c r="C681" s="38">
        <v>43273</v>
      </c>
      <c r="D681" s="39">
        <v>0.76655092592592589</v>
      </c>
      <c r="E681" s="40" t="s">
        <v>9</v>
      </c>
      <c r="F681" s="40">
        <v>18</v>
      </c>
      <c r="G681" s="40" t="s">
        <v>10</v>
      </c>
    </row>
    <row r="682" spans="3:7" ht="15" thickBot="1" x14ac:dyDescent="0.35">
      <c r="C682" s="38">
        <v>43273</v>
      </c>
      <c r="D682" s="39">
        <v>0.76890046296296299</v>
      </c>
      <c r="E682" s="40" t="s">
        <v>9</v>
      </c>
      <c r="F682" s="40">
        <v>20</v>
      </c>
      <c r="G682" s="40" t="s">
        <v>10</v>
      </c>
    </row>
    <row r="683" spans="3:7" ht="15" thickBot="1" x14ac:dyDescent="0.35">
      <c r="C683" s="38">
        <v>43273</v>
      </c>
      <c r="D683" s="39">
        <v>0.76949074074074064</v>
      </c>
      <c r="E683" s="40" t="s">
        <v>9</v>
      </c>
      <c r="F683" s="40">
        <v>14</v>
      </c>
      <c r="G683" s="40" t="s">
        <v>11</v>
      </c>
    </row>
    <row r="684" spans="3:7" ht="15" thickBot="1" x14ac:dyDescent="0.35">
      <c r="C684" s="38">
        <v>43273</v>
      </c>
      <c r="D684" s="39">
        <v>0.78887731481481482</v>
      </c>
      <c r="E684" s="40" t="s">
        <v>9</v>
      </c>
      <c r="F684" s="40">
        <v>12</v>
      </c>
      <c r="G684" s="40" t="s">
        <v>10</v>
      </c>
    </row>
    <row r="685" spans="3:7" ht="15" thickBot="1" x14ac:dyDescent="0.35">
      <c r="C685" s="38">
        <v>43273</v>
      </c>
      <c r="D685" s="39">
        <v>0.78960648148148149</v>
      </c>
      <c r="E685" s="40" t="s">
        <v>9</v>
      </c>
      <c r="F685" s="40">
        <v>18</v>
      </c>
      <c r="G685" s="40" t="s">
        <v>11</v>
      </c>
    </row>
    <row r="686" spans="3:7" ht="15" thickBot="1" x14ac:dyDescent="0.35">
      <c r="C686" s="38">
        <v>43273</v>
      </c>
      <c r="D686" s="39">
        <v>0.78962962962962957</v>
      </c>
      <c r="E686" s="40" t="s">
        <v>9</v>
      </c>
      <c r="F686" s="40">
        <v>16</v>
      </c>
      <c r="G686" s="40" t="s">
        <v>11</v>
      </c>
    </row>
    <row r="687" spans="3:7" ht="15" thickBot="1" x14ac:dyDescent="0.35">
      <c r="C687" s="38">
        <v>43273</v>
      </c>
      <c r="D687" s="39">
        <v>0.78965277777777787</v>
      </c>
      <c r="E687" s="40" t="s">
        <v>9</v>
      </c>
      <c r="F687" s="40">
        <v>27</v>
      </c>
      <c r="G687" s="40" t="s">
        <v>11</v>
      </c>
    </row>
    <row r="688" spans="3:7" ht="15" thickBot="1" x14ac:dyDescent="0.35">
      <c r="C688" s="38">
        <v>43273</v>
      </c>
      <c r="D688" s="39">
        <v>0.78967592592592595</v>
      </c>
      <c r="E688" s="40" t="s">
        <v>9</v>
      </c>
      <c r="F688" s="40">
        <v>23</v>
      </c>
      <c r="G688" s="40" t="s">
        <v>11</v>
      </c>
    </row>
    <row r="689" spans="3:7" ht="15" thickBot="1" x14ac:dyDescent="0.35">
      <c r="C689" s="38">
        <v>43273</v>
      </c>
      <c r="D689" s="39">
        <v>0.90704861111111112</v>
      </c>
      <c r="E689" s="40" t="s">
        <v>9</v>
      </c>
      <c r="F689" s="40">
        <v>12</v>
      </c>
      <c r="G689" s="40" t="s">
        <v>11</v>
      </c>
    </row>
    <row r="690" spans="3:7" ht="15" thickBot="1" x14ac:dyDescent="0.35">
      <c r="C690" s="38">
        <v>43273</v>
      </c>
      <c r="D690" s="39">
        <v>0.94387731481481474</v>
      </c>
      <c r="E690" s="40" t="s">
        <v>9</v>
      </c>
      <c r="F690" s="40">
        <v>14</v>
      </c>
      <c r="G690" s="40" t="s">
        <v>10</v>
      </c>
    </row>
    <row r="691" spans="3:7" ht="15" thickBot="1" x14ac:dyDescent="0.35">
      <c r="C691" s="38">
        <v>43273</v>
      </c>
      <c r="D691" s="39">
        <v>0.96532407407407417</v>
      </c>
      <c r="E691" s="40" t="s">
        <v>9</v>
      </c>
      <c r="F691" s="40">
        <v>16</v>
      </c>
      <c r="G691" s="40" t="s">
        <v>10</v>
      </c>
    </row>
    <row r="692" spans="3:7" ht="15" thickBot="1" x14ac:dyDescent="0.35">
      <c r="C692" s="38">
        <v>43273</v>
      </c>
      <c r="D692" s="39">
        <v>0.9654166666666667</v>
      </c>
      <c r="E692" s="40" t="s">
        <v>9</v>
      </c>
      <c r="F692" s="40">
        <v>18</v>
      </c>
      <c r="G692" s="40" t="s">
        <v>10</v>
      </c>
    </row>
    <row r="693" spans="3:7" ht="15" thickBot="1" x14ac:dyDescent="0.35">
      <c r="C693" s="38">
        <v>43273</v>
      </c>
      <c r="D693" s="39">
        <v>0.97079861111111121</v>
      </c>
      <c r="E693" s="40" t="s">
        <v>9</v>
      </c>
      <c r="F693" s="40">
        <v>10</v>
      </c>
      <c r="G693" s="40" t="s">
        <v>11</v>
      </c>
    </row>
    <row r="694" spans="3:7" ht="15" thickBot="1" x14ac:dyDescent="0.35">
      <c r="C694" s="38">
        <v>43274</v>
      </c>
      <c r="D694" s="39">
        <v>0.16490740740740742</v>
      </c>
      <c r="E694" s="40" t="s">
        <v>9</v>
      </c>
      <c r="F694" s="40">
        <v>18</v>
      </c>
      <c r="G694" s="40" t="s">
        <v>10</v>
      </c>
    </row>
    <row r="695" spans="3:7" ht="15" thickBot="1" x14ac:dyDescent="0.35">
      <c r="C695" s="38">
        <v>43274</v>
      </c>
      <c r="D695" s="39">
        <v>0.3815162037037037</v>
      </c>
      <c r="E695" s="40" t="s">
        <v>9</v>
      </c>
      <c r="F695" s="40">
        <v>14</v>
      </c>
      <c r="G695" s="40" t="s">
        <v>11</v>
      </c>
    </row>
    <row r="696" spans="3:7" ht="15" thickBot="1" x14ac:dyDescent="0.35">
      <c r="C696" s="38">
        <v>43274</v>
      </c>
      <c r="D696" s="39">
        <v>0.44097222222222227</v>
      </c>
      <c r="E696" s="40" t="s">
        <v>9</v>
      </c>
      <c r="F696" s="40">
        <v>11</v>
      </c>
      <c r="G696" s="40" t="s">
        <v>11</v>
      </c>
    </row>
    <row r="697" spans="3:7" ht="15" thickBot="1" x14ac:dyDescent="0.35">
      <c r="C697" s="38">
        <v>43274</v>
      </c>
      <c r="D697" s="39">
        <v>0.44788194444444446</v>
      </c>
      <c r="E697" s="40" t="s">
        <v>9</v>
      </c>
      <c r="F697" s="40">
        <v>13</v>
      </c>
      <c r="G697" s="40" t="s">
        <v>11</v>
      </c>
    </row>
    <row r="698" spans="3:7" ht="15" thickBot="1" x14ac:dyDescent="0.35">
      <c r="C698" s="38">
        <v>43274</v>
      </c>
      <c r="D698" s="39">
        <v>0.45591435185185186</v>
      </c>
      <c r="E698" s="40" t="s">
        <v>9</v>
      </c>
      <c r="F698" s="40">
        <v>24</v>
      </c>
      <c r="G698" s="40" t="s">
        <v>10</v>
      </c>
    </row>
    <row r="699" spans="3:7" ht="15" thickBot="1" x14ac:dyDescent="0.35">
      <c r="C699" s="38">
        <v>43274</v>
      </c>
      <c r="D699" s="39">
        <v>0.45629629629629626</v>
      </c>
      <c r="E699" s="40" t="s">
        <v>9</v>
      </c>
      <c r="F699" s="40">
        <v>13</v>
      </c>
      <c r="G699" s="40" t="s">
        <v>10</v>
      </c>
    </row>
    <row r="700" spans="3:7" ht="15" thickBot="1" x14ac:dyDescent="0.35">
      <c r="C700" s="38">
        <v>43274</v>
      </c>
      <c r="D700" s="39">
        <v>0.45868055555555554</v>
      </c>
      <c r="E700" s="40" t="s">
        <v>9</v>
      </c>
      <c r="F700" s="40">
        <v>11</v>
      </c>
      <c r="G700" s="40" t="s">
        <v>10</v>
      </c>
    </row>
    <row r="701" spans="3:7" ht="15" thickBot="1" x14ac:dyDescent="0.35">
      <c r="C701" s="38">
        <v>43274</v>
      </c>
      <c r="D701" s="39">
        <v>0.46118055555555554</v>
      </c>
      <c r="E701" s="40" t="s">
        <v>9</v>
      </c>
      <c r="F701" s="40">
        <v>12</v>
      </c>
      <c r="G701" s="40" t="s">
        <v>11</v>
      </c>
    </row>
    <row r="702" spans="3:7" ht="15" thickBot="1" x14ac:dyDescent="0.35">
      <c r="C702" s="38">
        <v>43274</v>
      </c>
      <c r="D702" s="39">
        <v>0.47699074074074077</v>
      </c>
      <c r="E702" s="40" t="s">
        <v>9</v>
      </c>
      <c r="F702" s="40">
        <v>12</v>
      </c>
      <c r="G702" s="40" t="s">
        <v>11</v>
      </c>
    </row>
    <row r="703" spans="3:7" ht="15" thickBot="1" x14ac:dyDescent="0.35">
      <c r="C703" s="38">
        <v>43274</v>
      </c>
      <c r="D703" s="39">
        <v>0.48826388888888889</v>
      </c>
      <c r="E703" s="40" t="s">
        <v>9</v>
      </c>
      <c r="F703" s="40">
        <v>22</v>
      </c>
      <c r="G703" s="40" t="s">
        <v>10</v>
      </c>
    </row>
    <row r="704" spans="3:7" ht="15" thickBot="1" x14ac:dyDescent="0.35">
      <c r="C704" s="38">
        <v>43274</v>
      </c>
      <c r="D704" s="39">
        <v>0.49052083333333335</v>
      </c>
      <c r="E704" s="40" t="s">
        <v>9</v>
      </c>
      <c r="F704" s="40">
        <v>15</v>
      </c>
      <c r="G704" s="40" t="s">
        <v>11</v>
      </c>
    </row>
    <row r="705" spans="3:7" ht="15" thickBot="1" x14ac:dyDescent="0.35">
      <c r="C705" s="38">
        <v>43274</v>
      </c>
      <c r="D705" s="39">
        <v>0.49068287037037034</v>
      </c>
      <c r="E705" s="40" t="s">
        <v>9</v>
      </c>
      <c r="F705" s="40">
        <v>19</v>
      </c>
      <c r="G705" s="40" t="s">
        <v>10</v>
      </c>
    </row>
    <row r="706" spans="3:7" ht="15" thickBot="1" x14ac:dyDescent="0.35">
      <c r="C706" s="38">
        <v>43274</v>
      </c>
      <c r="D706" s="39">
        <v>0.49076388888888894</v>
      </c>
      <c r="E706" s="40" t="s">
        <v>9</v>
      </c>
      <c r="F706" s="40">
        <v>18</v>
      </c>
      <c r="G706" s="40" t="s">
        <v>10</v>
      </c>
    </row>
    <row r="707" spans="3:7" ht="15" thickBot="1" x14ac:dyDescent="0.35">
      <c r="C707" s="38">
        <v>43274</v>
      </c>
      <c r="D707" s="39">
        <v>0.49112268518518515</v>
      </c>
      <c r="E707" s="40" t="s">
        <v>9</v>
      </c>
      <c r="F707" s="40">
        <v>23</v>
      </c>
      <c r="G707" s="40" t="s">
        <v>10</v>
      </c>
    </row>
    <row r="708" spans="3:7" ht="15" thickBot="1" x14ac:dyDescent="0.35">
      <c r="C708" s="38">
        <v>43274</v>
      </c>
      <c r="D708" s="39">
        <v>0.49114583333333334</v>
      </c>
      <c r="E708" s="40" t="s">
        <v>9</v>
      </c>
      <c r="F708" s="40">
        <v>29</v>
      </c>
      <c r="G708" s="40" t="s">
        <v>10</v>
      </c>
    </row>
    <row r="709" spans="3:7" ht="15" thickBot="1" x14ac:dyDescent="0.35">
      <c r="C709" s="38">
        <v>43274</v>
      </c>
      <c r="D709" s="39">
        <v>0.49115740740740743</v>
      </c>
      <c r="E709" s="40" t="s">
        <v>9</v>
      </c>
      <c r="F709" s="40">
        <v>20</v>
      </c>
      <c r="G709" s="40" t="s">
        <v>10</v>
      </c>
    </row>
    <row r="710" spans="3:7" ht="15" thickBot="1" x14ac:dyDescent="0.35">
      <c r="C710" s="38">
        <v>43274</v>
      </c>
      <c r="D710" s="39">
        <v>0.50017361111111114</v>
      </c>
      <c r="E710" s="40" t="s">
        <v>9</v>
      </c>
      <c r="F710" s="40">
        <v>20</v>
      </c>
      <c r="G710" s="40" t="s">
        <v>10</v>
      </c>
    </row>
    <row r="711" spans="3:7" ht="15" thickBot="1" x14ac:dyDescent="0.35">
      <c r="C711" s="38">
        <v>43274</v>
      </c>
      <c r="D711" s="39">
        <v>0.50170138888888893</v>
      </c>
      <c r="E711" s="40" t="s">
        <v>9</v>
      </c>
      <c r="F711" s="40">
        <v>12</v>
      </c>
      <c r="G711" s="40" t="s">
        <v>11</v>
      </c>
    </row>
    <row r="712" spans="3:7" ht="15" thickBot="1" x14ac:dyDescent="0.35">
      <c r="C712" s="38">
        <v>43274</v>
      </c>
      <c r="D712" s="39">
        <v>0.52270833333333333</v>
      </c>
      <c r="E712" s="40" t="s">
        <v>9</v>
      </c>
      <c r="F712" s="40">
        <v>11</v>
      </c>
      <c r="G712" s="40" t="s">
        <v>11</v>
      </c>
    </row>
    <row r="713" spans="3:7" ht="15" thickBot="1" x14ac:dyDescent="0.35">
      <c r="C713" s="38">
        <v>43274</v>
      </c>
      <c r="D713" s="39">
        <v>0.52490740740740738</v>
      </c>
      <c r="E713" s="40" t="s">
        <v>9</v>
      </c>
      <c r="F713" s="40">
        <v>10</v>
      </c>
      <c r="G713" s="40" t="s">
        <v>11</v>
      </c>
    </row>
    <row r="714" spans="3:7" ht="15" thickBot="1" x14ac:dyDescent="0.35">
      <c r="C714" s="38">
        <v>43274</v>
      </c>
      <c r="D714" s="39">
        <v>0.55512731481481481</v>
      </c>
      <c r="E714" s="40" t="s">
        <v>9</v>
      </c>
      <c r="F714" s="40">
        <v>11</v>
      </c>
      <c r="G714" s="40" t="s">
        <v>11</v>
      </c>
    </row>
    <row r="715" spans="3:7" ht="15" thickBot="1" x14ac:dyDescent="0.35">
      <c r="C715" s="38">
        <v>43274</v>
      </c>
      <c r="D715" s="39">
        <v>0.56478009259259265</v>
      </c>
      <c r="E715" s="40" t="s">
        <v>9</v>
      </c>
      <c r="F715" s="40">
        <v>14</v>
      </c>
      <c r="G715" s="40" t="s">
        <v>10</v>
      </c>
    </row>
    <row r="716" spans="3:7" ht="15" thickBot="1" x14ac:dyDescent="0.35">
      <c r="C716" s="38">
        <v>43274</v>
      </c>
      <c r="D716" s="39">
        <v>0.56663194444444442</v>
      </c>
      <c r="E716" s="40" t="s">
        <v>9</v>
      </c>
      <c r="F716" s="40">
        <v>13</v>
      </c>
      <c r="G716" s="40" t="s">
        <v>10</v>
      </c>
    </row>
    <row r="717" spans="3:7" ht="15" thickBot="1" x14ac:dyDescent="0.35">
      <c r="C717" s="38">
        <v>43274</v>
      </c>
      <c r="D717" s="39">
        <v>0.56663194444444442</v>
      </c>
      <c r="E717" s="40" t="s">
        <v>9</v>
      </c>
      <c r="F717" s="40">
        <v>8</v>
      </c>
      <c r="G717" s="40" t="s">
        <v>10</v>
      </c>
    </row>
    <row r="718" spans="3:7" ht="15" thickBot="1" x14ac:dyDescent="0.35">
      <c r="C718" s="38">
        <v>43274</v>
      </c>
      <c r="D718" s="39">
        <v>0.56664351851851846</v>
      </c>
      <c r="E718" s="40" t="s">
        <v>9</v>
      </c>
      <c r="F718" s="40">
        <v>11</v>
      </c>
      <c r="G718" s="40" t="s">
        <v>10</v>
      </c>
    </row>
    <row r="719" spans="3:7" ht="15" thickBot="1" x14ac:dyDescent="0.35">
      <c r="C719" s="38">
        <v>43274</v>
      </c>
      <c r="D719" s="39">
        <v>0.56668981481481484</v>
      </c>
      <c r="E719" s="40" t="s">
        <v>9</v>
      </c>
      <c r="F719" s="40">
        <v>31</v>
      </c>
      <c r="G719" s="40" t="s">
        <v>10</v>
      </c>
    </row>
    <row r="720" spans="3:7" ht="15" thickBot="1" x14ac:dyDescent="0.35">
      <c r="C720" s="38">
        <v>43274</v>
      </c>
      <c r="D720" s="39">
        <v>0.56671296296296292</v>
      </c>
      <c r="E720" s="40" t="s">
        <v>9</v>
      </c>
      <c r="F720" s="40">
        <v>19</v>
      </c>
      <c r="G720" s="40" t="s">
        <v>10</v>
      </c>
    </row>
    <row r="721" spans="3:7" ht="15" thickBot="1" x14ac:dyDescent="0.35">
      <c r="C721" s="38">
        <v>43274</v>
      </c>
      <c r="D721" s="39">
        <v>0.58146990740740734</v>
      </c>
      <c r="E721" s="40" t="s">
        <v>9</v>
      </c>
      <c r="F721" s="40">
        <v>14</v>
      </c>
      <c r="G721" s="40" t="s">
        <v>10</v>
      </c>
    </row>
    <row r="722" spans="3:7" ht="15" thickBot="1" x14ac:dyDescent="0.35">
      <c r="C722" s="38">
        <v>43274</v>
      </c>
      <c r="D722" s="39">
        <v>0.58151620370370372</v>
      </c>
      <c r="E722" s="40" t="s">
        <v>9</v>
      </c>
      <c r="F722" s="40">
        <v>16</v>
      </c>
      <c r="G722" s="40" t="s">
        <v>10</v>
      </c>
    </row>
    <row r="723" spans="3:7" ht="15" thickBot="1" x14ac:dyDescent="0.35">
      <c r="C723" s="38">
        <v>43274</v>
      </c>
      <c r="D723" s="39">
        <v>0.58152777777777775</v>
      </c>
      <c r="E723" s="40" t="s">
        <v>9</v>
      </c>
      <c r="F723" s="40">
        <v>15</v>
      </c>
      <c r="G723" s="40" t="s">
        <v>10</v>
      </c>
    </row>
    <row r="724" spans="3:7" ht="15" thickBot="1" x14ac:dyDescent="0.35">
      <c r="C724" s="38">
        <v>43274</v>
      </c>
      <c r="D724" s="39">
        <v>0.58153935185185179</v>
      </c>
      <c r="E724" s="40" t="s">
        <v>9</v>
      </c>
      <c r="F724" s="40">
        <v>16</v>
      </c>
      <c r="G724" s="40" t="s">
        <v>10</v>
      </c>
    </row>
    <row r="725" spans="3:7" ht="15" thickBot="1" x14ac:dyDescent="0.35">
      <c r="C725" s="38">
        <v>43274</v>
      </c>
      <c r="D725" s="39">
        <v>0.59952546296296294</v>
      </c>
      <c r="E725" s="40" t="s">
        <v>9</v>
      </c>
      <c r="F725" s="40">
        <v>15</v>
      </c>
      <c r="G725" s="40" t="s">
        <v>10</v>
      </c>
    </row>
    <row r="726" spans="3:7" ht="15" thickBot="1" x14ac:dyDescent="0.35">
      <c r="C726" s="38">
        <v>43274</v>
      </c>
      <c r="D726" s="39">
        <v>0.59953703703703709</v>
      </c>
      <c r="E726" s="40" t="s">
        <v>9</v>
      </c>
      <c r="F726" s="40">
        <v>12</v>
      </c>
      <c r="G726" s="40" t="s">
        <v>10</v>
      </c>
    </row>
    <row r="727" spans="3:7" ht="15" thickBot="1" x14ac:dyDescent="0.35">
      <c r="C727" s="38">
        <v>43274</v>
      </c>
      <c r="D727" s="39">
        <v>0.59960648148148155</v>
      </c>
      <c r="E727" s="40" t="s">
        <v>9</v>
      </c>
      <c r="F727" s="40">
        <v>20</v>
      </c>
      <c r="G727" s="40" t="s">
        <v>10</v>
      </c>
    </row>
    <row r="728" spans="3:7" ht="15" thickBot="1" x14ac:dyDescent="0.35">
      <c r="C728" s="38">
        <v>43274</v>
      </c>
      <c r="D728" s="39">
        <v>0.60814814814814822</v>
      </c>
      <c r="E728" s="40" t="s">
        <v>9</v>
      </c>
      <c r="F728" s="40">
        <v>18</v>
      </c>
      <c r="G728" s="40" t="s">
        <v>10</v>
      </c>
    </row>
    <row r="729" spans="3:7" ht="15" thickBot="1" x14ac:dyDescent="0.35">
      <c r="C729" s="38">
        <v>43274</v>
      </c>
      <c r="D729" s="39">
        <v>0.63146990740740738</v>
      </c>
      <c r="E729" s="40" t="s">
        <v>9</v>
      </c>
      <c r="F729" s="40">
        <v>13</v>
      </c>
      <c r="G729" s="40" t="s">
        <v>11</v>
      </c>
    </row>
    <row r="730" spans="3:7" ht="15" thickBot="1" x14ac:dyDescent="0.35">
      <c r="C730" s="38">
        <v>43274</v>
      </c>
      <c r="D730" s="39">
        <v>0.63403935185185178</v>
      </c>
      <c r="E730" s="40" t="s">
        <v>9</v>
      </c>
      <c r="F730" s="40">
        <v>12</v>
      </c>
      <c r="G730" s="40" t="s">
        <v>11</v>
      </c>
    </row>
    <row r="731" spans="3:7" ht="15" thickBot="1" x14ac:dyDescent="0.35">
      <c r="C731" s="38">
        <v>43274</v>
      </c>
      <c r="D731" s="39">
        <v>0.64812499999999995</v>
      </c>
      <c r="E731" s="40" t="s">
        <v>9</v>
      </c>
      <c r="F731" s="40">
        <v>11</v>
      </c>
      <c r="G731" s="40" t="s">
        <v>10</v>
      </c>
    </row>
    <row r="732" spans="3:7" ht="15" thickBot="1" x14ac:dyDescent="0.35">
      <c r="C732" s="38">
        <v>43274</v>
      </c>
      <c r="D732" s="39">
        <v>0.65673611111111108</v>
      </c>
      <c r="E732" s="40" t="s">
        <v>9</v>
      </c>
      <c r="F732" s="40">
        <v>22</v>
      </c>
      <c r="G732" s="40" t="s">
        <v>11</v>
      </c>
    </row>
    <row r="733" spans="3:7" ht="15" thickBot="1" x14ac:dyDescent="0.35">
      <c r="C733" s="38">
        <v>43274</v>
      </c>
      <c r="D733" s="39">
        <v>0.65675925925925926</v>
      </c>
      <c r="E733" s="40" t="s">
        <v>9</v>
      </c>
      <c r="F733" s="40">
        <v>25</v>
      </c>
      <c r="G733" s="40" t="s">
        <v>11</v>
      </c>
    </row>
    <row r="734" spans="3:7" ht="15" thickBot="1" x14ac:dyDescent="0.35">
      <c r="C734" s="38">
        <v>43274</v>
      </c>
      <c r="D734" s="39">
        <v>0.65679398148148149</v>
      </c>
      <c r="E734" s="40" t="s">
        <v>9</v>
      </c>
      <c r="F734" s="40">
        <v>13</v>
      </c>
      <c r="G734" s="40" t="s">
        <v>11</v>
      </c>
    </row>
    <row r="735" spans="3:7" ht="15" thickBot="1" x14ac:dyDescent="0.35">
      <c r="C735" s="38">
        <v>43274</v>
      </c>
      <c r="D735" s="39">
        <v>0.65916666666666668</v>
      </c>
      <c r="E735" s="40" t="s">
        <v>9</v>
      </c>
      <c r="F735" s="40">
        <v>22</v>
      </c>
      <c r="G735" s="40" t="s">
        <v>10</v>
      </c>
    </row>
    <row r="736" spans="3:7" ht="15" thickBot="1" x14ac:dyDescent="0.35">
      <c r="C736" s="38">
        <v>43274</v>
      </c>
      <c r="D736" s="39">
        <v>0.66402777777777777</v>
      </c>
      <c r="E736" s="40" t="s">
        <v>9</v>
      </c>
      <c r="F736" s="40">
        <v>16</v>
      </c>
      <c r="G736" s="40" t="s">
        <v>11</v>
      </c>
    </row>
    <row r="737" spans="3:7" ht="15" thickBot="1" x14ac:dyDescent="0.35">
      <c r="C737" s="38">
        <v>43274</v>
      </c>
      <c r="D737" s="39">
        <v>0.67850694444444448</v>
      </c>
      <c r="E737" s="40" t="s">
        <v>9</v>
      </c>
      <c r="F737" s="40">
        <v>24</v>
      </c>
      <c r="G737" s="40" t="s">
        <v>10</v>
      </c>
    </row>
    <row r="738" spans="3:7" ht="15" thickBot="1" x14ac:dyDescent="0.35">
      <c r="C738" s="38">
        <v>43274</v>
      </c>
      <c r="D738" s="39">
        <v>0.67853009259259256</v>
      </c>
      <c r="E738" s="40" t="s">
        <v>9</v>
      </c>
      <c r="F738" s="40">
        <v>17</v>
      </c>
      <c r="G738" s="40" t="s">
        <v>10</v>
      </c>
    </row>
    <row r="739" spans="3:7" ht="15" thickBot="1" x14ac:dyDescent="0.35">
      <c r="C739" s="38">
        <v>43274</v>
      </c>
      <c r="D739" s="39">
        <v>0.67854166666666671</v>
      </c>
      <c r="E739" s="40" t="s">
        <v>9</v>
      </c>
      <c r="F739" s="40">
        <v>12</v>
      </c>
      <c r="G739" s="40" t="s">
        <v>10</v>
      </c>
    </row>
    <row r="740" spans="3:7" ht="15" thickBot="1" x14ac:dyDescent="0.35">
      <c r="C740" s="38">
        <v>43274</v>
      </c>
      <c r="D740" s="39">
        <v>0.6790046296296296</v>
      </c>
      <c r="E740" s="40" t="s">
        <v>9</v>
      </c>
      <c r="F740" s="40">
        <v>21</v>
      </c>
      <c r="G740" s="40" t="s">
        <v>10</v>
      </c>
    </row>
    <row r="741" spans="3:7" ht="15" thickBot="1" x14ac:dyDescent="0.35">
      <c r="C741" s="38">
        <v>43274</v>
      </c>
      <c r="D741" s="39">
        <v>0.68008101851851854</v>
      </c>
      <c r="E741" s="40" t="s">
        <v>9</v>
      </c>
      <c r="F741" s="40">
        <v>11</v>
      </c>
      <c r="G741" s="40" t="s">
        <v>11</v>
      </c>
    </row>
    <row r="742" spans="3:7" ht="15" thickBot="1" x14ac:dyDescent="0.35">
      <c r="C742" s="38">
        <v>43274</v>
      </c>
      <c r="D742" s="39">
        <v>0.68576388888888884</v>
      </c>
      <c r="E742" s="40" t="s">
        <v>9</v>
      </c>
      <c r="F742" s="40">
        <v>15</v>
      </c>
      <c r="G742" s="40" t="s">
        <v>11</v>
      </c>
    </row>
    <row r="743" spans="3:7" ht="15" thickBot="1" x14ac:dyDescent="0.35">
      <c r="C743" s="38">
        <v>43274</v>
      </c>
      <c r="D743" s="39">
        <v>0.69466435185185194</v>
      </c>
      <c r="E743" s="40" t="s">
        <v>9</v>
      </c>
      <c r="F743" s="40">
        <v>12</v>
      </c>
      <c r="G743" s="40" t="s">
        <v>11</v>
      </c>
    </row>
    <row r="744" spans="3:7" ht="15" thickBot="1" x14ac:dyDescent="0.35">
      <c r="C744" s="38">
        <v>43274</v>
      </c>
      <c r="D744" s="39">
        <v>0.70400462962962962</v>
      </c>
      <c r="E744" s="40" t="s">
        <v>9</v>
      </c>
      <c r="F744" s="40">
        <v>21</v>
      </c>
      <c r="G744" s="40" t="s">
        <v>10</v>
      </c>
    </row>
    <row r="745" spans="3:7" ht="15" thickBot="1" x14ac:dyDescent="0.35">
      <c r="C745" s="38">
        <v>43274</v>
      </c>
      <c r="D745" s="39">
        <v>0.70402777777777781</v>
      </c>
      <c r="E745" s="40" t="s">
        <v>9</v>
      </c>
      <c r="F745" s="40">
        <v>18</v>
      </c>
      <c r="G745" s="40" t="s">
        <v>10</v>
      </c>
    </row>
    <row r="746" spans="3:7" ht="15" thickBot="1" x14ac:dyDescent="0.35">
      <c r="C746" s="38">
        <v>43274</v>
      </c>
      <c r="D746" s="39">
        <v>0.70402777777777781</v>
      </c>
      <c r="E746" s="40" t="s">
        <v>9</v>
      </c>
      <c r="F746" s="40">
        <v>20</v>
      </c>
      <c r="G746" s="40" t="s">
        <v>10</v>
      </c>
    </row>
    <row r="747" spans="3:7" ht="15" thickBot="1" x14ac:dyDescent="0.35">
      <c r="C747" s="38">
        <v>43274</v>
      </c>
      <c r="D747" s="39">
        <v>0.70406250000000004</v>
      </c>
      <c r="E747" s="40" t="s">
        <v>9</v>
      </c>
      <c r="F747" s="40">
        <v>22</v>
      </c>
      <c r="G747" s="40" t="s">
        <v>10</v>
      </c>
    </row>
    <row r="748" spans="3:7" ht="15" thickBot="1" x14ac:dyDescent="0.35">
      <c r="C748" s="38">
        <v>43274</v>
      </c>
      <c r="D748" s="39">
        <v>0.70594907407407403</v>
      </c>
      <c r="E748" s="40" t="s">
        <v>9</v>
      </c>
      <c r="F748" s="40">
        <v>27</v>
      </c>
      <c r="G748" s="40" t="s">
        <v>10</v>
      </c>
    </row>
    <row r="749" spans="3:7" ht="15" thickBot="1" x14ac:dyDescent="0.35">
      <c r="C749" s="38">
        <v>43274</v>
      </c>
      <c r="D749" s="39">
        <v>0.75556712962962969</v>
      </c>
      <c r="E749" s="40" t="s">
        <v>9</v>
      </c>
      <c r="F749" s="40">
        <v>24</v>
      </c>
      <c r="G749" s="40" t="s">
        <v>11</v>
      </c>
    </row>
    <row r="750" spans="3:7" ht="15" thickBot="1" x14ac:dyDescent="0.35">
      <c r="C750" s="38">
        <v>43274</v>
      </c>
      <c r="D750" s="39">
        <v>0.75906250000000008</v>
      </c>
      <c r="E750" s="40" t="s">
        <v>9</v>
      </c>
      <c r="F750" s="40">
        <v>12</v>
      </c>
      <c r="G750" s="40" t="s">
        <v>11</v>
      </c>
    </row>
    <row r="751" spans="3:7" ht="15" thickBot="1" x14ac:dyDescent="0.35">
      <c r="C751" s="38">
        <v>43274</v>
      </c>
      <c r="D751" s="39">
        <v>0.77280092592592586</v>
      </c>
      <c r="E751" s="40" t="s">
        <v>9</v>
      </c>
      <c r="F751" s="40">
        <v>14</v>
      </c>
      <c r="G751" s="40" t="s">
        <v>10</v>
      </c>
    </row>
    <row r="752" spans="3:7" ht="15" thickBot="1" x14ac:dyDescent="0.35">
      <c r="C752" s="38">
        <v>43274</v>
      </c>
      <c r="D752" s="39">
        <v>0.77290509259259255</v>
      </c>
      <c r="E752" s="40" t="s">
        <v>9</v>
      </c>
      <c r="F752" s="40">
        <v>15</v>
      </c>
      <c r="G752" s="40" t="s">
        <v>10</v>
      </c>
    </row>
    <row r="753" spans="3:7" ht="15" thickBot="1" x14ac:dyDescent="0.35">
      <c r="C753" s="38">
        <v>43274</v>
      </c>
      <c r="D753" s="39">
        <v>0.77428240740740739</v>
      </c>
      <c r="E753" s="40" t="s">
        <v>9</v>
      </c>
      <c r="F753" s="40">
        <v>13</v>
      </c>
      <c r="G753" s="40" t="s">
        <v>10</v>
      </c>
    </row>
    <row r="754" spans="3:7" ht="15" thickBot="1" x14ac:dyDescent="0.35">
      <c r="C754" s="38">
        <v>43274</v>
      </c>
      <c r="D754" s="39">
        <v>0.78061342592592586</v>
      </c>
      <c r="E754" s="40" t="s">
        <v>9</v>
      </c>
      <c r="F754" s="40">
        <v>11</v>
      </c>
      <c r="G754" s="40" t="s">
        <v>10</v>
      </c>
    </row>
    <row r="755" spans="3:7" ht="15" thickBot="1" x14ac:dyDescent="0.35">
      <c r="C755" s="38">
        <v>43274</v>
      </c>
      <c r="D755" s="39">
        <v>0.78240740740740744</v>
      </c>
      <c r="E755" s="40" t="s">
        <v>9</v>
      </c>
      <c r="F755" s="40">
        <v>8</v>
      </c>
      <c r="G755" s="40" t="s">
        <v>11</v>
      </c>
    </row>
    <row r="756" spans="3:7" ht="15" thickBot="1" x14ac:dyDescent="0.35">
      <c r="C756" s="38">
        <v>43274</v>
      </c>
      <c r="D756" s="39">
        <v>0.7970949074074074</v>
      </c>
      <c r="E756" s="40" t="s">
        <v>9</v>
      </c>
      <c r="F756" s="40">
        <v>11</v>
      </c>
      <c r="G756" s="40" t="s">
        <v>11</v>
      </c>
    </row>
    <row r="757" spans="3:7" ht="15" thickBot="1" x14ac:dyDescent="0.35">
      <c r="C757" s="38">
        <v>43274</v>
      </c>
      <c r="D757" s="39">
        <v>0.80133101851851851</v>
      </c>
      <c r="E757" s="40" t="s">
        <v>9</v>
      </c>
      <c r="F757" s="40">
        <v>11</v>
      </c>
      <c r="G757" s="40" t="s">
        <v>11</v>
      </c>
    </row>
    <row r="758" spans="3:7" ht="15" thickBot="1" x14ac:dyDescent="0.35">
      <c r="C758" s="38">
        <v>43274</v>
      </c>
      <c r="D758" s="39">
        <v>0.80222222222222228</v>
      </c>
      <c r="E758" s="40" t="s">
        <v>9</v>
      </c>
      <c r="F758" s="40">
        <v>14</v>
      </c>
      <c r="G758" s="40" t="s">
        <v>11</v>
      </c>
    </row>
    <row r="759" spans="3:7" ht="15" thickBot="1" x14ac:dyDescent="0.35">
      <c r="C759" s="38">
        <v>43274</v>
      </c>
      <c r="D759" s="39">
        <v>0.80754629629629626</v>
      </c>
      <c r="E759" s="40" t="s">
        <v>9</v>
      </c>
      <c r="F759" s="40">
        <v>23</v>
      </c>
      <c r="G759" s="40" t="s">
        <v>10</v>
      </c>
    </row>
    <row r="760" spans="3:7" ht="15" thickBot="1" x14ac:dyDescent="0.35">
      <c r="C760" s="38">
        <v>43274</v>
      </c>
      <c r="D760" s="39">
        <v>0.84539351851851852</v>
      </c>
      <c r="E760" s="40" t="s">
        <v>9</v>
      </c>
      <c r="F760" s="40">
        <v>15</v>
      </c>
      <c r="G760" s="40" t="s">
        <v>11</v>
      </c>
    </row>
    <row r="761" spans="3:7" ht="15" thickBot="1" x14ac:dyDescent="0.35">
      <c r="C761" s="38">
        <v>43274</v>
      </c>
      <c r="D761" s="39">
        <v>0.84964120370370377</v>
      </c>
      <c r="E761" s="40" t="s">
        <v>9</v>
      </c>
      <c r="F761" s="40">
        <v>11</v>
      </c>
      <c r="G761" s="40" t="s">
        <v>11</v>
      </c>
    </row>
    <row r="762" spans="3:7" ht="15" thickBot="1" x14ac:dyDescent="0.35">
      <c r="C762" s="38">
        <v>43274</v>
      </c>
      <c r="D762" s="39">
        <v>0.86596064814814822</v>
      </c>
      <c r="E762" s="40" t="s">
        <v>9</v>
      </c>
      <c r="F762" s="40">
        <v>4</v>
      </c>
      <c r="G762" s="40" t="s">
        <v>11</v>
      </c>
    </row>
    <row r="763" spans="3:7" ht="15" thickBot="1" x14ac:dyDescent="0.35">
      <c r="C763" s="38">
        <v>43274</v>
      </c>
      <c r="D763" s="39">
        <v>0.93465277777777767</v>
      </c>
      <c r="E763" s="40" t="s">
        <v>9</v>
      </c>
      <c r="F763" s="40">
        <v>18</v>
      </c>
      <c r="G763" s="40" t="s">
        <v>10</v>
      </c>
    </row>
    <row r="764" spans="3:7" ht="15" thickBot="1" x14ac:dyDescent="0.35">
      <c r="C764" s="38">
        <v>43275</v>
      </c>
      <c r="D764" s="39">
        <v>0.3578587962962963</v>
      </c>
      <c r="E764" s="40" t="s">
        <v>9</v>
      </c>
      <c r="F764" s="40">
        <v>11</v>
      </c>
      <c r="G764" s="40" t="s">
        <v>11</v>
      </c>
    </row>
    <row r="765" spans="3:7" ht="15" thickBot="1" x14ac:dyDescent="0.35">
      <c r="C765" s="38">
        <v>43275</v>
      </c>
      <c r="D765" s="39">
        <v>0.37449074074074074</v>
      </c>
      <c r="E765" s="40" t="s">
        <v>9</v>
      </c>
      <c r="F765" s="40">
        <v>22</v>
      </c>
      <c r="G765" s="40" t="s">
        <v>10</v>
      </c>
    </row>
    <row r="766" spans="3:7" ht="15" thickBot="1" x14ac:dyDescent="0.35">
      <c r="C766" s="38">
        <v>43275</v>
      </c>
      <c r="D766" s="39">
        <v>0.40160879629629626</v>
      </c>
      <c r="E766" s="40" t="s">
        <v>9</v>
      </c>
      <c r="F766" s="40">
        <v>11</v>
      </c>
      <c r="G766" s="40" t="s">
        <v>11</v>
      </c>
    </row>
    <row r="767" spans="3:7" ht="15" thickBot="1" x14ac:dyDescent="0.35">
      <c r="C767" s="38">
        <v>43275</v>
      </c>
      <c r="D767" s="39">
        <v>0.4052546296296296</v>
      </c>
      <c r="E767" s="40" t="s">
        <v>9</v>
      </c>
      <c r="F767" s="40">
        <v>13</v>
      </c>
      <c r="G767" s="40" t="s">
        <v>10</v>
      </c>
    </row>
    <row r="768" spans="3:7" ht="15" thickBot="1" x14ac:dyDescent="0.35">
      <c r="C768" s="38">
        <v>43275</v>
      </c>
      <c r="D768" s="39">
        <v>0.40527777777777779</v>
      </c>
      <c r="E768" s="40" t="s">
        <v>9</v>
      </c>
      <c r="F768" s="40">
        <v>12</v>
      </c>
      <c r="G768" s="40" t="s">
        <v>10</v>
      </c>
    </row>
    <row r="769" spans="3:7" ht="15" thickBot="1" x14ac:dyDescent="0.35">
      <c r="C769" s="38">
        <v>43275</v>
      </c>
      <c r="D769" s="39">
        <v>0.41159722222222223</v>
      </c>
      <c r="E769" s="40" t="s">
        <v>9</v>
      </c>
      <c r="F769" s="40">
        <v>18</v>
      </c>
      <c r="G769" s="40" t="s">
        <v>10</v>
      </c>
    </row>
    <row r="770" spans="3:7" ht="15" thickBot="1" x14ac:dyDescent="0.35">
      <c r="C770" s="38">
        <v>43275</v>
      </c>
      <c r="D770" s="39">
        <v>0.43024305555555559</v>
      </c>
      <c r="E770" s="40" t="s">
        <v>9</v>
      </c>
      <c r="F770" s="40">
        <v>17</v>
      </c>
      <c r="G770" s="40" t="s">
        <v>11</v>
      </c>
    </row>
    <row r="771" spans="3:7" ht="15" thickBot="1" x14ac:dyDescent="0.35">
      <c r="C771" s="38">
        <v>43275</v>
      </c>
      <c r="D771" s="39">
        <v>0.44152777777777774</v>
      </c>
      <c r="E771" s="40" t="s">
        <v>9</v>
      </c>
      <c r="F771" s="40">
        <v>13</v>
      </c>
      <c r="G771" s="40" t="s">
        <v>11</v>
      </c>
    </row>
    <row r="772" spans="3:7" ht="15" thickBot="1" x14ac:dyDescent="0.35">
      <c r="C772" s="38">
        <v>43275</v>
      </c>
      <c r="D772" s="39">
        <v>0.45178240740740744</v>
      </c>
      <c r="E772" s="40" t="s">
        <v>9</v>
      </c>
      <c r="F772" s="40">
        <v>12</v>
      </c>
      <c r="G772" s="40" t="s">
        <v>11</v>
      </c>
    </row>
    <row r="773" spans="3:7" ht="15" thickBot="1" x14ac:dyDescent="0.35">
      <c r="C773" s="38">
        <v>43275</v>
      </c>
      <c r="D773" s="39">
        <v>0.45505787037037032</v>
      </c>
      <c r="E773" s="40" t="s">
        <v>9</v>
      </c>
      <c r="F773" s="40">
        <v>11</v>
      </c>
      <c r="G773" s="40" t="s">
        <v>10</v>
      </c>
    </row>
    <row r="774" spans="3:7" ht="15" thickBot="1" x14ac:dyDescent="0.35">
      <c r="C774" s="38">
        <v>43275</v>
      </c>
      <c r="D774" s="39">
        <v>0.45862268518518517</v>
      </c>
      <c r="E774" s="40" t="s">
        <v>9</v>
      </c>
      <c r="F774" s="40">
        <v>8</v>
      </c>
      <c r="G774" s="40" t="s">
        <v>11</v>
      </c>
    </row>
    <row r="775" spans="3:7" ht="15" thickBot="1" x14ac:dyDescent="0.35">
      <c r="C775" s="38">
        <v>43275</v>
      </c>
      <c r="D775" s="39">
        <v>0.47372685185185182</v>
      </c>
      <c r="E775" s="40" t="s">
        <v>9</v>
      </c>
      <c r="F775" s="40">
        <v>12</v>
      </c>
      <c r="G775" s="40" t="s">
        <v>11</v>
      </c>
    </row>
    <row r="776" spans="3:7" ht="15" thickBot="1" x14ac:dyDescent="0.35">
      <c r="C776" s="38">
        <v>43275</v>
      </c>
      <c r="D776" s="39">
        <v>0.48131944444444441</v>
      </c>
      <c r="E776" s="40" t="s">
        <v>9</v>
      </c>
      <c r="F776" s="40">
        <v>11</v>
      </c>
      <c r="G776" s="40" t="s">
        <v>11</v>
      </c>
    </row>
    <row r="777" spans="3:7" ht="15" thickBot="1" x14ac:dyDescent="0.35">
      <c r="C777" s="38">
        <v>43275</v>
      </c>
      <c r="D777" s="39">
        <v>0.49359953703703702</v>
      </c>
      <c r="E777" s="40" t="s">
        <v>9</v>
      </c>
      <c r="F777" s="40">
        <v>10</v>
      </c>
      <c r="G777" s="40" t="s">
        <v>11</v>
      </c>
    </row>
    <row r="778" spans="3:7" ht="15" thickBot="1" x14ac:dyDescent="0.35">
      <c r="C778" s="38">
        <v>43275</v>
      </c>
      <c r="D778" s="39">
        <v>0.50192129629629634</v>
      </c>
      <c r="E778" s="40" t="s">
        <v>9</v>
      </c>
      <c r="F778" s="40">
        <v>12</v>
      </c>
      <c r="G778" s="40" t="s">
        <v>11</v>
      </c>
    </row>
    <row r="779" spans="3:7" ht="15" thickBot="1" x14ac:dyDescent="0.35">
      <c r="C779" s="38">
        <v>43275</v>
      </c>
      <c r="D779" s="39">
        <v>0.50276620370370373</v>
      </c>
      <c r="E779" s="40" t="s">
        <v>9</v>
      </c>
      <c r="F779" s="40">
        <v>10</v>
      </c>
      <c r="G779" s="40" t="s">
        <v>11</v>
      </c>
    </row>
    <row r="780" spans="3:7" ht="15" thickBot="1" x14ac:dyDescent="0.35">
      <c r="C780" s="38">
        <v>43275</v>
      </c>
      <c r="D780" s="39">
        <v>0.51098379629629631</v>
      </c>
      <c r="E780" s="40" t="s">
        <v>9</v>
      </c>
      <c r="F780" s="40">
        <v>22</v>
      </c>
      <c r="G780" s="40" t="s">
        <v>10</v>
      </c>
    </row>
    <row r="781" spans="3:7" ht="15" thickBot="1" x14ac:dyDescent="0.35">
      <c r="C781" s="38">
        <v>43275</v>
      </c>
      <c r="D781" s="39">
        <v>0.5116666666666666</v>
      </c>
      <c r="E781" s="40" t="s">
        <v>9</v>
      </c>
      <c r="F781" s="40">
        <v>17</v>
      </c>
      <c r="G781" s="40" t="s">
        <v>11</v>
      </c>
    </row>
    <row r="782" spans="3:7" ht="15" thickBot="1" x14ac:dyDescent="0.35">
      <c r="C782" s="38">
        <v>43275</v>
      </c>
      <c r="D782" s="39">
        <v>0.51384259259259257</v>
      </c>
      <c r="E782" s="40" t="s">
        <v>9</v>
      </c>
      <c r="F782" s="40">
        <v>11</v>
      </c>
      <c r="G782" s="40" t="s">
        <v>11</v>
      </c>
    </row>
    <row r="783" spans="3:7" ht="15" thickBot="1" x14ac:dyDescent="0.35">
      <c r="C783" s="38">
        <v>43275</v>
      </c>
      <c r="D783" s="39">
        <v>0.51626157407407403</v>
      </c>
      <c r="E783" s="40" t="s">
        <v>9</v>
      </c>
      <c r="F783" s="40">
        <v>12</v>
      </c>
      <c r="G783" s="40" t="s">
        <v>11</v>
      </c>
    </row>
    <row r="784" spans="3:7" ht="15" thickBot="1" x14ac:dyDescent="0.35">
      <c r="C784" s="38">
        <v>43275</v>
      </c>
      <c r="D784" s="39">
        <v>0.51997685185185183</v>
      </c>
      <c r="E784" s="40" t="s">
        <v>9</v>
      </c>
      <c r="F784" s="40">
        <v>10</v>
      </c>
      <c r="G784" s="40" t="s">
        <v>10</v>
      </c>
    </row>
    <row r="785" spans="3:7" ht="15" thickBot="1" x14ac:dyDescent="0.35">
      <c r="C785" s="38">
        <v>43275</v>
      </c>
      <c r="D785" s="39">
        <v>0.52259259259259261</v>
      </c>
      <c r="E785" s="40" t="s">
        <v>9</v>
      </c>
      <c r="F785" s="40">
        <v>11</v>
      </c>
      <c r="G785" s="40" t="s">
        <v>11</v>
      </c>
    </row>
    <row r="786" spans="3:7" ht="15" thickBot="1" x14ac:dyDescent="0.35">
      <c r="C786" s="38">
        <v>43275</v>
      </c>
      <c r="D786" s="39">
        <v>0.53074074074074074</v>
      </c>
      <c r="E786" s="40" t="s">
        <v>9</v>
      </c>
      <c r="F786" s="40">
        <v>12</v>
      </c>
      <c r="G786" s="40" t="s">
        <v>11</v>
      </c>
    </row>
    <row r="787" spans="3:7" ht="15" thickBot="1" x14ac:dyDescent="0.35">
      <c r="C787" s="38">
        <v>43275</v>
      </c>
      <c r="D787" s="39">
        <v>0.53239583333333329</v>
      </c>
      <c r="E787" s="40" t="s">
        <v>9</v>
      </c>
      <c r="F787" s="40">
        <v>18</v>
      </c>
      <c r="G787" s="40" t="s">
        <v>10</v>
      </c>
    </row>
    <row r="788" spans="3:7" ht="15" thickBot="1" x14ac:dyDescent="0.35">
      <c r="C788" s="38">
        <v>43275</v>
      </c>
      <c r="D788" s="39">
        <v>0.54655092592592591</v>
      </c>
      <c r="E788" s="40" t="s">
        <v>9</v>
      </c>
      <c r="F788" s="40">
        <v>13</v>
      </c>
      <c r="G788" s="40" t="s">
        <v>11</v>
      </c>
    </row>
    <row r="789" spans="3:7" ht="15" thickBot="1" x14ac:dyDescent="0.35">
      <c r="C789" s="38">
        <v>43275</v>
      </c>
      <c r="D789" s="39">
        <v>0.55718750000000006</v>
      </c>
      <c r="E789" s="40" t="s">
        <v>9</v>
      </c>
      <c r="F789" s="40">
        <v>9</v>
      </c>
      <c r="G789" s="40" t="s">
        <v>10</v>
      </c>
    </row>
    <row r="790" spans="3:7" ht="15" thickBot="1" x14ac:dyDescent="0.35">
      <c r="C790" s="38">
        <v>43275</v>
      </c>
      <c r="D790" s="39">
        <v>0.57315972222222222</v>
      </c>
      <c r="E790" s="40" t="s">
        <v>9</v>
      </c>
      <c r="F790" s="40">
        <v>9</v>
      </c>
      <c r="G790" s="40" t="s">
        <v>11</v>
      </c>
    </row>
    <row r="791" spans="3:7" ht="15" thickBot="1" x14ac:dyDescent="0.35">
      <c r="C791" s="38">
        <v>43275</v>
      </c>
      <c r="D791" s="39">
        <v>0.57366898148148149</v>
      </c>
      <c r="E791" s="40" t="s">
        <v>9</v>
      </c>
      <c r="F791" s="40">
        <v>12</v>
      </c>
      <c r="G791" s="40" t="s">
        <v>11</v>
      </c>
    </row>
    <row r="792" spans="3:7" ht="15" thickBot="1" x14ac:dyDescent="0.35">
      <c r="C792" s="38">
        <v>43275</v>
      </c>
      <c r="D792" s="39">
        <v>0.57856481481481481</v>
      </c>
      <c r="E792" s="40" t="s">
        <v>9</v>
      </c>
      <c r="F792" s="40">
        <v>11</v>
      </c>
      <c r="G792" s="40" t="s">
        <v>10</v>
      </c>
    </row>
    <row r="793" spans="3:7" ht="15" thickBot="1" x14ac:dyDescent="0.35">
      <c r="C793" s="38">
        <v>43275</v>
      </c>
      <c r="D793" s="39">
        <v>0.58160879629629625</v>
      </c>
      <c r="E793" s="40" t="s">
        <v>9</v>
      </c>
      <c r="F793" s="40">
        <v>9</v>
      </c>
      <c r="G793" s="40" t="s">
        <v>11</v>
      </c>
    </row>
    <row r="794" spans="3:7" ht="15" thickBot="1" x14ac:dyDescent="0.35">
      <c r="C794" s="38">
        <v>43275</v>
      </c>
      <c r="D794" s="39">
        <v>0.58248842592592587</v>
      </c>
      <c r="E794" s="40" t="s">
        <v>9</v>
      </c>
      <c r="F794" s="40">
        <v>12</v>
      </c>
      <c r="G794" s="40" t="s">
        <v>11</v>
      </c>
    </row>
    <row r="795" spans="3:7" ht="15" thickBot="1" x14ac:dyDescent="0.35">
      <c r="C795" s="38">
        <v>43275</v>
      </c>
      <c r="D795" s="39">
        <v>0.58553240740740742</v>
      </c>
      <c r="E795" s="40" t="s">
        <v>9</v>
      </c>
      <c r="F795" s="40">
        <v>23</v>
      </c>
      <c r="G795" s="40" t="s">
        <v>10</v>
      </c>
    </row>
    <row r="796" spans="3:7" ht="15" thickBot="1" x14ac:dyDescent="0.35">
      <c r="C796" s="38">
        <v>43275</v>
      </c>
      <c r="D796" s="39">
        <v>0.58616898148148155</v>
      </c>
      <c r="E796" s="40" t="s">
        <v>9</v>
      </c>
      <c r="F796" s="40">
        <v>11</v>
      </c>
      <c r="G796" s="40" t="s">
        <v>11</v>
      </c>
    </row>
    <row r="797" spans="3:7" ht="15" thickBot="1" x14ac:dyDescent="0.35">
      <c r="C797" s="38">
        <v>43275</v>
      </c>
      <c r="D797" s="39">
        <v>0.59521990740740738</v>
      </c>
      <c r="E797" s="40" t="s">
        <v>9</v>
      </c>
      <c r="F797" s="40">
        <v>14</v>
      </c>
      <c r="G797" s="40" t="s">
        <v>11</v>
      </c>
    </row>
    <row r="798" spans="3:7" ht="15" thickBot="1" x14ac:dyDescent="0.35">
      <c r="C798" s="38">
        <v>43275</v>
      </c>
      <c r="D798" s="39">
        <v>0.60493055555555553</v>
      </c>
      <c r="E798" s="40" t="s">
        <v>9</v>
      </c>
      <c r="F798" s="40">
        <v>27</v>
      </c>
      <c r="G798" s="40" t="s">
        <v>10</v>
      </c>
    </row>
    <row r="799" spans="3:7" ht="15" thickBot="1" x14ac:dyDescent="0.35">
      <c r="C799" s="38">
        <v>43275</v>
      </c>
      <c r="D799" s="39">
        <v>0.60670138888888892</v>
      </c>
      <c r="E799" s="40" t="s">
        <v>9</v>
      </c>
      <c r="F799" s="40">
        <v>22</v>
      </c>
      <c r="G799" s="40" t="s">
        <v>11</v>
      </c>
    </row>
    <row r="800" spans="3:7" ht="15" thickBot="1" x14ac:dyDescent="0.35">
      <c r="C800" s="38">
        <v>43275</v>
      </c>
      <c r="D800" s="39">
        <v>0.61055555555555563</v>
      </c>
      <c r="E800" s="40" t="s">
        <v>9</v>
      </c>
      <c r="F800" s="40">
        <v>21</v>
      </c>
      <c r="G800" s="40" t="s">
        <v>10</v>
      </c>
    </row>
    <row r="801" spans="3:7" ht="15" thickBot="1" x14ac:dyDescent="0.35">
      <c r="C801" s="38">
        <v>43275</v>
      </c>
      <c r="D801" s="39">
        <v>0.61056712962962967</v>
      </c>
      <c r="E801" s="40" t="s">
        <v>9</v>
      </c>
      <c r="F801" s="40">
        <v>20</v>
      </c>
      <c r="G801" s="40" t="s">
        <v>10</v>
      </c>
    </row>
    <row r="802" spans="3:7" ht="15" thickBot="1" x14ac:dyDescent="0.35">
      <c r="C802" s="38">
        <v>43275</v>
      </c>
      <c r="D802" s="39">
        <v>0.61589120370370376</v>
      </c>
      <c r="E802" s="40" t="s">
        <v>9</v>
      </c>
      <c r="F802" s="40">
        <v>19</v>
      </c>
      <c r="G802" s="40" t="s">
        <v>10</v>
      </c>
    </row>
    <row r="803" spans="3:7" ht="15" thickBot="1" x14ac:dyDescent="0.35">
      <c r="C803" s="38">
        <v>43275</v>
      </c>
      <c r="D803" s="39">
        <v>0.6171875</v>
      </c>
      <c r="E803" s="40" t="s">
        <v>9</v>
      </c>
      <c r="F803" s="40">
        <v>27</v>
      </c>
      <c r="G803" s="40" t="s">
        <v>10</v>
      </c>
    </row>
    <row r="804" spans="3:7" ht="15" thickBot="1" x14ac:dyDescent="0.35">
      <c r="C804" s="38">
        <v>43275</v>
      </c>
      <c r="D804" s="39">
        <v>0.61806712962962962</v>
      </c>
      <c r="E804" s="40" t="s">
        <v>9</v>
      </c>
      <c r="F804" s="40">
        <v>20</v>
      </c>
      <c r="G804" s="40" t="s">
        <v>10</v>
      </c>
    </row>
    <row r="805" spans="3:7" ht="15" thickBot="1" x14ac:dyDescent="0.35">
      <c r="C805" s="38">
        <v>43275</v>
      </c>
      <c r="D805" s="39">
        <v>0.62039351851851854</v>
      </c>
      <c r="E805" s="40" t="s">
        <v>9</v>
      </c>
      <c r="F805" s="40">
        <v>35</v>
      </c>
      <c r="G805" s="40" t="s">
        <v>10</v>
      </c>
    </row>
    <row r="806" spans="3:7" ht="15" thickBot="1" x14ac:dyDescent="0.35">
      <c r="C806" s="38">
        <v>43275</v>
      </c>
      <c r="D806" s="39">
        <v>0.66255787037037039</v>
      </c>
      <c r="E806" s="40" t="s">
        <v>9</v>
      </c>
      <c r="F806" s="40">
        <v>25</v>
      </c>
      <c r="G806" s="40" t="s">
        <v>10</v>
      </c>
    </row>
    <row r="807" spans="3:7" ht="15" thickBot="1" x14ac:dyDescent="0.35">
      <c r="C807" s="38">
        <v>43275</v>
      </c>
      <c r="D807" s="39">
        <v>0.6645833333333333</v>
      </c>
      <c r="E807" s="40" t="s">
        <v>9</v>
      </c>
      <c r="F807" s="40">
        <v>11</v>
      </c>
      <c r="G807" s="40" t="s">
        <v>10</v>
      </c>
    </row>
    <row r="808" spans="3:7" ht="15" thickBot="1" x14ac:dyDescent="0.35">
      <c r="C808" s="38">
        <v>43275</v>
      </c>
      <c r="D808" s="39">
        <v>0.67325231481481485</v>
      </c>
      <c r="E808" s="40" t="s">
        <v>9</v>
      </c>
      <c r="F808" s="40">
        <v>24</v>
      </c>
      <c r="G808" s="40" t="s">
        <v>10</v>
      </c>
    </row>
    <row r="809" spans="3:7" ht="15" thickBot="1" x14ac:dyDescent="0.35">
      <c r="C809" s="38">
        <v>43275</v>
      </c>
      <c r="D809" s="39">
        <v>0.67594907407407412</v>
      </c>
      <c r="E809" s="40" t="s">
        <v>9</v>
      </c>
      <c r="F809" s="40">
        <v>10</v>
      </c>
      <c r="G809" s="40" t="s">
        <v>11</v>
      </c>
    </row>
    <row r="810" spans="3:7" ht="15" thickBot="1" x14ac:dyDescent="0.35">
      <c r="C810" s="38">
        <v>43275</v>
      </c>
      <c r="D810" s="39">
        <v>0.69399305555555557</v>
      </c>
      <c r="E810" s="40" t="s">
        <v>9</v>
      </c>
      <c r="F810" s="40">
        <v>22</v>
      </c>
      <c r="G810" s="40" t="s">
        <v>10</v>
      </c>
    </row>
    <row r="811" spans="3:7" ht="15" thickBot="1" x14ac:dyDescent="0.35">
      <c r="C811" s="38">
        <v>43275</v>
      </c>
      <c r="D811" s="39">
        <v>0.70318287037037042</v>
      </c>
      <c r="E811" s="40" t="s">
        <v>9</v>
      </c>
      <c r="F811" s="40">
        <v>13</v>
      </c>
      <c r="G811" s="40" t="s">
        <v>11</v>
      </c>
    </row>
    <row r="812" spans="3:7" ht="15" thickBot="1" x14ac:dyDescent="0.35">
      <c r="C812" s="38">
        <v>43275</v>
      </c>
      <c r="D812" s="39">
        <v>0.70376157407407414</v>
      </c>
      <c r="E812" s="40" t="s">
        <v>9</v>
      </c>
      <c r="F812" s="40">
        <v>29</v>
      </c>
      <c r="G812" s="40" t="s">
        <v>10</v>
      </c>
    </row>
    <row r="813" spans="3:7" ht="15" thickBot="1" x14ac:dyDescent="0.35">
      <c r="C813" s="38">
        <v>43275</v>
      </c>
      <c r="D813" s="39">
        <v>0.71074074074074067</v>
      </c>
      <c r="E813" s="40" t="s">
        <v>9</v>
      </c>
      <c r="F813" s="40">
        <v>10</v>
      </c>
      <c r="G813" s="40" t="s">
        <v>10</v>
      </c>
    </row>
    <row r="814" spans="3:7" ht="15" thickBot="1" x14ac:dyDescent="0.35">
      <c r="C814" s="38">
        <v>43275</v>
      </c>
      <c r="D814" s="39">
        <v>0.7141319444444445</v>
      </c>
      <c r="E814" s="40" t="s">
        <v>9</v>
      </c>
      <c r="F814" s="40">
        <v>20</v>
      </c>
      <c r="G814" s="40" t="s">
        <v>10</v>
      </c>
    </row>
    <row r="815" spans="3:7" ht="15" thickBot="1" x14ac:dyDescent="0.35">
      <c r="C815" s="38">
        <v>43275</v>
      </c>
      <c r="D815" s="39">
        <v>0.71420138888888884</v>
      </c>
      <c r="E815" s="40" t="s">
        <v>9</v>
      </c>
      <c r="F815" s="40">
        <v>19</v>
      </c>
      <c r="G815" s="40" t="s">
        <v>10</v>
      </c>
    </row>
    <row r="816" spans="3:7" ht="15" thickBot="1" x14ac:dyDescent="0.35">
      <c r="C816" s="38">
        <v>43275</v>
      </c>
      <c r="D816" s="39">
        <v>0.72542824074074075</v>
      </c>
      <c r="E816" s="40" t="s">
        <v>9</v>
      </c>
      <c r="F816" s="40">
        <v>16</v>
      </c>
      <c r="G816" s="40" t="s">
        <v>10</v>
      </c>
    </row>
    <row r="817" spans="3:7" ht="15" thickBot="1" x14ac:dyDescent="0.35">
      <c r="C817" s="38">
        <v>43275</v>
      </c>
      <c r="D817" s="39">
        <v>0.73206018518518512</v>
      </c>
      <c r="E817" s="40" t="s">
        <v>9</v>
      </c>
      <c r="F817" s="40">
        <v>16</v>
      </c>
      <c r="G817" s="40" t="s">
        <v>10</v>
      </c>
    </row>
    <row r="818" spans="3:7" ht="15" thickBot="1" x14ac:dyDescent="0.35">
      <c r="C818" s="38">
        <v>43275</v>
      </c>
      <c r="D818" s="39">
        <v>0.73609953703703701</v>
      </c>
      <c r="E818" s="40" t="s">
        <v>9</v>
      </c>
      <c r="F818" s="40">
        <v>27</v>
      </c>
      <c r="G818" s="40" t="s">
        <v>10</v>
      </c>
    </row>
    <row r="819" spans="3:7" ht="15" thickBot="1" x14ac:dyDescent="0.35">
      <c r="C819" s="38">
        <v>43275</v>
      </c>
      <c r="D819" s="39">
        <v>0.73771990740740734</v>
      </c>
      <c r="E819" s="40" t="s">
        <v>9</v>
      </c>
      <c r="F819" s="40">
        <v>12</v>
      </c>
      <c r="G819" s="40" t="s">
        <v>11</v>
      </c>
    </row>
    <row r="820" spans="3:7" ht="15" thickBot="1" x14ac:dyDescent="0.35">
      <c r="C820" s="38">
        <v>43275</v>
      </c>
      <c r="D820" s="39">
        <v>0.74488425925925927</v>
      </c>
      <c r="E820" s="40" t="s">
        <v>9</v>
      </c>
      <c r="F820" s="40">
        <v>10</v>
      </c>
      <c r="G820" s="40" t="s">
        <v>10</v>
      </c>
    </row>
    <row r="821" spans="3:7" ht="15" thickBot="1" x14ac:dyDescent="0.35">
      <c r="C821" s="38">
        <v>43275</v>
      </c>
      <c r="D821" s="39">
        <v>0.75770833333333332</v>
      </c>
      <c r="E821" s="40" t="s">
        <v>9</v>
      </c>
      <c r="F821" s="40">
        <v>17</v>
      </c>
      <c r="G821" s="40" t="s">
        <v>10</v>
      </c>
    </row>
    <row r="822" spans="3:7" ht="15" thickBot="1" x14ac:dyDescent="0.35">
      <c r="C822" s="38">
        <v>43275</v>
      </c>
      <c r="D822" s="39">
        <v>0.75946759259259267</v>
      </c>
      <c r="E822" s="40" t="s">
        <v>9</v>
      </c>
      <c r="F822" s="40">
        <v>20</v>
      </c>
      <c r="G822" s="40" t="s">
        <v>11</v>
      </c>
    </row>
    <row r="823" spans="3:7" ht="15" thickBot="1" x14ac:dyDescent="0.35">
      <c r="C823" s="38">
        <v>43275</v>
      </c>
      <c r="D823" s="39">
        <v>0.76209490740740737</v>
      </c>
      <c r="E823" s="40" t="s">
        <v>9</v>
      </c>
      <c r="F823" s="40">
        <v>22</v>
      </c>
      <c r="G823" s="40" t="s">
        <v>10</v>
      </c>
    </row>
    <row r="824" spans="3:7" ht="15" thickBot="1" x14ac:dyDescent="0.35">
      <c r="C824" s="38">
        <v>43275</v>
      </c>
      <c r="D824" s="39">
        <v>0.7634375000000001</v>
      </c>
      <c r="E824" s="40" t="s">
        <v>9</v>
      </c>
      <c r="F824" s="40">
        <v>20</v>
      </c>
      <c r="G824" s="40" t="s">
        <v>10</v>
      </c>
    </row>
    <row r="825" spans="3:7" ht="15" thickBot="1" x14ac:dyDescent="0.35">
      <c r="C825" s="38">
        <v>43275</v>
      </c>
      <c r="D825" s="39">
        <v>0.76348379629629637</v>
      </c>
      <c r="E825" s="40" t="s">
        <v>9</v>
      </c>
      <c r="F825" s="40">
        <v>21</v>
      </c>
      <c r="G825" s="40" t="s">
        <v>10</v>
      </c>
    </row>
    <row r="826" spans="3:7" ht="15" thickBot="1" x14ac:dyDescent="0.35">
      <c r="C826" s="38">
        <v>43275</v>
      </c>
      <c r="D826" s="39">
        <v>0.76649305555555547</v>
      </c>
      <c r="E826" s="40" t="s">
        <v>9</v>
      </c>
      <c r="F826" s="40">
        <v>23</v>
      </c>
      <c r="G826" s="40" t="s">
        <v>10</v>
      </c>
    </row>
    <row r="827" spans="3:7" ht="15" thickBot="1" x14ac:dyDescent="0.35">
      <c r="C827" s="38">
        <v>43275</v>
      </c>
      <c r="D827" s="39">
        <v>0.76651620370370377</v>
      </c>
      <c r="E827" s="40" t="s">
        <v>9</v>
      </c>
      <c r="F827" s="40">
        <v>25</v>
      </c>
      <c r="G827" s="40" t="s">
        <v>10</v>
      </c>
    </row>
    <row r="828" spans="3:7" ht="15" thickBot="1" x14ac:dyDescent="0.35">
      <c r="C828" s="38">
        <v>43275</v>
      </c>
      <c r="D828" s="39">
        <v>0.7729166666666667</v>
      </c>
      <c r="E828" s="40" t="s">
        <v>9</v>
      </c>
      <c r="F828" s="40">
        <v>24</v>
      </c>
      <c r="G828" s="40" t="s">
        <v>11</v>
      </c>
    </row>
    <row r="829" spans="3:7" ht="15" thickBot="1" x14ac:dyDescent="0.35">
      <c r="C829" s="38">
        <v>43275</v>
      </c>
      <c r="D829" s="39">
        <v>0.77293981481481477</v>
      </c>
      <c r="E829" s="40" t="s">
        <v>9</v>
      </c>
      <c r="F829" s="40">
        <v>19</v>
      </c>
      <c r="G829" s="40" t="s">
        <v>11</v>
      </c>
    </row>
    <row r="830" spans="3:7" ht="15" thickBot="1" x14ac:dyDescent="0.35">
      <c r="C830" s="38">
        <v>43275</v>
      </c>
      <c r="D830" s="39">
        <v>0.77415509259259263</v>
      </c>
      <c r="E830" s="40" t="s">
        <v>9</v>
      </c>
      <c r="F830" s="40">
        <v>29</v>
      </c>
      <c r="G830" s="40" t="s">
        <v>11</v>
      </c>
    </row>
    <row r="831" spans="3:7" ht="15" thickBot="1" x14ac:dyDescent="0.35">
      <c r="C831" s="38">
        <v>43275</v>
      </c>
      <c r="D831" s="39">
        <v>0.79533564814814817</v>
      </c>
      <c r="E831" s="40" t="s">
        <v>9</v>
      </c>
      <c r="F831" s="40">
        <v>17</v>
      </c>
      <c r="G831" s="40" t="s">
        <v>11</v>
      </c>
    </row>
    <row r="832" spans="3:7" ht="15" thickBot="1" x14ac:dyDescent="0.35">
      <c r="C832" s="38">
        <v>43275</v>
      </c>
      <c r="D832" s="39">
        <v>0.82696759259259256</v>
      </c>
      <c r="E832" s="40" t="s">
        <v>9</v>
      </c>
      <c r="F832" s="40">
        <v>20</v>
      </c>
      <c r="G832" s="40" t="s">
        <v>10</v>
      </c>
    </row>
    <row r="833" spans="3:7" ht="15" thickBot="1" x14ac:dyDescent="0.35">
      <c r="C833" s="38">
        <v>43275</v>
      </c>
      <c r="D833" s="39">
        <v>0.87026620370370367</v>
      </c>
      <c r="E833" s="40" t="s">
        <v>9</v>
      </c>
      <c r="F833" s="40">
        <v>39</v>
      </c>
      <c r="G833" s="40" t="s">
        <v>11</v>
      </c>
    </row>
    <row r="834" spans="3:7" ht="15" thickBot="1" x14ac:dyDescent="0.35">
      <c r="C834" s="41">
        <v>43275</v>
      </c>
      <c r="D834" s="42">
        <v>0.97318287037037043</v>
      </c>
      <c r="E834" s="43" t="s">
        <v>9</v>
      </c>
      <c r="F834" s="43">
        <v>33</v>
      </c>
      <c r="G834" s="43" t="s">
        <v>11</v>
      </c>
    </row>
    <row r="835" spans="3:7" ht="15" thickBot="1" x14ac:dyDescent="0.35">
      <c r="C835" s="44">
        <v>43276</v>
      </c>
      <c r="D835" s="45">
        <v>0.12690972222222222</v>
      </c>
      <c r="E835" s="46" t="s">
        <v>9</v>
      </c>
      <c r="F835" s="46">
        <v>33</v>
      </c>
      <c r="G835" s="46" t="s">
        <v>10</v>
      </c>
    </row>
    <row r="836" spans="3:7" ht="15" thickBot="1" x14ac:dyDescent="0.35">
      <c r="C836" s="38">
        <v>43276</v>
      </c>
      <c r="D836" s="39">
        <v>0.12910879629629629</v>
      </c>
      <c r="E836" s="40" t="s">
        <v>9</v>
      </c>
      <c r="F836" s="40">
        <v>12</v>
      </c>
      <c r="G836" s="40" t="s">
        <v>11</v>
      </c>
    </row>
    <row r="837" spans="3:7" ht="15" thickBot="1" x14ac:dyDescent="0.35">
      <c r="C837" s="38">
        <v>43276</v>
      </c>
      <c r="D837" s="39">
        <v>0.12954861111111113</v>
      </c>
      <c r="E837" s="40" t="s">
        <v>9</v>
      </c>
      <c r="F837" s="40">
        <v>11</v>
      </c>
      <c r="G837" s="40" t="s">
        <v>11</v>
      </c>
    </row>
    <row r="838" spans="3:7" ht="15" thickBot="1" x14ac:dyDescent="0.35">
      <c r="C838" s="38">
        <v>43276</v>
      </c>
      <c r="D838" s="39">
        <v>0.28591435185185182</v>
      </c>
      <c r="E838" s="40" t="s">
        <v>9</v>
      </c>
      <c r="F838" s="40">
        <v>12</v>
      </c>
      <c r="G838" s="40" t="s">
        <v>11</v>
      </c>
    </row>
    <row r="839" spans="3:7" ht="15" thickBot="1" x14ac:dyDescent="0.35">
      <c r="C839" s="38">
        <v>43276</v>
      </c>
      <c r="D839" s="39">
        <v>0.28645833333333331</v>
      </c>
      <c r="E839" s="40" t="s">
        <v>9</v>
      </c>
      <c r="F839" s="40">
        <v>14</v>
      </c>
      <c r="G839" s="40" t="s">
        <v>11</v>
      </c>
    </row>
    <row r="840" spans="3:7" ht="15" thickBot="1" x14ac:dyDescent="0.35">
      <c r="C840" s="38">
        <v>43276</v>
      </c>
      <c r="D840" s="39">
        <v>0.29243055555555558</v>
      </c>
      <c r="E840" s="40" t="s">
        <v>9</v>
      </c>
      <c r="F840" s="40">
        <v>15</v>
      </c>
      <c r="G840" s="40" t="s">
        <v>11</v>
      </c>
    </row>
    <row r="841" spans="3:7" ht="15" thickBot="1" x14ac:dyDescent="0.35">
      <c r="C841" s="38">
        <v>43276</v>
      </c>
      <c r="D841" s="39">
        <v>0.29265046296296299</v>
      </c>
      <c r="E841" s="40" t="s">
        <v>9</v>
      </c>
      <c r="F841" s="40">
        <v>10</v>
      </c>
      <c r="G841" s="40" t="s">
        <v>11</v>
      </c>
    </row>
    <row r="842" spans="3:7" ht="15" thickBot="1" x14ac:dyDescent="0.35">
      <c r="C842" s="38">
        <v>43276</v>
      </c>
      <c r="D842" s="39">
        <v>0.30976851851851855</v>
      </c>
      <c r="E842" s="40" t="s">
        <v>9</v>
      </c>
      <c r="F842" s="40">
        <v>18</v>
      </c>
      <c r="G842" s="40" t="s">
        <v>11</v>
      </c>
    </row>
    <row r="843" spans="3:7" ht="15" thickBot="1" x14ac:dyDescent="0.35">
      <c r="C843" s="38">
        <v>43276</v>
      </c>
      <c r="D843" s="39">
        <v>0.30978009259259259</v>
      </c>
      <c r="E843" s="40" t="s">
        <v>9</v>
      </c>
      <c r="F843" s="40">
        <v>12</v>
      </c>
      <c r="G843" s="40" t="s">
        <v>11</v>
      </c>
    </row>
    <row r="844" spans="3:7" ht="15" thickBot="1" x14ac:dyDescent="0.35">
      <c r="C844" s="38">
        <v>43276</v>
      </c>
      <c r="D844" s="39">
        <v>0.32369212962962962</v>
      </c>
      <c r="E844" s="40" t="s">
        <v>9</v>
      </c>
      <c r="F844" s="40">
        <v>11</v>
      </c>
      <c r="G844" s="40" t="s">
        <v>11</v>
      </c>
    </row>
    <row r="845" spans="3:7" ht="15" thickBot="1" x14ac:dyDescent="0.35">
      <c r="C845" s="38">
        <v>43276</v>
      </c>
      <c r="D845" s="39">
        <v>0.35341435185185183</v>
      </c>
      <c r="E845" s="40" t="s">
        <v>9</v>
      </c>
      <c r="F845" s="40">
        <v>10</v>
      </c>
      <c r="G845" s="40" t="s">
        <v>11</v>
      </c>
    </row>
    <row r="846" spans="3:7" ht="15" thickBot="1" x14ac:dyDescent="0.35">
      <c r="C846" s="38">
        <v>43276</v>
      </c>
      <c r="D846" s="39">
        <v>0.37116898148148153</v>
      </c>
      <c r="E846" s="40" t="s">
        <v>9</v>
      </c>
      <c r="F846" s="40">
        <v>9</v>
      </c>
      <c r="G846" s="40" t="s">
        <v>11</v>
      </c>
    </row>
    <row r="847" spans="3:7" ht="15" thickBot="1" x14ac:dyDescent="0.35">
      <c r="C847" s="38">
        <v>43276</v>
      </c>
      <c r="D847" s="39">
        <v>0.42387731481481478</v>
      </c>
      <c r="E847" s="40" t="s">
        <v>9</v>
      </c>
      <c r="F847" s="40">
        <v>14</v>
      </c>
      <c r="G847" s="40" t="s">
        <v>11</v>
      </c>
    </row>
    <row r="848" spans="3:7" ht="15" thickBot="1" x14ac:dyDescent="0.35">
      <c r="C848" s="38">
        <v>43276</v>
      </c>
      <c r="D848" s="39">
        <v>0.43587962962962962</v>
      </c>
      <c r="E848" s="40" t="s">
        <v>9</v>
      </c>
      <c r="F848" s="40">
        <v>12</v>
      </c>
      <c r="G848" s="40" t="s">
        <v>11</v>
      </c>
    </row>
    <row r="849" spans="3:7" ht="15" thickBot="1" x14ac:dyDescent="0.35">
      <c r="C849" s="38">
        <v>43276</v>
      </c>
      <c r="D849" s="39">
        <v>0.44934027777777774</v>
      </c>
      <c r="E849" s="40" t="s">
        <v>9</v>
      </c>
      <c r="F849" s="40">
        <v>10</v>
      </c>
      <c r="G849" s="40" t="s">
        <v>11</v>
      </c>
    </row>
    <row r="850" spans="3:7" ht="15" thickBot="1" x14ac:dyDescent="0.35">
      <c r="C850" s="38">
        <v>43276</v>
      </c>
      <c r="D850" s="39">
        <v>0.45158564814814817</v>
      </c>
      <c r="E850" s="40" t="s">
        <v>9</v>
      </c>
      <c r="F850" s="40">
        <v>7</v>
      </c>
      <c r="G850" s="40" t="s">
        <v>10</v>
      </c>
    </row>
    <row r="851" spans="3:7" ht="15" thickBot="1" x14ac:dyDescent="0.35">
      <c r="C851" s="38">
        <v>43276</v>
      </c>
      <c r="D851" s="39">
        <v>0.45358796296296294</v>
      </c>
      <c r="E851" s="40" t="s">
        <v>9</v>
      </c>
      <c r="F851" s="40">
        <v>16</v>
      </c>
      <c r="G851" s="40" t="s">
        <v>10</v>
      </c>
    </row>
    <row r="852" spans="3:7" ht="15" thickBot="1" x14ac:dyDescent="0.35">
      <c r="C852" s="38">
        <v>43276</v>
      </c>
      <c r="D852" s="39">
        <v>0.45756944444444447</v>
      </c>
      <c r="E852" s="40" t="s">
        <v>9</v>
      </c>
      <c r="F852" s="40">
        <v>17</v>
      </c>
      <c r="G852" s="40" t="s">
        <v>10</v>
      </c>
    </row>
    <row r="853" spans="3:7" ht="15" thickBot="1" x14ac:dyDescent="0.35">
      <c r="C853" s="38">
        <v>43276</v>
      </c>
      <c r="D853" s="39">
        <v>0.46935185185185185</v>
      </c>
      <c r="E853" s="40" t="s">
        <v>9</v>
      </c>
      <c r="F853" s="40">
        <v>16</v>
      </c>
      <c r="G853" s="40" t="s">
        <v>10</v>
      </c>
    </row>
    <row r="854" spans="3:7" ht="15" thickBot="1" x14ac:dyDescent="0.35">
      <c r="C854" s="38">
        <v>43276</v>
      </c>
      <c r="D854" s="39">
        <v>0.47665509259259259</v>
      </c>
      <c r="E854" s="40" t="s">
        <v>9</v>
      </c>
      <c r="F854" s="40">
        <v>15</v>
      </c>
      <c r="G854" s="40" t="s">
        <v>11</v>
      </c>
    </row>
    <row r="855" spans="3:7" ht="15" thickBot="1" x14ac:dyDescent="0.35">
      <c r="C855" s="38">
        <v>43276</v>
      </c>
      <c r="D855" s="39">
        <v>0.47836805555555556</v>
      </c>
      <c r="E855" s="40" t="s">
        <v>9</v>
      </c>
      <c r="F855" s="40">
        <v>17</v>
      </c>
      <c r="G855" s="40" t="s">
        <v>10</v>
      </c>
    </row>
    <row r="856" spans="3:7" ht="15" thickBot="1" x14ac:dyDescent="0.35">
      <c r="C856" s="38">
        <v>43276</v>
      </c>
      <c r="D856" s="39">
        <v>0.48684027777777777</v>
      </c>
      <c r="E856" s="40" t="s">
        <v>9</v>
      </c>
      <c r="F856" s="40">
        <v>14</v>
      </c>
      <c r="G856" s="40" t="s">
        <v>10</v>
      </c>
    </row>
    <row r="857" spans="3:7" ht="15" thickBot="1" x14ac:dyDescent="0.35">
      <c r="C857" s="38">
        <v>43276</v>
      </c>
      <c r="D857" s="39">
        <v>0.49223379629629632</v>
      </c>
      <c r="E857" s="40" t="s">
        <v>9</v>
      </c>
      <c r="F857" s="40">
        <v>14</v>
      </c>
      <c r="G857" s="40" t="s">
        <v>10</v>
      </c>
    </row>
    <row r="858" spans="3:7" ht="15" thickBot="1" x14ac:dyDescent="0.35">
      <c r="C858" s="38">
        <v>43276</v>
      </c>
      <c r="D858" s="39">
        <v>0.50736111111111104</v>
      </c>
      <c r="E858" s="40" t="s">
        <v>9</v>
      </c>
      <c r="F858" s="40">
        <v>11</v>
      </c>
      <c r="G858" s="40" t="s">
        <v>11</v>
      </c>
    </row>
    <row r="859" spans="3:7" ht="15" thickBot="1" x14ac:dyDescent="0.35">
      <c r="C859" s="38">
        <v>43276</v>
      </c>
      <c r="D859" s="39">
        <v>0.51582175925925922</v>
      </c>
      <c r="E859" s="40" t="s">
        <v>9</v>
      </c>
      <c r="F859" s="40">
        <v>27</v>
      </c>
      <c r="G859" s="40" t="s">
        <v>10</v>
      </c>
    </row>
    <row r="860" spans="3:7" ht="15" thickBot="1" x14ac:dyDescent="0.35">
      <c r="C860" s="38">
        <v>43276</v>
      </c>
      <c r="D860" s="39">
        <v>0.51680555555555552</v>
      </c>
      <c r="E860" s="40" t="s">
        <v>9</v>
      </c>
      <c r="F860" s="40">
        <v>10</v>
      </c>
      <c r="G860" s="40" t="s">
        <v>11</v>
      </c>
    </row>
    <row r="861" spans="3:7" ht="15" thickBot="1" x14ac:dyDescent="0.35">
      <c r="C861" s="38">
        <v>43276</v>
      </c>
      <c r="D861" s="39">
        <v>0.51732638888888893</v>
      </c>
      <c r="E861" s="40" t="s">
        <v>9</v>
      </c>
      <c r="F861" s="40">
        <v>11</v>
      </c>
      <c r="G861" s="40" t="s">
        <v>11</v>
      </c>
    </row>
    <row r="862" spans="3:7" ht="15" thickBot="1" x14ac:dyDescent="0.35">
      <c r="C862" s="38">
        <v>43276</v>
      </c>
      <c r="D862" s="39">
        <v>0.51796296296296296</v>
      </c>
      <c r="E862" s="40" t="s">
        <v>9</v>
      </c>
      <c r="F862" s="40">
        <v>10</v>
      </c>
      <c r="G862" s="40" t="s">
        <v>11</v>
      </c>
    </row>
    <row r="863" spans="3:7" ht="15" thickBot="1" x14ac:dyDescent="0.35">
      <c r="C863" s="38">
        <v>43276</v>
      </c>
      <c r="D863" s="39">
        <v>0.52240740740740743</v>
      </c>
      <c r="E863" s="40" t="s">
        <v>9</v>
      </c>
      <c r="F863" s="40">
        <v>10</v>
      </c>
      <c r="G863" s="40" t="s">
        <v>11</v>
      </c>
    </row>
    <row r="864" spans="3:7" ht="15" thickBot="1" x14ac:dyDescent="0.35">
      <c r="C864" s="38">
        <v>43276</v>
      </c>
      <c r="D864" s="39">
        <v>0.52243055555555562</v>
      </c>
      <c r="E864" s="40" t="s">
        <v>9</v>
      </c>
      <c r="F864" s="40">
        <v>10</v>
      </c>
      <c r="G864" s="40" t="s">
        <v>11</v>
      </c>
    </row>
    <row r="865" spans="3:7" ht="15" thickBot="1" x14ac:dyDescent="0.35">
      <c r="C865" s="38">
        <v>43276</v>
      </c>
      <c r="D865" s="39">
        <v>0.53302083333333339</v>
      </c>
      <c r="E865" s="40" t="s">
        <v>9</v>
      </c>
      <c r="F865" s="40">
        <v>24</v>
      </c>
      <c r="G865" s="40" t="s">
        <v>11</v>
      </c>
    </row>
    <row r="866" spans="3:7" ht="15" thickBot="1" x14ac:dyDescent="0.35">
      <c r="C866" s="38">
        <v>43276</v>
      </c>
      <c r="D866" s="39">
        <v>0.53310185185185188</v>
      </c>
      <c r="E866" s="40" t="s">
        <v>9</v>
      </c>
      <c r="F866" s="40">
        <v>11</v>
      </c>
      <c r="G866" s="40" t="s">
        <v>11</v>
      </c>
    </row>
    <row r="867" spans="3:7" ht="15" thickBot="1" x14ac:dyDescent="0.35">
      <c r="C867" s="38">
        <v>43276</v>
      </c>
      <c r="D867" s="39">
        <v>0.55420138888888892</v>
      </c>
      <c r="E867" s="40" t="s">
        <v>9</v>
      </c>
      <c r="F867" s="40">
        <v>22</v>
      </c>
      <c r="G867" s="40" t="s">
        <v>10</v>
      </c>
    </row>
    <row r="868" spans="3:7" ht="15" thickBot="1" x14ac:dyDescent="0.35">
      <c r="C868" s="38">
        <v>43276</v>
      </c>
      <c r="D868" s="39">
        <v>0.56329861111111112</v>
      </c>
      <c r="E868" s="40" t="s">
        <v>9</v>
      </c>
      <c r="F868" s="40">
        <v>19</v>
      </c>
      <c r="G868" s="40" t="s">
        <v>11</v>
      </c>
    </row>
    <row r="869" spans="3:7" ht="15" thickBot="1" x14ac:dyDescent="0.35">
      <c r="C869" s="38">
        <v>43276</v>
      </c>
      <c r="D869" s="39">
        <v>0.5635648148148148</v>
      </c>
      <c r="E869" s="40" t="s">
        <v>9</v>
      </c>
      <c r="F869" s="40">
        <v>10</v>
      </c>
      <c r="G869" s="40" t="s">
        <v>10</v>
      </c>
    </row>
    <row r="870" spans="3:7" ht="15" thickBot="1" x14ac:dyDescent="0.35">
      <c r="C870" s="38">
        <v>43276</v>
      </c>
      <c r="D870" s="39">
        <v>0.58439814814814817</v>
      </c>
      <c r="E870" s="40" t="s">
        <v>9</v>
      </c>
      <c r="F870" s="40">
        <v>10</v>
      </c>
      <c r="G870" s="40" t="s">
        <v>10</v>
      </c>
    </row>
    <row r="871" spans="3:7" ht="15" thickBot="1" x14ac:dyDescent="0.35">
      <c r="C871" s="38">
        <v>43276</v>
      </c>
      <c r="D871" s="39">
        <v>0.60980324074074077</v>
      </c>
      <c r="E871" s="40" t="s">
        <v>9</v>
      </c>
      <c r="F871" s="40">
        <v>9</v>
      </c>
      <c r="G871" s="40" t="s">
        <v>10</v>
      </c>
    </row>
    <row r="872" spans="3:7" ht="15" thickBot="1" x14ac:dyDescent="0.35">
      <c r="C872" s="38">
        <v>43276</v>
      </c>
      <c r="D872" s="39">
        <v>0.6162037037037037</v>
      </c>
      <c r="E872" s="40" t="s">
        <v>9</v>
      </c>
      <c r="F872" s="40">
        <v>25</v>
      </c>
      <c r="G872" s="40" t="s">
        <v>10</v>
      </c>
    </row>
    <row r="873" spans="3:7" ht="15" thickBot="1" x14ac:dyDescent="0.35">
      <c r="C873" s="38">
        <v>43276</v>
      </c>
      <c r="D873" s="39">
        <v>0.62268518518518523</v>
      </c>
      <c r="E873" s="40" t="s">
        <v>9</v>
      </c>
      <c r="F873" s="40">
        <v>23</v>
      </c>
      <c r="G873" s="40" t="s">
        <v>10</v>
      </c>
    </row>
    <row r="874" spans="3:7" ht="15" thickBot="1" x14ac:dyDescent="0.35">
      <c r="C874" s="38">
        <v>43276</v>
      </c>
      <c r="D874" s="39">
        <v>0.63921296296296293</v>
      </c>
      <c r="E874" s="40" t="s">
        <v>9</v>
      </c>
      <c r="F874" s="40">
        <v>17</v>
      </c>
      <c r="G874" s="40" t="s">
        <v>10</v>
      </c>
    </row>
    <row r="875" spans="3:7" ht="15" thickBot="1" x14ac:dyDescent="0.35">
      <c r="C875" s="38">
        <v>43276</v>
      </c>
      <c r="D875" s="39">
        <v>0.64224537037037044</v>
      </c>
      <c r="E875" s="40" t="s">
        <v>9</v>
      </c>
      <c r="F875" s="40">
        <v>9</v>
      </c>
      <c r="G875" s="40" t="s">
        <v>11</v>
      </c>
    </row>
    <row r="876" spans="3:7" ht="15" thickBot="1" x14ac:dyDescent="0.35">
      <c r="C876" s="38">
        <v>43276</v>
      </c>
      <c r="D876" s="39">
        <v>0.65234953703703702</v>
      </c>
      <c r="E876" s="40" t="s">
        <v>9</v>
      </c>
      <c r="F876" s="40">
        <v>17</v>
      </c>
      <c r="G876" s="40" t="s">
        <v>10</v>
      </c>
    </row>
    <row r="877" spans="3:7" ht="15" thickBot="1" x14ac:dyDescent="0.35">
      <c r="C877" s="38">
        <v>43276</v>
      </c>
      <c r="D877" s="39">
        <v>0.66934027777777771</v>
      </c>
      <c r="E877" s="40" t="s">
        <v>9</v>
      </c>
      <c r="F877" s="40">
        <v>28</v>
      </c>
      <c r="G877" s="40" t="s">
        <v>10</v>
      </c>
    </row>
    <row r="878" spans="3:7" ht="15" thickBot="1" x14ac:dyDescent="0.35">
      <c r="C878" s="38">
        <v>43276</v>
      </c>
      <c r="D878" s="39">
        <v>0.67554398148148154</v>
      </c>
      <c r="E878" s="40" t="s">
        <v>9</v>
      </c>
      <c r="F878" s="40">
        <v>26</v>
      </c>
      <c r="G878" s="40" t="s">
        <v>11</v>
      </c>
    </row>
    <row r="879" spans="3:7" ht="15" thickBot="1" x14ac:dyDescent="0.35">
      <c r="C879" s="38">
        <v>43276</v>
      </c>
      <c r="D879" s="39">
        <v>0.68305555555555564</v>
      </c>
      <c r="E879" s="40" t="s">
        <v>9</v>
      </c>
      <c r="F879" s="40">
        <v>18</v>
      </c>
      <c r="G879" s="40" t="s">
        <v>10</v>
      </c>
    </row>
    <row r="880" spans="3:7" ht="15" thickBot="1" x14ac:dyDescent="0.35">
      <c r="C880" s="38">
        <v>43276</v>
      </c>
      <c r="D880" s="39">
        <v>0.69503472222222218</v>
      </c>
      <c r="E880" s="40" t="s">
        <v>9</v>
      </c>
      <c r="F880" s="40">
        <v>23</v>
      </c>
      <c r="G880" s="40" t="s">
        <v>10</v>
      </c>
    </row>
    <row r="881" spans="3:7" ht="15" thickBot="1" x14ac:dyDescent="0.35">
      <c r="C881" s="38">
        <v>43276</v>
      </c>
      <c r="D881" s="39">
        <v>0.69685185185185183</v>
      </c>
      <c r="E881" s="40" t="s">
        <v>9</v>
      </c>
      <c r="F881" s="40">
        <v>13</v>
      </c>
      <c r="G881" s="40" t="s">
        <v>11</v>
      </c>
    </row>
    <row r="882" spans="3:7" ht="15" thickBot="1" x14ac:dyDescent="0.35">
      <c r="C882" s="38">
        <v>43276</v>
      </c>
      <c r="D882" s="39">
        <v>0.69773148148148145</v>
      </c>
      <c r="E882" s="40" t="s">
        <v>9</v>
      </c>
      <c r="F882" s="40">
        <v>25</v>
      </c>
      <c r="G882" s="40" t="s">
        <v>10</v>
      </c>
    </row>
    <row r="883" spans="3:7" ht="15" thickBot="1" x14ac:dyDescent="0.35">
      <c r="C883" s="38">
        <v>43276</v>
      </c>
      <c r="D883" s="39">
        <v>0.69803240740740735</v>
      </c>
      <c r="E883" s="40" t="s">
        <v>9</v>
      </c>
      <c r="F883" s="40">
        <v>23</v>
      </c>
      <c r="G883" s="40" t="s">
        <v>11</v>
      </c>
    </row>
    <row r="884" spans="3:7" ht="15" thickBot="1" x14ac:dyDescent="0.35">
      <c r="C884" s="38">
        <v>43276</v>
      </c>
      <c r="D884" s="39">
        <v>0.69839120370370367</v>
      </c>
      <c r="E884" s="40" t="s">
        <v>9</v>
      </c>
      <c r="F884" s="40">
        <v>13</v>
      </c>
      <c r="G884" s="40" t="s">
        <v>10</v>
      </c>
    </row>
    <row r="885" spans="3:7" ht="15" thickBot="1" x14ac:dyDescent="0.35">
      <c r="C885" s="38">
        <v>43276</v>
      </c>
      <c r="D885" s="39">
        <v>0.69870370370370372</v>
      </c>
      <c r="E885" s="40" t="s">
        <v>9</v>
      </c>
      <c r="F885" s="40">
        <v>17</v>
      </c>
      <c r="G885" s="40" t="s">
        <v>10</v>
      </c>
    </row>
    <row r="886" spans="3:7" ht="15" thickBot="1" x14ac:dyDescent="0.35">
      <c r="C886" s="38">
        <v>43276</v>
      </c>
      <c r="D886" s="39">
        <v>0.70017361111111109</v>
      </c>
      <c r="E886" s="40" t="s">
        <v>9</v>
      </c>
      <c r="F886" s="40">
        <v>25</v>
      </c>
      <c r="G886" s="40" t="s">
        <v>10</v>
      </c>
    </row>
    <row r="887" spans="3:7" ht="15" thickBot="1" x14ac:dyDescent="0.35">
      <c r="C887" s="38">
        <v>43276</v>
      </c>
      <c r="D887" s="39">
        <v>0.70084490740740746</v>
      </c>
      <c r="E887" s="40" t="s">
        <v>9</v>
      </c>
      <c r="F887" s="40">
        <v>17</v>
      </c>
      <c r="G887" s="40" t="s">
        <v>10</v>
      </c>
    </row>
    <row r="888" spans="3:7" ht="15" thickBot="1" x14ac:dyDescent="0.35">
      <c r="C888" s="38">
        <v>43276</v>
      </c>
      <c r="D888" s="39">
        <v>0.70223379629629623</v>
      </c>
      <c r="E888" s="40" t="s">
        <v>9</v>
      </c>
      <c r="F888" s="40">
        <v>14</v>
      </c>
      <c r="G888" s="40" t="s">
        <v>10</v>
      </c>
    </row>
    <row r="889" spans="3:7" ht="15" thickBot="1" x14ac:dyDescent="0.35">
      <c r="C889" s="38">
        <v>43276</v>
      </c>
      <c r="D889" s="39">
        <v>0.70269675925925934</v>
      </c>
      <c r="E889" s="40" t="s">
        <v>9</v>
      </c>
      <c r="F889" s="40">
        <v>26</v>
      </c>
      <c r="G889" s="40" t="s">
        <v>10</v>
      </c>
    </row>
    <row r="890" spans="3:7" ht="15" thickBot="1" x14ac:dyDescent="0.35">
      <c r="C890" s="38">
        <v>43276</v>
      </c>
      <c r="D890" s="39">
        <v>0.70292824074074067</v>
      </c>
      <c r="E890" s="40" t="s">
        <v>9</v>
      </c>
      <c r="F890" s="40">
        <v>14</v>
      </c>
      <c r="G890" s="40" t="s">
        <v>11</v>
      </c>
    </row>
    <row r="891" spans="3:7" ht="15" thickBot="1" x14ac:dyDescent="0.35">
      <c r="C891" s="38">
        <v>43276</v>
      </c>
      <c r="D891" s="39">
        <v>0.70431712962962967</v>
      </c>
      <c r="E891" s="40" t="s">
        <v>9</v>
      </c>
      <c r="F891" s="40">
        <v>24</v>
      </c>
      <c r="G891" s="40" t="s">
        <v>10</v>
      </c>
    </row>
    <row r="892" spans="3:7" ht="15" thickBot="1" x14ac:dyDescent="0.35">
      <c r="C892" s="38">
        <v>43276</v>
      </c>
      <c r="D892" s="39">
        <v>0.70444444444444443</v>
      </c>
      <c r="E892" s="40" t="s">
        <v>9</v>
      </c>
      <c r="F892" s="40">
        <v>12</v>
      </c>
      <c r="G892" s="40" t="s">
        <v>11</v>
      </c>
    </row>
    <row r="893" spans="3:7" ht="15" thickBot="1" x14ac:dyDescent="0.35">
      <c r="C893" s="38">
        <v>43276</v>
      </c>
      <c r="D893" s="39">
        <v>0.70469907407407406</v>
      </c>
      <c r="E893" s="40" t="s">
        <v>9</v>
      </c>
      <c r="F893" s="40">
        <v>24</v>
      </c>
      <c r="G893" s="40" t="s">
        <v>10</v>
      </c>
    </row>
    <row r="894" spans="3:7" ht="15" thickBot="1" x14ac:dyDescent="0.35">
      <c r="C894" s="38">
        <v>43276</v>
      </c>
      <c r="D894" s="39">
        <v>0.70475694444444448</v>
      </c>
      <c r="E894" s="40" t="s">
        <v>9</v>
      </c>
      <c r="F894" s="40">
        <v>28</v>
      </c>
      <c r="G894" s="40" t="s">
        <v>10</v>
      </c>
    </row>
    <row r="895" spans="3:7" ht="15" thickBot="1" x14ac:dyDescent="0.35">
      <c r="C895" s="38">
        <v>43276</v>
      </c>
      <c r="D895" s="39">
        <v>0.70505787037037038</v>
      </c>
      <c r="E895" s="40" t="s">
        <v>9</v>
      </c>
      <c r="F895" s="40">
        <v>28</v>
      </c>
      <c r="G895" s="40" t="s">
        <v>10</v>
      </c>
    </row>
    <row r="896" spans="3:7" ht="15" thickBot="1" x14ac:dyDescent="0.35">
      <c r="C896" s="38">
        <v>43276</v>
      </c>
      <c r="D896" s="39">
        <v>0.70663194444444455</v>
      </c>
      <c r="E896" s="40" t="s">
        <v>9</v>
      </c>
      <c r="F896" s="40">
        <v>25</v>
      </c>
      <c r="G896" s="40" t="s">
        <v>10</v>
      </c>
    </row>
    <row r="897" spans="3:7" ht="15" thickBot="1" x14ac:dyDescent="0.35">
      <c r="C897" s="38">
        <v>43276</v>
      </c>
      <c r="D897" s="39">
        <v>0.71085648148148151</v>
      </c>
      <c r="E897" s="40" t="s">
        <v>9</v>
      </c>
      <c r="F897" s="40">
        <v>14</v>
      </c>
      <c r="G897" s="40" t="s">
        <v>11</v>
      </c>
    </row>
    <row r="898" spans="3:7" ht="15" thickBot="1" x14ac:dyDescent="0.35">
      <c r="C898" s="38">
        <v>43276</v>
      </c>
      <c r="D898" s="39">
        <v>0.71991898148148159</v>
      </c>
      <c r="E898" s="40" t="s">
        <v>9</v>
      </c>
      <c r="F898" s="40">
        <v>22</v>
      </c>
      <c r="G898" s="40" t="s">
        <v>10</v>
      </c>
    </row>
    <row r="899" spans="3:7" ht="15" thickBot="1" x14ac:dyDescent="0.35">
      <c r="C899" s="38">
        <v>43276</v>
      </c>
      <c r="D899" s="39">
        <v>0.73138888888888898</v>
      </c>
      <c r="E899" s="40" t="s">
        <v>9</v>
      </c>
      <c r="F899" s="40">
        <v>26</v>
      </c>
      <c r="G899" s="40" t="s">
        <v>10</v>
      </c>
    </row>
    <row r="900" spans="3:7" ht="15" thickBot="1" x14ac:dyDescent="0.35">
      <c r="C900" s="38">
        <v>43276</v>
      </c>
      <c r="D900" s="39">
        <v>0.75003472222222223</v>
      </c>
      <c r="E900" s="40" t="s">
        <v>9</v>
      </c>
      <c r="F900" s="40">
        <v>10</v>
      </c>
      <c r="G900" s="40" t="s">
        <v>11</v>
      </c>
    </row>
    <row r="901" spans="3:7" ht="15" thickBot="1" x14ac:dyDescent="0.35">
      <c r="C901" s="38">
        <v>43276</v>
      </c>
      <c r="D901" s="39">
        <v>0.75587962962962962</v>
      </c>
      <c r="E901" s="40" t="s">
        <v>9</v>
      </c>
      <c r="F901" s="40">
        <v>12</v>
      </c>
      <c r="G901" s="40" t="s">
        <v>11</v>
      </c>
    </row>
    <row r="902" spans="3:7" ht="15" thickBot="1" x14ac:dyDescent="0.35">
      <c r="C902" s="38">
        <v>43276</v>
      </c>
      <c r="D902" s="39">
        <v>0.75731481481481477</v>
      </c>
      <c r="E902" s="40" t="s">
        <v>9</v>
      </c>
      <c r="F902" s="40">
        <v>25</v>
      </c>
      <c r="G902" s="40" t="s">
        <v>10</v>
      </c>
    </row>
    <row r="903" spans="3:7" ht="15" thickBot="1" x14ac:dyDescent="0.35">
      <c r="C903" s="38">
        <v>43276</v>
      </c>
      <c r="D903" s="39">
        <v>0.75885416666666661</v>
      </c>
      <c r="E903" s="40" t="s">
        <v>9</v>
      </c>
      <c r="F903" s="40">
        <v>23</v>
      </c>
      <c r="G903" s="40" t="s">
        <v>10</v>
      </c>
    </row>
    <row r="904" spans="3:7" ht="15" thickBot="1" x14ac:dyDescent="0.35">
      <c r="C904" s="38">
        <v>43276</v>
      </c>
      <c r="D904" s="39">
        <v>0.76052083333333342</v>
      </c>
      <c r="E904" s="40" t="s">
        <v>9</v>
      </c>
      <c r="F904" s="40">
        <v>22</v>
      </c>
      <c r="G904" s="40" t="s">
        <v>10</v>
      </c>
    </row>
    <row r="905" spans="3:7" ht="15" thickBot="1" x14ac:dyDescent="0.35">
      <c r="C905" s="38">
        <v>43276</v>
      </c>
      <c r="D905" s="39">
        <v>0.76287037037037031</v>
      </c>
      <c r="E905" s="40" t="s">
        <v>9</v>
      </c>
      <c r="F905" s="40">
        <v>29</v>
      </c>
      <c r="G905" s="40" t="s">
        <v>10</v>
      </c>
    </row>
    <row r="906" spans="3:7" ht="15" thickBot="1" x14ac:dyDescent="0.35">
      <c r="C906" s="38">
        <v>43276</v>
      </c>
      <c r="D906" s="39">
        <v>0.76438657407407407</v>
      </c>
      <c r="E906" s="40" t="s">
        <v>9</v>
      </c>
      <c r="F906" s="40">
        <v>26</v>
      </c>
      <c r="G906" s="40" t="s">
        <v>11</v>
      </c>
    </row>
    <row r="907" spans="3:7" ht="15" thickBot="1" x14ac:dyDescent="0.35">
      <c r="C907" s="38">
        <v>43276</v>
      </c>
      <c r="D907" s="39">
        <v>0.76454861111111105</v>
      </c>
      <c r="E907" s="40" t="s">
        <v>9</v>
      </c>
      <c r="F907" s="40">
        <v>11</v>
      </c>
      <c r="G907" s="40" t="s">
        <v>10</v>
      </c>
    </row>
    <row r="908" spans="3:7" ht="15" thickBot="1" x14ac:dyDescent="0.35">
      <c r="C908" s="38">
        <v>43276</v>
      </c>
      <c r="D908" s="39">
        <v>0.76461805555555562</v>
      </c>
      <c r="E908" s="40" t="s">
        <v>9</v>
      </c>
      <c r="F908" s="40">
        <v>10</v>
      </c>
      <c r="G908" s="40" t="s">
        <v>10</v>
      </c>
    </row>
    <row r="909" spans="3:7" ht="15" thickBot="1" x14ac:dyDescent="0.35">
      <c r="C909" s="38">
        <v>43276</v>
      </c>
      <c r="D909" s="39">
        <v>0.76513888888888892</v>
      </c>
      <c r="E909" s="40" t="s">
        <v>9</v>
      </c>
      <c r="F909" s="40">
        <v>17</v>
      </c>
      <c r="G909" s="40" t="s">
        <v>10</v>
      </c>
    </row>
    <row r="910" spans="3:7" ht="15" thickBot="1" x14ac:dyDescent="0.35">
      <c r="C910" s="38">
        <v>43276</v>
      </c>
      <c r="D910" s="39">
        <v>0.76680555555555552</v>
      </c>
      <c r="E910" s="40" t="s">
        <v>9</v>
      </c>
      <c r="F910" s="40">
        <v>24</v>
      </c>
      <c r="G910" s="40" t="s">
        <v>10</v>
      </c>
    </row>
    <row r="911" spans="3:7" ht="15" thickBot="1" x14ac:dyDescent="0.35">
      <c r="C911" s="38">
        <v>43276</v>
      </c>
      <c r="D911" s="39">
        <v>0.76864583333333336</v>
      </c>
      <c r="E911" s="40" t="s">
        <v>9</v>
      </c>
      <c r="F911" s="40">
        <v>24</v>
      </c>
      <c r="G911" s="40" t="s">
        <v>10</v>
      </c>
    </row>
    <row r="912" spans="3:7" ht="15" thickBot="1" x14ac:dyDescent="0.35">
      <c r="C912" s="38">
        <v>43276</v>
      </c>
      <c r="D912" s="39">
        <v>0.76956018518518521</v>
      </c>
      <c r="E912" s="40" t="s">
        <v>9</v>
      </c>
      <c r="F912" s="40">
        <v>25</v>
      </c>
      <c r="G912" s="40" t="s">
        <v>10</v>
      </c>
    </row>
    <row r="913" spans="3:7" ht="15" thickBot="1" x14ac:dyDescent="0.35">
      <c r="C913" s="38">
        <v>43276</v>
      </c>
      <c r="D913" s="39">
        <v>0.77104166666666663</v>
      </c>
      <c r="E913" s="40" t="s">
        <v>9</v>
      </c>
      <c r="F913" s="40">
        <v>27</v>
      </c>
      <c r="G913" s="40" t="s">
        <v>10</v>
      </c>
    </row>
    <row r="914" spans="3:7" ht="15" thickBot="1" x14ac:dyDescent="0.35">
      <c r="C914" s="38">
        <v>43276</v>
      </c>
      <c r="D914" s="39">
        <v>0.77236111111111105</v>
      </c>
      <c r="E914" s="40" t="s">
        <v>9</v>
      </c>
      <c r="F914" s="40">
        <v>26</v>
      </c>
      <c r="G914" s="40" t="s">
        <v>10</v>
      </c>
    </row>
    <row r="915" spans="3:7" ht="15" thickBot="1" x14ac:dyDescent="0.35">
      <c r="C915" s="38">
        <v>43276</v>
      </c>
      <c r="D915" s="39">
        <v>0.77413194444444444</v>
      </c>
      <c r="E915" s="40" t="s">
        <v>9</v>
      </c>
      <c r="F915" s="40">
        <v>13</v>
      </c>
      <c r="G915" s="40" t="s">
        <v>11</v>
      </c>
    </row>
    <row r="916" spans="3:7" ht="15" thickBot="1" x14ac:dyDescent="0.35">
      <c r="C916" s="38">
        <v>43276</v>
      </c>
      <c r="D916" s="39">
        <v>0.77538194444444442</v>
      </c>
      <c r="E916" s="40" t="s">
        <v>9</v>
      </c>
      <c r="F916" s="40">
        <v>10</v>
      </c>
      <c r="G916" s="40" t="s">
        <v>11</v>
      </c>
    </row>
    <row r="917" spans="3:7" ht="15" thickBot="1" x14ac:dyDescent="0.35">
      <c r="C917" s="38">
        <v>43276</v>
      </c>
      <c r="D917" s="39">
        <v>0.77593749999999995</v>
      </c>
      <c r="E917" s="40" t="s">
        <v>9</v>
      </c>
      <c r="F917" s="40">
        <v>12</v>
      </c>
      <c r="G917" s="40" t="s">
        <v>11</v>
      </c>
    </row>
    <row r="918" spans="3:7" ht="15" thickBot="1" x14ac:dyDescent="0.35">
      <c r="C918" s="38">
        <v>43276</v>
      </c>
      <c r="D918" s="39">
        <v>0.77792824074074074</v>
      </c>
      <c r="E918" s="40" t="s">
        <v>9</v>
      </c>
      <c r="F918" s="40">
        <v>13</v>
      </c>
      <c r="G918" s="40" t="s">
        <v>11</v>
      </c>
    </row>
    <row r="919" spans="3:7" ht="15" thickBot="1" x14ac:dyDescent="0.35">
      <c r="C919" s="38">
        <v>43276</v>
      </c>
      <c r="D919" s="39">
        <v>0.77856481481481488</v>
      </c>
      <c r="E919" s="40" t="s">
        <v>9</v>
      </c>
      <c r="F919" s="40">
        <v>12</v>
      </c>
      <c r="G919" s="40" t="s">
        <v>11</v>
      </c>
    </row>
    <row r="920" spans="3:7" ht="15" thickBot="1" x14ac:dyDescent="0.35">
      <c r="C920" s="38">
        <v>43276</v>
      </c>
      <c r="D920" s="39">
        <v>0.77905092592592595</v>
      </c>
      <c r="E920" s="40" t="s">
        <v>9</v>
      </c>
      <c r="F920" s="40">
        <v>12</v>
      </c>
      <c r="G920" s="40" t="s">
        <v>10</v>
      </c>
    </row>
    <row r="921" spans="3:7" ht="15" thickBot="1" x14ac:dyDescent="0.35">
      <c r="C921" s="38">
        <v>43276</v>
      </c>
      <c r="D921" s="39">
        <v>0.77946759259259257</v>
      </c>
      <c r="E921" s="40" t="s">
        <v>9</v>
      </c>
      <c r="F921" s="40">
        <v>14</v>
      </c>
      <c r="G921" s="40" t="s">
        <v>11</v>
      </c>
    </row>
    <row r="922" spans="3:7" ht="15" thickBot="1" x14ac:dyDescent="0.35">
      <c r="C922" s="38">
        <v>43276</v>
      </c>
      <c r="D922" s="39">
        <v>0.78009259259259256</v>
      </c>
      <c r="E922" s="40" t="s">
        <v>9</v>
      </c>
      <c r="F922" s="40">
        <v>13</v>
      </c>
      <c r="G922" s="40" t="s">
        <v>11</v>
      </c>
    </row>
    <row r="923" spans="3:7" ht="15" thickBot="1" x14ac:dyDescent="0.35">
      <c r="C923" s="38">
        <v>43276</v>
      </c>
      <c r="D923" s="39">
        <v>0.78020833333333339</v>
      </c>
      <c r="E923" s="40" t="s">
        <v>9</v>
      </c>
      <c r="F923" s="40">
        <v>12</v>
      </c>
      <c r="G923" s="40" t="s">
        <v>11</v>
      </c>
    </row>
    <row r="924" spans="3:7" ht="15" thickBot="1" x14ac:dyDescent="0.35">
      <c r="C924" s="38">
        <v>43276</v>
      </c>
      <c r="D924" s="39">
        <v>0.78153935185185175</v>
      </c>
      <c r="E924" s="40" t="s">
        <v>9</v>
      </c>
      <c r="F924" s="40">
        <v>11</v>
      </c>
      <c r="G924" s="40" t="s">
        <v>11</v>
      </c>
    </row>
    <row r="925" spans="3:7" ht="15" thickBot="1" x14ac:dyDescent="0.35">
      <c r="C925" s="38">
        <v>43276</v>
      </c>
      <c r="D925" s="39">
        <v>0.78156250000000005</v>
      </c>
      <c r="E925" s="40" t="s">
        <v>9</v>
      </c>
      <c r="F925" s="40">
        <v>10</v>
      </c>
      <c r="G925" s="40" t="s">
        <v>11</v>
      </c>
    </row>
    <row r="926" spans="3:7" ht="15" thickBot="1" x14ac:dyDescent="0.35">
      <c r="C926" s="38">
        <v>43276</v>
      </c>
      <c r="D926" s="39">
        <v>0.78208333333333335</v>
      </c>
      <c r="E926" s="40" t="s">
        <v>9</v>
      </c>
      <c r="F926" s="40">
        <v>15</v>
      </c>
      <c r="G926" s="40" t="s">
        <v>11</v>
      </c>
    </row>
    <row r="927" spans="3:7" ht="15" thickBot="1" x14ac:dyDescent="0.35">
      <c r="C927" s="38">
        <v>43276</v>
      </c>
      <c r="D927" s="39">
        <v>0.78211805555555547</v>
      </c>
      <c r="E927" s="40" t="s">
        <v>9</v>
      </c>
      <c r="F927" s="40">
        <v>13</v>
      </c>
      <c r="G927" s="40" t="s">
        <v>11</v>
      </c>
    </row>
    <row r="928" spans="3:7" ht="15" thickBot="1" x14ac:dyDescent="0.35">
      <c r="C928" s="38">
        <v>43276</v>
      </c>
      <c r="D928" s="39">
        <v>0.78842592592592586</v>
      </c>
      <c r="E928" s="40" t="s">
        <v>9</v>
      </c>
      <c r="F928" s="40">
        <v>23</v>
      </c>
      <c r="G928" s="40" t="s">
        <v>10</v>
      </c>
    </row>
    <row r="929" spans="3:7" ht="15" thickBot="1" x14ac:dyDescent="0.35">
      <c r="C929" s="38">
        <v>43276</v>
      </c>
      <c r="D929" s="39">
        <v>0.79582175925925924</v>
      </c>
      <c r="E929" s="40" t="s">
        <v>9</v>
      </c>
      <c r="F929" s="40">
        <v>24</v>
      </c>
      <c r="G929" s="40" t="s">
        <v>10</v>
      </c>
    </row>
    <row r="930" spans="3:7" ht="15" thickBot="1" x14ac:dyDescent="0.35">
      <c r="C930" s="38">
        <v>43276</v>
      </c>
      <c r="D930" s="39">
        <v>0.79781250000000004</v>
      </c>
      <c r="E930" s="40" t="s">
        <v>9</v>
      </c>
      <c r="F930" s="40">
        <v>18</v>
      </c>
      <c r="G930" s="40" t="s">
        <v>10</v>
      </c>
    </row>
    <row r="931" spans="3:7" ht="15" thickBot="1" x14ac:dyDescent="0.35">
      <c r="C931" s="38">
        <v>43276</v>
      </c>
      <c r="D931" s="39">
        <v>0.80892361111111111</v>
      </c>
      <c r="E931" s="40" t="s">
        <v>9</v>
      </c>
      <c r="F931" s="40">
        <v>26</v>
      </c>
      <c r="G931" s="40" t="s">
        <v>10</v>
      </c>
    </row>
    <row r="932" spans="3:7" ht="15" thickBot="1" x14ac:dyDescent="0.35">
      <c r="C932" s="38">
        <v>43276</v>
      </c>
      <c r="D932" s="39">
        <v>0.81077546296296299</v>
      </c>
      <c r="E932" s="40" t="s">
        <v>9</v>
      </c>
      <c r="F932" s="40">
        <v>11</v>
      </c>
      <c r="G932" s="40" t="s">
        <v>11</v>
      </c>
    </row>
    <row r="933" spans="3:7" ht="15" thickBot="1" x14ac:dyDescent="0.35">
      <c r="C933" s="38">
        <v>43276</v>
      </c>
      <c r="D933" s="39">
        <v>0.8326041666666667</v>
      </c>
      <c r="E933" s="40" t="s">
        <v>9</v>
      </c>
      <c r="F933" s="40">
        <v>34</v>
      </c>
      <c r="G933" s="40" t="s">
        <v>10</v>
      </c>
    </row>
    <row r="934" spans="3:7" ht="15" thickBot="1" x14ac:dyDescent="0.35">
      <c r="C934" s="38">
        <v>43276</v>
      </c>
      <c r="D934" s="39">
        <v>0.83493055555555562</v>
      </c>
      <c r="E934" s="40" t="s">
        <v>9</v>
      </c>
      <c r="F934" s="40">
        <v>21</v>
      </c>
      <c r="G934" s="40" t="s">
        <v>10</v>
      </c>
    </row>
    <row r="935" spans="3:7" ht="15" thickBot="1" x14ac:dyDescent="0.35">
      <c r="C935" s="38">
        <v>43276</v>
      </c>
      <c r="D935" s="39">
        <v>0.8370023148148148</v>
      </c>
      <c r="E935" s="40" t="s">
        <v>9</v>
      </c>
      <c r="F935" s="40">
        <v>11</v>
      </c>
      <c r="G935" s="40" t="s">
        <v>11</v>
      </c>
    </row>
    <row r="936" spans="3:7" ht="15" thickBot="1" x14ac:dyDescent="0.35">
      <c r="C936" s="38">
        <v>43276</v>
      </c>
      <c r="D936" s="39">
        <v>0.83947916666666667</v>
      </c>
      <c r="E936" s="40" t="s">
        <v>9</v>
      </c>
      <c r="F936" s="40">
        <v>21</v>
      </c>
      <c r="G936" s="40" t="s">
        <v>10</v>
      </c>
    </row>
    <row r="937" spans="3:7" ht="15" thickBot="1" x14ac:dyDescent="0.35">
      <c r="C937" s="38">
        <v>43276</v>
      </c>
      <c r="D937" s="39">
        <v>0.8475462962962963</v>
      </c>
      <c r="E937" s="40" t="s">
        <v>9</v>
      </c>
      <c r="F937" s="40">
        <v>25</v>
      </c>
      <c r="G937" s="40" t="s">
        <v>10</v>
      </c>
    </row>
    <row r="938" spans="3:7" ht="15" thickBot="1" x14ac:dyDescent="0.35">
      <c r="C938" s="38">
        <v>43276</v>
      </c>
      <c r="D938" s="39">
        <v>0.85567129629629635</v>
      </c>
      <c r="E938" s="40" t="s">
        <v>9</v>
      </c>
      <c r="F938" s="40">
        <v>12</v>
      </c>
      <c r="G938" s="40" t="s">
        <v>11</v>
      </c>
    </row>
    <row r="939" spans="3:7" ht="15" thickBot="1" x14ac:dyDescent="0.35">
      <c r="C939" s="38">
        <v>43276</v>
      </c>
      <c r="D939" s="39">
        <v>0.86391203703703701</v>
      </c>
      <c r="E939" s="40" t="s">
        <v>9</v>
      </c>
      <c r="F939" s="40">
        <v>12</v>
      </c>
      <c r="G939" s="40" t="s">
        <v>11</v>
      </c>
    </row>
    <row r="940" spans="3:7" ht="15" thickBot="1" x14ac:dyDescent="0.35">
      <c r="C940" s="38">
        <v>43276</v>
      </c>
      <c r="D940" s="39">
        <v>0.86819444444444438</v>
      </c>
      <c r="E940" s="40" t="s">
        <v>9</v>
      </c>
      <c r="F940" s="40">
        <v>15</v>
      </c>
      <c r="G940" s="40" t="s">
        <v>11</v>
      </c>
    </row>
    <row r="941" spans="3:7" ht="15" thickBot="1" x14ac:dyDescent="0.35">
      <c r="C941" s="38">
        <v>43276</v>
      </c>
      <c r="D941" s="39">
        <v>0.86984953703703705</v>
      </c>
      <c r="E941" s="40" t="s">
        <v>9</v>
      </c>
      <c r="F941" s="40">
        <v>19</v>
      </c>
      <c r="G941" s="40" t="s">
        <v>11</v>
      </c>
    </row>
    <row r="942" spans="3:7" ht="15" thickBot="1" x14ac:dyDescent="0.35">
      <c r="C942" s="38">
        <v>43276</v>
      </c>
      <c r="D942" s="39">
        <v>0.87468749999999995</v>
      </c>
      <c r="E942" s="40" t="s">
        <v>9</v>
      </c>
      <c r="F942" s="40">
        <v>26</v>
      </c>
      <c r="G942" s="40" t="s">
        <v>10</v>
      </c>
    </row>
    <row r="943" spans="3:7" ht="15" thickBot="1" x14ac:dyDescent="0.35">
      <c r="C943" s="38">
        <v>43276</v>
      </c>
      <c r="D943" s="39">
        <v>0.91953703703703704</v>
      </c>
      <c r="E943" s="40" t="s">
        <v>9</v>
      </c>
      <c r="F943" s="40">
        <v>10</v>
      </c>
      <c r="G943" s="40" t="s">
        <v>10</v>
      </c>
    </row>
    <row r="944" spans="3:7" ht="15" thickBot="1" x14ac:dyDescent="0.35">
      <c r="C944" s="38">
        <v>43277</v>
      </c>
      <c r="D944" s="39">
        <v>0.13577546296296297</v>
      </c>
      <c r="E944" s="40" t="s">
        <v>9</v>
      </c>
      <c r="F944" s="40">
        <v>34</v>
      </c>
      <c r="G944" s="40" t="s">
        <v>10</v>
      </c>
    </row>
    <row r="945" spans="3:7" ht="15" thickBot="1" x14ac:dyDescent="0.35">
      <c r="C945" s="38">
        <v>43277</v>
      </c>
      <c r="D945" s="39">
        <v>0.13806712962962964</v>
      </c>
      <c r="E945" s="40" t="s">
        <v>9</v>
      </c>
      <c r="F945" s="40">
        <v>11</v>
      </c>
      <c r="G945" s="40" t="s">
        <v>11</v>
      </c>
    </row>
    <row r="946" spans="3:7" ht="15" thickBot="1" x14ac:dyDescent="0.35">
      <c r="C946" s="38">
        <v>43277</v>
      </c>
      <c r="D946" s="39">
        <v>0.13826388888888888</v>
      </c>
      <c r="E946" s="40" t="s">
        <v>9</v>
      </c>
      <c r="F946" s="40">
        <v>10</v>
      </c>
      <c r="G946" s="40" t="s">
        <v>11</v>
      </c>
    </row>
    <row r="947" spans="3:7" ht="15" thickBot="1" x14ac:dyDescent="0.35">
      <c r="C947" s="38">
        <v>43277</v>
      </c>
      <c r="D947" s="39">
        <v>0.25482638888888892</v>
      </c>
      <c r="E947" s="40" t="s">
        <v>9</v>
      </c>
      <c r="F947" s="40">
        <v>10</v>
      </c>
      <c r="G947" s="40" t="s">
        <v>11</v>
      </c>
    </row>
    <row r="948" spans="3:7" ht="15" thickBot="1" x14ac:dyDescent="0.35">
      <c r="C948" s="38">
        <v>43277</v>
      </c>
      <c r="D948" s="39">
        <v>0.28946759259259258</v>
      </c>
      <c r="E948" s="40" t="s">
        <v>9</v>
      </c>
      <c r="F948" s="40">
        <v>11</v>
      </c>
      <c r="G948" s="40" t="s">
        <v>11</v>
      </c>
    </row>
    <row r="949" spans="3:7" ht="15" thickBot="1" x14ac:dyDescent="0.35">
      <c r="C949" s="38">
        <v>43277</v>
      </c>
      <c r="D949" s="39">
        <v>0.30954861111111109</v>
      </c>
      <c r="E949" s="40" t="s">
        <v>9</v>
      </c>
      <c r="F949" s="40">
        <v>11</v>
      </c>
      <c r="G949" s="40" t="s">
        <v>11</v>
      </c>
    </row>
    <row r="950" spans="3:7" ht="15" thickBot="1" x14ac:dyDescent="0.35">
      <c r="C950" s="38">
        <v>43277</v>
      </c>
      <c r="D950" s="39">
        <v>0.3492824074074074</v>
      </c>
      <c r="E950" s="40" t="s">
        <v>9</v>
      </c>
      <c r="F950" s="40">
        <v>9</v>
      </c>
      <c r="G950" s="40" t="s">
        <v>11</v>
      </c>
    </row>
    <row r="951" spans="3:7" ht="15" thickBot="1" x14ac:dyDescent="0.35">
      <c r="C951" s="38">
        <v>43277</v>
      </c>
      <c r="D951" s="39">
        <v>0.35377314814814814</v>
      </c>
      <c r="E951" s="40" t="s">
        <v>9</v>
      </c>
      <c r="F951" s="40">
        <v>10</v>
      </c>
      <c r="G951" s="40" t="s">
        <v>11</v>
      </c>
    </row>
    <row r="952" spans="3:7" ht="15" thickBot="1" x14ac:dyDescent="0.35">
      <c r="C952" s="38">
        <v>43277</v>
      </c>
      <c r="D952" s="39">
        <v>0.35387731481481483</v>
      </c>
      <c r="E952" s="40" t="s">
        <v>9</v>
      </c>
      <c r="F952" s="40">
        <v>10</v>
      </c>
      <c r="G952" s="40" t="s">
        <v>11</v>
      </c>
    </row>
    <row r="953" spans="3:7" ht="15" thickBot="1" x14ac:dyDescent="0.35">
      <c r="C953" s="38">
        <v>43277</v>
      </c>
      <c r="D953" s="39">
        <v>0.36092592592592593</v>
      </c>
      <c r="E953" s="40" t="s">
        <v>9</v>
      </c>
      <c r="F953" s="40">
        <v>14</v>
      </c>
      <c r="G953" s="40" t="s">
        <v>11</v>
      </c>
    </row>
    <row r="954" spans="3:7" ht="15" thickBot="1" x14ac:dyDescent="0.35">
      <c r="C954" s="38">
        <v>43277</v>
      </c>
      <c r="D954" s="39">
        <v>0.36759259259259264</v>
      </c>
      <c r="E954" s="40" t="s">
        <v>9</v>
      </c>
      <c r="F954" s="40">
        <v>13</v>
      </c>
      <c r="G954" s="40" t="s">
        <v>10</v>
      </c>
    </row>
    <row r="955" spans="3:7" ht="15" thickBot="1" x14ac:dyDescent="0.35">
      <c r="C955" s="38">
        <v>43277</v>
      </c>
      <c r="D955" s="39">
        <v>0.36813657407407407</v>
      </c>
      <c r="E955" s="40" t="s">
        <v>9</v>
      </c>
      <c r="F955" s="40">
        <v>22</v>
      </c>
      <c r="G955" s="40" t="s">
        <v>10</v>
      </c>
    </row>
    <row r="956" spans="3:7" ht="15" thickBot="1" x14ac:dyDescent="0.35">
      <c r="C956" s="38">
        <v>43277</v>
      </c>
      <c r="D956" s="39">
        <v>0.36814814814814811</v>
      </c>
      <c r="E956" s="40" t="s">
        <v>9</v>
      </c>
      <c r="F956" s="40">
        <v>22</v>
      </c>
      <c r="G956" s="40" t="s">
        <v>10</v>
      </c>
    </row>
    <row r="957" spans="3:7" ht="15" thickBot="1" x14ac:dyDescent="0.35">
      <c r="C957" s="38">
        <v>43277</v>
      </c>
      <c r="D957" s="39">
        <v>0.36815972222222221</v>
      </c>
      <c r="E957" s="40" t="s">
        <v>9</v>
      </c>
      <c r="F957" s="40">
        <v>16</v>
      </c>
      <c r="G957" s="40" t="s">
        <v>10</v>
      </c>
    </row>
    <row r="958" spans="3:7" ht="15" thickBot="1" x14ac:dyDescent="0.35">
      <c r="C958" s="38">
        <v>43277</v>
      </c>
      <c r="D958" s="39">
        <v>0.37215277777777778</v>
      </c>
      <c r="E958" s="40" t="s">
        <v>9</v>
      </c>
      <c r="F958" s="40">
        <v>13</v>
      </c>
      <c r="G958" s="40" t="s">
        <v>10</v>
      </c>
    </row>
    <row r="959" spans="3:7" ht="15" thickBot="1" x14ac:dyDescent="0.35">
      <c r="C959" s="38">
        <v>43277</v>
      </c>
      <c r="D959" s="39">
        <v>0.3721990740740741</v>
      </c>
      <c r="E959" s="40" t="s">
        <v>9</v>
      </c>
      <c r="F959" s="40">
        <v>10</v>
      </c>
      <c r="G959" s="40" t="s">
        <v>10</v>
      </c>
    </row>
    <row r="960" spans="3:7" ht="15" thickBot="1" x14ac:dyDescent="0.35">
      <c r="C960" s="38">
        <v>43277</v>
      </c>
      <c r="D960" s="39">
        <v>0.41423611111111108</v>
      </c>
      <c r="E960" s="40" t="s">
        <v>9</v>
      </c>
      <c r="F960" s="40">
        <v>11</v>
      </c>
      <c r="G960" s="40" t="s">
        <v>11</v>
      </c>
    </row>
    <row r="961" spans="3:7" ht="15" thickBot="1" x14ac:dyDescent="0.35">
      <c r="C961" s="38">
        <v>43277</v>
      </c>
      <c r="D961" s="39">
        <v>0.43768518518518523</v>
      </c>
      <c r="E961" s="40" t="s">
        <v>9</v>
      </c>
      <c r="F961" s="40">
        <v>11</v>
      </c>
      <c r="G961" s="40" t="s">
        <v>10</v>
      </c>
    </row>
    <row r="962" spans="3:7" ht="15" thickBot="1" x14ac:dyDescent="0.35">
      <c r="C962" s="38">
        <v>43277</v>
      </c>
      <c r="D962" s="39">
        <v>0.44127314814814816</v>
      </c>
      <c r="E962" s="40" t="s">
        <v>9</v>
      </c>
      <c r="F962" s="40">
        <v>12</v>
      </c>
      <c r="G962" s="40" t="s">
        <v>11</v>
      </c>
    </row>
    <row r="963" spans="3:7" ht="15" thickBot="1" x14ac:dyDescent="0.35">
      <c r="C963" s="38">
        <v>43277</v>
      </c>
      <c r="D963" s="39">
        <v>0.44571759259259264</v>
      </c>
      <c r="E963" s="40" t="s">
        <v>9</v>
      </c>
      <c r="F963" s="40">
        <v>11</v>
      </c>
      <c r="G963" s="40" t="s">
        <v>11</v>
      </c>
    </row>
    <row r="964" spans="3:7" ht="15" thickBot="1" x14ac:dyDescent="0.35">
      <c r="C964" s="38">
        <v>43277</v>
      </c>
      <c r="D964" s="39">
        <v>0.44608796296296299</v>
      </c>
      <c r="E964" s="40" t="s">
        <v>9</v>
      </c>
      <c r="F964" s="40">
        <v>11</v>
      </c>
      <c r="G964" s="40" t="s">
        <v>11</v>
      </c>
    </row>
    <row r="965" spans="3:7" ht="15" thickBot="1" x14ac:dyDescent="0.35">
      <c r="C965" s="38">
        <v>43277</v>
      </c>
      <c r="D965" s="39">
        <v>0.45407407407407407</v>
      </c>
      <c r="E965" s="40" t="s">
        <v>9</v>
      </c>
      <c r="F965" s="40">
        <v>10</v>
      </c>
      <c r="G965" s="40" t="s">
        <v>11</v>
      </c>
    </row>
    <row r="966" spans="3:7" ht="15" thickBot="1" x14ac:dyDescent="0.35">
      <c r="C966" s="38">
        <v>43277</v>
      </c>
      <c r="D966" s="39">
        <v>0.46135416666666668</v>
      </c>
      <c r="E966" s="40" t="s">
        <v>9</v>
      </c>
      <c r="F966" s="40">
        <v>26</v>
      </c>
      <c r="G966" s="40" t="s">
        <v>10</v>
      </c>
    </row>
    <row r="967" spans="3:7" ht="15" thickBot="1" x14ac:dyDescent="0.35">
      <c r="C967" s="38">
        <v>43277</v>
      </c>
      <c r="D967" s="39">
        <v>0.47156250000000005</v>
      </c>
      <c r="E967" s="40" t="s">
        <v>9</v>
      </c>
      <c r="F967" s="40">
        <v>13</v>
      </c>
      <c r="G967" s="40" t="s">
        <v>11</v>
      </c>
    </row>
    <row r="968" spans="3:7" ht="15" thickBot="1" x14ac:dyDescent="0.35">
      <c r="C968" s="38">
        <v>43277</v>
      </c>
      <c r="D968" s="39">
        <v>0.47158564814814818</v>
      </c>
      <c r="E968" s="40" t="s">
        <v>9</v>
      </c>
      <c r="F968" s="40">
        <v>14</v>
      </c>
      <c r="G968" s="40" t="s">
        <v>11</v>
      </c>
    </row>
    <row r="969" spans="3:7" ht="15" thickBot="1" x14ac:dyDescent="0.35">
      <c r="C969" s="38">
        <v>43277</v>
      </c>
      <c r="D969" s="39">
        <v>0.47160879629629626</v>
      </c>
      <c r="E969" s="40" t="s">
        <v>9</v>
      </c>
      <c r="F969" s="40">
        <v>14</v>
      </c>
      <c r="G969" s="40" t="s">
        <v>11</v>
      </c>
    </row>
    <row r="970" spans="3:7" ht="15" thickBot="1" x14ac:dyDescent="0.35">
      <c r="C970" s="38">
        <v>43277</v>
      </c>
      <c r="D970" s="39">
        <v>0.47162037037037036</v>
      </c>
      <c r="E970" s="40" t="s">
        <v>9</v>
      </c>
      <c r="F970" s="40">
        <v>12</v>
      </c>
      <c r="G970" s="40" t="s">
        <v>11</v>
      </c>
    </row>
    <row r="971" spans="3:7" ht="15" thickBot="1" x14ac:dyDescent="0.35">
      <c r="C971" s="38">
        <v>43277</v>
      </c>
      <c r="D971" s="39">
        <v>0.4716319444444444</v>
      </c>
      <c r="E971" s="40" t="s">
        <v>9</v>
      </c>
      <c r="F971" s="40">
        <v>10</v>
      </c>
      <c r="G971" s="40" t="s">
        <v>11</v>
      </c>
    </row>
    <row r="972" spans="3:7" ht="15" thickBot="1" x14ac:dyDescent="0.35">
      <c r="C972" s="38">
        <v>43277</v>
      </c>
      <c r="D972" s="39">
        <v>0.47792824074074075</v>
      </c>
      <c r="E972" s="40" t="s">
        <v>9</v>
      </c>
      <c r="F972" s="40">
        <v>17</v>
      </c>
      <c r="G972" s="40" t="s">
        <v>11</v>
      </c>
    </row>
    <row r="973" spans="3:7" ht="15" thickBot="1" x14ac:dyDescent="0.35">
      <c r="C973" s="38">
        <v>43277</v>
      </c>
      <c r="D973" s="39">
        <v>0.48306712962962961</v>
      </c>
      <c r="E973" s="40" t="s">
        <v>9</v>
      </c>
      <c r="F973" s="40">
        <v>22</v>
      </c>
      <c r="G973" s="40" t="s">
        <v>10</v>
      </c>
    </row>
    <row r="974" spans="3:7" ht="15" thickBot="1" x14ac:dyDescent="0.35">
      <c r="C974" s="38">
        <v>43277</v>
      </c>
      <c r="D974" s="39">
        <v>0.48684027777777777</v>
      </c>
      <c r="E974" s="40" t="s">
        <v>9</v>
      </c>
      <c r="F974" s="40">
        <v>23</v>
      </c>
      <c r="G974" s="40" t="s">
        <v>10</v>
      </c>
    </row>
    <row r="975" spans="3:7" ht="15" thickBot="1" x14ac:dyDescent="0.35">
      <c r="C975" s="38">
        <v>43277</v>
      </c>
      <c r="D975" s="39">
        <v>0.48738425925925927</v>
      </c>
      <c r="E975" s="40" t="s">
        <v>9</v>
      </c>
      <c r="F975" s="40">
        <v>13</v>
      </c>
      <c r="G975" s="40" t="s">
        <v>11</v>
      </c>
    </row>
    <row r="976" spans="3:7" ht="15" thickBot="1" x14ac:dyDescent="0.35">
      <c r="C976" s="38">
        <v>43277</v>
      </c>
      <c r="D976" s="39">
        <v>0.48751157407407408</v>
      </c>
      <c r="E976" s="40" t="s">
        <v>9</v>
      </c>
      <c r="F976" s="40">
        <v>13</v>
      </c>
      <c r="G976" s="40" t="s">
        <v>11</v>
      </c>
    </row>
    <row r="977" spans="3:7" ht="15" thickBot="1" x14ac:dyDescent="0.35">
      <c r="C977" s="38">
        <v>43277</v>
      </c>
      <c r="D977" s="39">
        <v>0.49592592592592594</v>
      </c>
      <c r="E977" s="40" t="s">
        <v>9</v>
      </c>
      <c r="F977" s="40">
        <v>18</v>
      </c>
      <c r="G977" s="40" t="s">
        <v>10</v>
      </c>
    </row>
    <row r="978" spans="3:7" ht="15" thickBot="1" x14ac:dyDescent="0.35">
      <c r="C978" s="38">
        <v>43277</v>
      </c>
      <c r="D978" s="39">
        <v>0.50097222222222226</v>
      </c>
      <c r="E978" s="40" t="s">
        <v>9</v>
      </c>
      <c r="F978" s="40">
        <v>11</v>
      </c>
      <c r="G978" s="40" t="s">
        <v>11</v>
      </c>
    </row>
    <row r="979" spans="3:7" ht="15" thickBot="1" x14ac:dyDescent="0.35">
      <c r="C979" s="38">
        <v>43277</v>
      </c>
      <c r="D979" s="39">
        <v>0.517511574074074</v>
      </c>
      <c r="E979" s="40" t="s">
        <v>9</v>
      </c>
      <c r="F979" s="40">
        <v>18</v>
      </c>
      <c r="G979" s="40" t="s">
        <v>10</v>
      </c>
    </row>
    <row r="980" spans="3:7" ht="15" thickBot="1" x14ac:dyDescent="0.35">
      <c r="C980" s="38">
        <v>43277</v>
      </c>
      <c r="D980" s="39">
        <v>0.51881944444444439</v>
      </c>
      <c r="E980" s="40" t="s">
        <v>9</v>
      </c>
      <c r="F980" s="40">
        <v>18</v>
      </c>
      <c r="G980" s="40" t="s">
        <v>10</v>
      </c>
    </row>
    <row r="981" spans="3:7" ht="15" thickBot="1" x14ac:dyDescent="0.35">
      <c r="C981" s="38">
        <v>43277</v>
      </c>
      <c r="D981" s="39">
        <v>0.520625</v>
      </c>
      <c r="E981" s="40" t="s">
        <v>9</v>
      </c>
      <c r="F981" s="40">
        <v>10</v>
      </c>
      <c r="G981" s="40" t="s">
        <v>10</v>
      </c>
    </row>
    <row r="982" spans="3:7" ht="15" thickBot="1" x14ac:dyDescent="0.35">
      <c r="C982" s="38">
        <v>43277</v>
      </c>
      <c r="D982" s="39">
        <v>0.52292824074074074</v>
      </c>
      <c r="E982" s="40" t="s">
        <v>9</v>
      </c>
      <c r="F982" s="40">
        <v>28</v>
      </c>
      <c r="G982" s="40" t="s">
        <v>10</v>
      </c>
    </row>
    <row r="983" spans="3:7" ht="15" thickBot="1" x14ac:dyDescent="0.35">
      <c r="C983" s="38">
        <v>43277</v>
      </c>
      <c r="D983" s="39">
        <v>0.5529398148148148</v>
      </c>
      <c r="E983" s="40" t="s">
        <v>9</v>
      </c>
      <c r="F983" s="40">
        <v>13</v>
      </c>
      <c r="G983" s="40" t="s">
        <v>11</v>
      </c>
    </row>
    <row r="984" spans="3:7" ht="15" thickBot="1" x14ac:dyDescent="0.35">
      <c r="C984" s="38">
        <v>43277</v>
      </c>
      <c r="D984" s="39">
        <v>0.56608796296296293</v>
      </c>
      <c r="E984" s="40" t="s">
        <v>9</v>
      </c>
      <c r="F984" s="40">
        <v>22</v>
      </c>
      <c r="G984" s="40" t="s">
        <v>10</v>
      </c>
    </row>
    <row r="985" spans="3:7" ht="15" thickBot="1" x14ac:dyDescent="0.35">
      <c r="C985" s="38">
        <v>43277</v>
      </c>
      <c r="D985" s="39">
        <v>0.56611111111111112</v>
      </c>
      <c r="E985" s="40" t="s">
        <v>9</v>
      </c>
      <c r="F985" s="40">
        <v>22</v>
      </c>
      <c r="G985" s="40" t="s">
        <v>10</v>
      </c>
    </row>
    <row r="986" spans="3:7" ht="15" thickBot="1" x14ac:dyDescent="0.35">
      <c r="C986" s="38">
        <v>43277</v>
      </c>
      <c r="D986" s="39">
        <v>0.56612268518518516</v>
      </c>
      <c r="E986" s="40" t="s">
        <v>9</v>
      </c>
      <c r="F986" s="40">
        <v>19</v>
      </c>
      <c r="G986" s="40" t="s">
        <v>10</v>
      </c>
    </row>
    <row r="987" spans="3:7" ht="15" thickBot="1" x14ac:dyDescent="0.35">
      <c r="C987" s="38">
        <v>43277</v>
      </c>
      <c r="D987" s="39">
        <v>0.5692476851851852</v>
      </c>
      <c r="E987" s="40" t="s">
        <v>9</v>
      </c>
      <c r="F987" s="40">
        <v>22</v>
      </c>
      <c r="G987" s="40" t="s">
        <v>10</v>
      </c>
    </row>
    <row r="988" spans="3:7" ht="15" thickBot="1" x14ac:dyDescent="0.35">
      <c r="C988" s="38">
        <v>43277</v>
      </c>
      <c r="D988" s="39">
        <v>0.57777777777777783</v>
      </c>
      <c r="E988" s="40" t="s">
        <v>9</v>
      </c>
      <c r="F988" s="40">
        <v>18</v>
      </c>
      <c r="G988" s="40" t="s">
        <v>11</v>
      </c>
    </row>
    <row r="989" spans="3:7" ht="15" thickBot="1" x14ac:dyDescent="0.35">
      <c r="C989" s="38">
        <v>43277</v>
      </c>
      <c r="D989" s="39">
        <v>0.57890046296296294</v>
      </c>
      <c r="E989" s="40" t="s">
        <v>9</v>
      </c>
      <c r="F989" s="40">
        <v>12</v>
      </c>
      <c r="G989" s="40" t="s">
        <v>10</v>
      </c>
    </row>
    <row r="990" spans="3:7" ht="15" thickBot="1" x14ac:dyDescent="0.35">
      <c r="C990" s="38">
        <v>43277</v>
      </c>
      <c r="D990" s="39">
        <v>0.58474537037037033</v>
      </c>
      <c r="E990" s="40" t="s">
        <v>9</v>
      </c>
      <c r="F990" s="40">
        <v>3</v>
      </c>
      <c r="G990" s="40" t="s">
        <v>11</v>
      </c>
    </row>
    <row r="991" spans="3:7" ht="15" thickBot="1" x14ac:dyDescent="0.35">
      <c r="C991" s="38">
        <v>43277</v>
      </c>
      <c r="D991" s="39">
        <v>0.60449074074074072</v>
      </c>
      <c r="E991" s="40" t="s">
        <v>9</v>
      </c>
      <c r="F991" s="40">
        <v>4</v>
      </c>
      <c r="G991" s="40" t="s">
        <v>11</v>
      </c>
    </row>
    <row r="992" spans="3:7" ht="15" thickBot="1" x14ac:dyDescent="0.35">
      <c r="C992" s="38">
        <v>43277</v>
      </c>
      <c r="D992" s="39">
        <v>0.61329861111111106</v>
      </c>
      <c r="E992" s="40" t="s">
        <v>9</v>
      </c>
      <c r="F992" s="40">
        <v>12</v>
      </c>
      <c r="G992" s="40" t="s">
        <v>11</v>
      </c>
    </row>
    <row r="993" spans="3:7" ht="15" thickBot="1" x14ac:dyDescent="0.35">
      <c r="C993" s="38">
        <v>43277</v>
      </c>
      <c r="D993" s="39">
        <v>0.61331018518518521</v>
      </c>
      <c r="E993" s="40" t="s">
        <v>9</v>
      </c>
      <c r="F993" s="40">
        <v>19</v>
      </c>
      <c r="G993" s="40" t="s">
        <v>11</v>
      </c>
    </row>
    <row r="994" spans="3:7" ht="15" thickBot="1" x14ac:dyDescent="0.35">
      <c r="C994" s="38">
        <v>43277</v>
      </c>
      <c r="D994" s="39">
        <v>0.61332175925925925</v>
      </c>
      <c r="E994" s="40" t="s">
        <v>9</v>
      </c>
      <c r="F994" s="40">
        <v>26</v>
      </c>
      <c r="G994" s="40" t="s">
        <v>11</v>
      </c>
    </row>
    <row r="995" spans="3:7" ht="15" thickBot="1" x14ac:dyDescent="0.35">
      <c r="C995" s="38">
        <v>43277</v>
      </c>
      <c r="D995" s="39">
        <v>0.61332175925925925</v>
      </c>
      <c r="E995" s="40" t="s">
        <v>9</v>
      </c>
      <c r="F995" s="40">
        <v>18</v>
      </c>
      <c r="G995" s="40" t="s">
        <v>11</v>
      </c>
    </row>
    <row r="996" spans="3:7" ht="15" thickBot="1" x14ac:dyDescent="0.35">
      <c r="C996" s="38">
        <v>43277</v>
      </c>
      <c r="D996" s="39">
        <v>0.61336805555555551</v>
      </c>
      <c r="E996" s="40" t="s">
        <v>9</v>
      </c>
      <c r="F996" s="40">
        <v>15</v>
      </c>
      <c r="G996" s="40" t="s">
        <v>11</v>
      </c>
    </row>
    <row r="997" spans="3:7" ht="15" thickBot="1" x14ac:dyDescent="0.35">
      <c r="C997" s="38">
        <v>43277</v>
      </c>
      <c r="D997" s="39">
        <v>0.61337962962962966</v>
      </c>
      <c r="E997" s="40" t="s">
        <v>9</v>
      </c>
      <c r="F997" s="40">
        <v>14</v>
      </c>
      <c r="G997" s="40" t="s">
        <v>11</v>
      </c>
    </row>
    <row r="998" spans="3:7" ht="15" thickBot="1" x14ac:dyDescent="0.35">
      <c r="C998" s="38">
        <v>43277</v>
      </c>
      <c r="D998" s="39">
        <v>0.62320601851851853</v>
      </c>
      <c r="E998" s="40" t="s">
        <v>9</v>
      </c>
      <c r="F998" s="40">
        <v>12</v>
      </c>
      <c r="G998" s="40" t="s">
        <v>11</v>
      </c>
    </row>
    <row r="999" spans="3:7" ht="15" thickBot="1" x14ac:dyDescent="0.35">
      <c r="C999" s="38">
        <v>43277</v>
      </c>
      <c r="D999" s="39">
        <v>0.64035879629629633</v>
      </c>
      <c r="E999" s="40" t="s">
        <v>9</v>
      </c>
      <c r="F999" s="40">
        <v>9</v>
      </c>
      <c r="G999" s="40" t="s">
        <v>11</v>
      </c>
    </row>
    <row r="1000" spans="3:7" ht="15" thickBot="1" x14ac:dyDescent="0.35">
      <c r="C1000" s="38">
        <v>43277</v>
      </c>
      <c r="D1000" s="39">
        <v>0.64553240740740747</v>
      </c>
      <c r="E1000" s="40" t="s">
        <v>9</v>
      </c>
      <c r="F1000" s="40">
        <v>12</v>
      </c>
      <c r="G1000" s="40" t="s">
        <v>10</v>
      </c>
    </row>
    <row r="1001" spans="3:7" ht="15" thickBot="1" x14ac:dyDescent="0.35">
      <c r="C1001" s="38">
        <v>43277</v>
      </c>
      <c r="D1001" s="39">
        <v>0.65828703703703706</v>
      </c>
      <c r="E1001" s="40" t="s">
        <v>9</v>
      </c>
      <c r="F1001" s="40">
        <v>12</v>
      </c>
      <c r="G1001" s="40" t="s">
        <v>10</v>
      </c>
    </row>
    <row r="1002" spans="3:7" ht="15" thickBot="1" x14ac:dyDescent="0.35">
      <c r="C1002" s="38">
        <v>43277</v>
      </c>
      <c r="D1002" s="39">
        <v>0.6626967592592593</v>
      </c>
      <c r="E1002" s="40" t="s">
        <v>9</v>
      </c>
      <c r="F1002" s="40">
        <v>10</v>
      </c>
      <c r="G1002" s="40" t="s">
        <v>11</v>
      </c>
    </row>
    <row r="1003" spans="3:7" ht="15" thickBot="1" x14ac:dyDescent="0.35">
      <c r="C1003" s="38">
        <v>43277</v>
      </c>
      <c r="D1003" s="39">
        <v>0.66618055555555555</v>
      </c>
      <c r="E1003" s="40" t="s">
        <v>9</v>
      </c>
      <c r="F1003" s="40">
        <v>10</v>
      </c>
      <c r="G1003" s="40" t="s">
        <v>11</v>
      </c>
    </row>
    <row r="1004" spans="3:7" ht="15" thickBot="1" x14ac:dyDescent="0.35">
      <c r="C1004" s="38">
        <v>43277</v>
      </c>
      <c r="D1004" s="39">
        <v>0.66920138888888892</v>
      </c>
      <c r="E1004" s="40" t="s">
        <v>9</v>
      </c>
      <c r="F1004" s="40">
        <v>23</v>
      </c>
      <c r="G1004" s="40" t="s">
        <v>10</v>
      </c>
    </row>
    <row r="1005" spans="3:7" ht="15" thickBot="1" x14ac:dyDescent="0.35">
      <c r="C1005" s="38">
        <v>43277</v>
      </c>
      <c r="D1005" s="39">
        <v>0.67054398148148142</v>
      </c>
      <c r="E1005" s="40" t="s">
        <v>9</v>
      </c>
      <c r="F1005" s="40">
        <v>23</v>
      </c>
      <c r="G1005" s="40" t="s">
        <v>10</v>
      </c>
    </row>
    <row r="1006" spans="3:7" ht="15" thickBot="1" x14ac:dyDescent="0.35">
      <c r="C1006" s="38">
        <v>43277</v>
      </c>
      <c r="D1006" s="39">
        <v>0.67087962962962966</v>
      </c>
      <c r="E1006" s="40" t="s">
        <v>9</v>
      </c>
      <c r="F1006" s="40">
        <v>13</v>
      </c>
      <c r="G1006" s="40" t="s">
        <v>11</v>
      </c>
    </row>
    <row r="1007" spans="3:7" ht="15" thickBot="1" x14ac:dyDescent="0.35">
      <c r="C1007" s="38">
        <v>43277</v>
      </c>
      <c r="D1007" s="39">
        <v>0.68285879629629631</v>
      </c>
      <c r="E1007" s="40" t="s">
        <v>9</v>
      </c>
      <c r="F1007" s="40">
        <v>12</v>
      </c>
      <c r="G1007" s="40" t="s">
        <v>10</v>
      </c>
    </row>
    <row r="1008" spans="3:7" ht="15" thickBot="1" x14ac:dyDescent="0.35">
      <c r="C1008" s="38">
        <v>43277</v>
      </c>
      <c r="D1008" s="39">
        <v>0.68465277777777767</v>
      </c>
      <c r="E1008" s="40" t="s">
        <v>9</v>
      </c>
      <c r="F1008" s="40">
        <v>12</v>
      </c>
      <c r="G1008" s="40" t="s">
        <v>10</v>
      </c>
    </row>
    <row r="1009" spans="3:7" ht="15" thickBot="1" x14ac:dyDescent="0.35">
      <c r="C1009" s="38">
        <v>43277</v>
      </c>
      <c r="D1009" s="39">
        <v>0.68784722222222217</v>
      </c>
      <c r="E1009" s="40" t="s">
        <v>9</v>
      </c>
      <c r="F1009" s="40">
        <v>12</v>
      </c>
      <c r="G1009" s="40" t="s">
        <v>11</v>
      </c>
    </row>
    <row r="1010" spans="3:7" ht="15" thickBot="1" x14ac:dyDescent="0.35">
      <c r="C1010" s="38">
        <v>43277</v>
      </c>
      <c r="D1010" s="39">
        <v>0.69459490740740737</v>
      </c>
      <c r="E1010" s="40" t="s">
        <v>9</v>
      </c>
      <c r="F1010" s="40">
        <v>12</v>
      </c>
      <c r="G1010" s="40" t="s">
        <v>11</v>
      </c>
    </row>
    <row r="1011" spans="3:7" ht="15" thickBot="1" x14ac:dyDescent="0.35">
      <c r="C1011" s="38">
        <v>43277</v>
      </c>
      <c r="D1011" s="39">
        <v>0.69950231481481484</v>
      </c>
      <c r="E1011" s="40" t="s">
        <v>9</v>
      </c>
      <c r="F1011" s="40">
        <v>21</v>
      </c>
      <c r="G1011" s="40" t="s">
        <v>10</v>
      </c>
    </row>
    <row r="1012" spans="3:7" ht="15" thickBot="1" x14ac:dyDescent="0.35">
      <c r="C1012" s="38">
        <v>43277</v>
      </c>
      <c r="D1012" s="39">
        <v>0.70052083333333337</v>
      </c>
      <c r="E1012" s="40" t="s">
        <v>9</v>
      </c>
      <c r="F1012" s="40">
        <v>18</v>
      </c>
      <c r="G1012" s="40" t="s">
        <v>10</v>
      </c>
    </row>
    <row r="1013" spans="3:7" ht="15" thickBot="1" x14ac:dyDescent="0.35">
      <c r="C1013" s="38">
        <v>43277</v>
      </c>
      <c r="D1013" s="39">
        <v>0.70065972222222228</v>
      </c>
      <c r="E1013" s="40" t="s">
        <v>9</v>
      </c>
      <c r="F1013" s="40">
        <v>25</v>
      </c>
      <c r="G1013" s="40" t="s">
        <v>10</v>
      </c>
    </row>
    <row r="1014" spans="3:7" ht="15" thickBot="1" x14ac:dyDescent="0.35">
      <c r="C1014" s="38">
        <v>43277</v>
      </c>
      <c r="D1014" s="39">
        <v>0.70068287037037036</v>
      </c>
      <c r="E1014" s="40" t="s">
        <v>9</v>
      </c>
      <c r="F1014" s="40">
        <v>16</v>
      </c>
      <c r="G1014" s="40" t="s">
        <v>10</v>
      </c>
    </row>
    <row r="1015" spans="3:7" ht="15" thickBot="1" x14ac:dyDescent="0.35">
      <c r="C1015" s="38">
        <v>43277</v>
      </c>
      <c r="D1015" s="39">
        <v>0.70494212962962965</v>
      </c>
      <c r="E1015" s="40" t="s">
        <v>9</v>
      </c>
      <c r="F1015" s="40">
        <v>16</v>
      </c>
      <c r="G1015" s="40" t="s">
        <v>10</v>
      </c>
    </row>
    <row r="1016" spans="3:7" ht="15" thickBot="1" x14ac:dyDescent="0.35">
      <c r="C1016" s="38">
        <v>43277</v>
      </c>
      <c r="D1016" s="39">
        <v>0.70678240740740739</v>
      </c>
      <c r="E1016" s="40" t="s">
        <v>9</v>
      </c>
      <c r="F1016" s="40">
        <v>12</v>
      </c>
      <c r="G1016" s="40" t="s">
        <v>11</v>
      </c>
    </row>
    <row r="1017" spans="3:7" ht="15" thickBot="1" x14ac:dyDescent="0.35">
      <c r="C1017" s="38">
        <v>43277</v>
      </c>
      <c r="D1017" s="39">
        <v>0.70748842592592587</v>
      </c>
      <c r="E1017" s="40" t="s">
        <v>9</v>
      </c>
      <c r="F1017" s="40">
        <v>23</v>
      </c>
      <c r="G1017" s="40" t="s">
        <v>10</v>
      </c>
    </row>
    <row r="1018" spans="3:7" ht="15" thickBot="1" x14ac:dyDescent="0.35">
      <c r="C1018" s="38">
        <v>43277</v>
      </c>
      <c r="D1018" s="39">
        <v>0.71214120370370371</v>
      </c>
      <c r="E1018" s="40" t="s">
        <v>9</v>
      </c>
      <c r="F1018" s="40">
        <v>12</v>
      </c>
      <c r="G1018" s="40" t="s">
        <v>11</v>
      </c>
    </row>
    <row r="1019" spans="3:7" ht="15" thickBot="1" x14ac:dyDescent="0.35">
      <c r="C1019" s="38">
        <v>43277</v>
      </c>
      <c r="D1019" s="39">
        <v>0.71616898148148145</v>
      </c>
      <c r="E1019" s="40" t="s">
        <v>9</v>
      </c>
      <c r="F1019" s="40">
        <v>17</v>
      </c>
      <c r="G1019" s="40" t="s">
        <v>11</v>
      </c>
    </row>
    <row r="1020" spans="3:7" ht="15" thickBot="1" x14ac:dyDescent="0.35">
      <c r="C1020" s="38">
        <v>43277</v>
      </c>
      <c r="D1020" s="39">
        <v>0.71619212962962964</v>
      </c>
      <c r="E1020" s="40" t="s">
        <v>9</v>
      </c>
      <c r="F1020" s="40">
        <v>12</v>
      </c>
      <c r="G1020" s="40" t="s">
        <v>11</v>
      </c>
    </row>
    <row r="1021" spans="3:7" ht="15" thickBot="1" x14ac:dyDescent="0.35">
      <c r="C1021" s="38">
        <v>43277</v>
      </c>
      <c r="D1021" s="39">
        <v>0.71620370370370379</v>
      </c>
      <c r="E1021" s="40" t="s">
        <v>9</v>
      </c>
      <c r="F1021" s="40">
        <v>18</v>
      </c>
      <c r="G1021" s="40" t="s">
        <v>11</v>
      </c>
    </row>
    <row r="1022" spans="3:7" ht="15" thickBot="1" x14ac:dyDescent="0.35">
      <c r="C1022" s="38">
        <v>43277</v>
      </c>
      <c r="D1022" s="39">
        <v>0.71625000000000005</v>
      </c>
      <c r="E1022" s="40" t="s">
        <v>9</v>
      </c>
      <c r="F1022" s="40">
        <v>11</v>
      </c>
      <c r="G1022" s="40" t="s">
        <v>11</v>
      </c>
    </row>
    <row r="1023" spans="3:7" ht="15" thickBot="1" x14ac:dyDescent="0.35">
      <c r="C1023" s="38">
        <v>43277</v>
      </c>
      <c r="D1023" s="39">
        <v>0.72344907407407411</v>
      </c>
      <c r="E1023" s="40" t="s">
        <v>9</v>
      </c>
      <c r="F1023" s="40">
        <v>13</v>
      </c>
      <c r="G1023" s="40" t="s">
        <v>10</v>
      </c>
    </row>
    <row r="1024" spans="3:7" ht="15" thickBot="1" x14ac:dyDescent="0.35">
      <c r="C1024" s="38">
        <v>43277</v>
      </c>
      <c r="D1024" s="39">
        <v>0.72561342592592604</v>
      </c>
      <c r="E1024" s="40" t="s">
        <v>9</v>
      </c>
      <c r="F1024" s="40">
        <v>19</v>
      </c>
      <c r="G1024" s="40" t="s">
        <v>10</v>
      </c>
    </row>
    <row r="1025" spans="3:7" ht="15" thickBot="1" x14ac:dyDescent="0.35">
      <c r="C1025" s="38">
        <v>43277</v>
      </c>
      <c r="D1025" s="39">
        <v>0.72717592592592595</v>
      </c>
      <c r="E1025" s="40" t="s">
        <v>9</v>
      </c>
      <c r="F1025" s="40">
        <v>23</v>
      </c>
      <c r="G1025" s="40" t="s">
        <v>11</v>
      </c>
    </row>
    <row r="1026" spans="3:7" ht="15" thickBot="1" x14ac:dyDescent="0.35">
      <c r="C1026" s="38">
        <v>43277</v>
      </c>
      <c r="D1026" s="39">
        <v>0.72848379629629623</v>
      </c>
      <c r="E1026" s="40" t="s">
        <v>9</v>
      </c>
      <c r="F1026" s="40">
        <v>27</v>
      </c>
      <c r="G1026" s="40" t="s">
        <v>10</v>
      </c>
    </row>
    <row r="1027" spans="3:7" ht="15" thickBot="1" x14ac:dyDescent="0.35">
      <c r="C1027" s="38">
        <v>43277</v>
      </c>
      <c r="D1027" s="39">
        <v>0.72994212962962957</v>
      </c>
      <c r="E1027" s="40" t="s">
        <v>9</v>
      </c>
      <c r="F1027" s="40">
        <v>12</v>
      </c>
      <c r="G1027" s="40" t="s">
        <v>11</v>
      </c>
    </row>
    <row r="1028" spans="3:7" ht="15" thickBot="1" x14ac:dyDescent="0.35">
      <c r="C1028" s="38">
        <v>43277</v>
      </c>
      <c r="D1028" s="39">
        <v>0.73673611111111104</v>
      </c>
      <c r="E1028" s="40" t="s">
        <v>9</v>
      </c>
      <c r="F1028" s="40">
        <v>24</v>
      </c>
      <c r="G1028" s="40" t="s">
        <v>10</v>
      </c>
    </row>
    <row r="1029" spans="3:7" ht="15" thickBot="1" x14ac:dyDescent="0.35">
      <c r="C1029" s="38">
        <v>43277</v>
      </c>
      <c r="D1029" s="39">
        <v>0.73960648148148145</v>
      </c>
      <c r="E1029" s="40" t="s">
        <v>9</v>
      </c>
      <c r="F1029" s="40">
        <v>27</v>
      </c>
      <c r="G1029" s="40" t="s">
        <v>10</v>
      </c>
    </row>
    <row r="1030" spans="3:7" ht="15" thickBot="1" x14ac:dyDescent="0.35">
      <c r="C1030" s="38">
        <v>43277</v>
      </c>
      <c r="D1030" s="39">
        <v>0.74601851851851853</v>
      </c>
      <c r="E1030" s="40" t="s">
        <v>9</v>
      </c>
      <c r="F1030" s="40">
        <v>24</v>
      </c>
      <c r="G1030" s="40" t="s">
        <v>10</v>
      </c>
    </row>
    <row r="1031" spans="3:7" ht="15" thickBot="1" x14ac:dyDescent="0.35">
      <c r="C1031" s="38">
        <v>43277</v>
      </c>
      <c r="D1031" s="39">
        <v>0.74664351851851851</v>
      </c>
      <c r="E1031" s="40" t="s">
        <v>9</v>
      </c>
      <c r="F1031" s="40">
        <v>12</v>
      </c>
      <c r="G1031" s="40" t="s">
        <v>11</v>
      </c>
    </row>
    <row r="1032" spans="3:7" ht="15" thickBot="1" x14ac:dyDescent="0.35">
      <c r="C1032" s="38">
        <v>43277</v>
      </c>
      <c r="D1032" s="39">
        <v>0.75171296296296297</v>
      </c>
      <c r="E1032" s="40" t="s">
        <v>9</v>
      </c>
      <c r="F1032" s="40">
        <v>25</v>
      </c>
      <c r="G1032" s="40" t="s">
        <v>10</v>
      </c>
    </row>
    <row r="1033" spans="3:7" ht="15" thickBot="1" x14ac:dyDescent="0.35">
      <c r="C1033" s="38">
        <v>43277</v>
      </c>
      <c r="D1033" s="39">
        <v>0.758275462962963</v>
      </c>
      <c r="E1033" s="40" t="s">
        <v>9</v>
      </c>
      <c r="F1033" s="40">
        <v>37</v>
      </c>
      <c r="G1033" s="40" t="s">
        <v>10</v>
      </c>
    </row>
    <row r="1034" spans="3:7" ht="15" thickBot="1" x14ac:dyDescent="0.35">
      <c r="C1034" s="38">
        <v>43277</v>
      </c>
      <c r="D1034" s="39">
        <v>0.75884259259259268</v>
      </c>
      <c r="E1034" s="40" t="s">
        <v>9</v>
      </c>
      <c r="F1034" s="40">
        <v>16</v>
      </c>
      <c r="G1034" s="40" t="s">
        <v>10</v>
      </c>
    </row>
    <row r="1035" spans="3:7" ht="15" thickBot="1" x14ac:dyDescent="0.35">
      <c r="C1035" s="38">
        <v>43277</v>
      </c>
      <c r="D1035" s="39">
        <v>0.75894675925925925</v>
      </c>
      <c r="E1035" s="40" t="s">
        <v>9</v>
      </c>
      <c r="F1035" s="40">
        <v>14</v>
      </c>
      <c r="G1035" s="40" t="s">
        <v>10</v>
      </c>
    </row>
    <row r="1036" spans="3:7" ht="15" thickBot="1" x14ac:dyDescent="0.35">
      <c r="C1036" s="38">
        <v>43277</v>
      </c>
      <c r="D1036" s="39">
        <v>0.76518518518518519</v>
      </c>
      <c r="E1036" s="40" t="s">
        <v>9</v>
      </c>
      <c r="F1036" s="40">
        <v>23</v>
      </c>
      <c r="G1036" s="40" t="s">
        <v>10</v>
      </c>
    </row>
    <row r="1037" spans="3:7" ht="15" thickBot="1" x14ac:dyDescent="0.35">
      <c r="C1037" s="38">
        <v>43277</v>
      </c>
      <c r="D1037" s="39">
        <v>0.76856481481481476</v>
      </c>
      <c r="E1037" s="40" t="s">
        <v>9</v>
      </c>
      <c r="F1037" s="40">
        <v>16</v>
      </c>
      <c r="G1037" s="40" t="s">
        <v>10</v>
      </c>
    </row>
    <row r="1038" spans="3:7" ht="15" thickBot="1" x14ac:dyDescent="0.35">
      <c r="C1038" s="38">
        <v>43277</v>
      </c>
      <c r="D1038" s="39">
        <v>0.76862268518518517</v>
      </c>
      <c r="E1038" s="40" t="s">
        <v>9</v>
      </c>
      <c r="F1038" s="40">
        <v>20</v>
      </c>
      <c r="G1038" s="40" t="s">
        <v>10</v>
      </c>
    </row>
    <row r="1039" spans="3:7" ht="15" thickBot="1" x14ac:dyDescent="0.35">
      <c r="C1039" s="38">
        <v>43277</v>
      </c>
      <c r="D1039" s="39">
        <v>0.77527777777777773</v>
      </c>
      <c r="E1039" s="40" t="s">
        <v>9</v>
      </c>
      <c r="F1039" s="40">
        <v>18</v>
      </c>
      <c r="G1039" s="40" t="s">
        <v>10</v>
      </c>
    </row>
    <row r="1040" spans="3:7" ht="15" thickBot="1" x14ac:dyDescent="0.35">
      <c r="C1040" s="38">
        <v>43277</v>
      </c>
      <c r="D1040" s="39">
        <v>0.77651620370370367</v>
      </c>
      <c r="E1040" s="40" t="s">
        <v>9</v>
      </c>
      <c r="F1040" s="40">
        <v>12</v>
      </c>
      <c r="G1040" s="40" t="s">
        <v>10</v>
      </c>
    </row>
    <row r="1041" spans="3:7" ht="15" thickBot="1" x14ac:dyDescent="0.35">
      <c r="C1041" s="38">
        <v>43277</v>
      </c>
      <c r="D1041" s="39">
        <v>0.77765046296296303</v>
      </c>
      <c r="E1041" s="40" t="s">
        <v>9</v>
      </c>
      <c r="F1041" s="40">
        <v>23</v>
      </c>
      <c r="G1041" s="40" t="s">
        <v>11</v>
      </c>
    </row>
    <row r="1042" spans="3:7" ht="15" thickBot="1" x14ac:dyDescent="0.35">
      <c r="C1042" s="38">
        <v>43277</v>
      </c>
      <c r="D1042" s="39">
        <v>0.77767361111111111</v>
      </c>
      <c r="E1042" s="40" t="s">
        <v>9</v>
      </c>
      <c r="F1042" s="40">
        <v>15</v>
      </c>
      <c r="G1042" s="40" t="s">
        <v>11</v>
      </c>
    </row>
    <row r="1043" spans="3:7" ht="15" thickBot="1" x14ac:dyDescent="0.35">
      <c r="C1043" s="38">
        <v>43277</v>
      </c>
      <c r="D1043" s="39">
        <v>0.7776967592592593</v>
      </c>
      <c r="E1043" s="40" t="s">
        <v>9</v>
      </c>
      <c r="F1043" s="40">
        <v>10</v>
      </c>
      <c r="G1043" s="40" t="s">
        <v>11</v>
      </c>
    </row>
    <row r="1044" spans="3:7" ht="15" thickBot="1" x14ac:dyDescent="0.35">
      <c r="C1044" s="38">
        <v>43277</v>
      </c>
      <c r="D1044" s="39">
        <v>0.78067129629629628</v>
      </c>
      <c r="E1044" s="40" t="s">
        <v>9</v>
      </c>
      <c r="F1044" s="40">
        <v>10</v>
      </c>
      <c r="G1044" s="40" t="s">
        <v>11</v>
      </c>
    </row>
    <row r="1045" spans="3:7" ht="15" thickBot="1" x14ac:dyDescent="0.35">
      <c r="C1045" s="38">
        <v>43277</v>
      </c>
      <c r="D1045" s="39">
        <v>0.79275462962962961</v>
      </c>
      <c r="E1045" s="40" t="s">
        <v>9</v>
      </c>
      <c r="F1045" s="40">
        <v>12</v>
      </c>
      <c r="G1045" s="40" t="s">
        <v>11</v>
      </c>
    </row>
    <row r="1046" spans="3:7" ht="15" thickBot="1" x14ac:dyDescent="0.35">
      <c r="C1046" s="38">
        <v>43277</v>
      </c>
      <c r="D1046" s="39">
        <v>0.81670138888888888</v>
      </c>
      <c r="E1046" s="40" t="s">
        <v>9</v>
      </c>
      <c r="F1046" s="40">
        <v>12</v>
      </c>
      <c r="G1046" s="40" t="s">
        <v>11</v>
      </c>
    </row>
    <row r="1047" spans="3:7" ht="15" thickBot="1" x14ac:dyDescent="0.35">
      <c r="C1047" s="38">
        <v>43277</v>
      </c>
      <c r="D1047" s="39">
        <v>0.8178819444444444</v>
      </c>
      <c r="E1047" s="40" t="s">
        <v>9</v>
      </c>
      <c r="F1047" s="40">
        <v>22</v>
      </c>
      <c r="G1047" s="40" t="s">
        <v>10</v>
      </c>
    </row>
    <row r="1048" spans="3:7" ht="15" thickBot="1" x14ac:dyDescent="0.35">
      <c r="C1048" s="38">
        <v>43277</v>
      </c>
      <c r="D1048" s="39">
        <v>0.8240277777777778</v>
      </c>
      <c r="E1048" s="40" t="s">
        <v>9</v>
      </c>
      <c r="F1048" s="40">
        <v>20</v>
      </c>
      <c r="G1048" s="40" t="s">
        <v>10</v>
      </c>
    </row>
    <row r="1049" spans="3:7" ht="15" thickBot="1" x14ac:dyDescent="0.35">
      <c r="C1049" s="38">
        <v>43277</v>
      </c>
      <c r="D1049" s="39">
        <v>0.82928240740740744</v>
      </c>
      <c r="E1049" s="40" t="s">
        <v>9</v>
      </c>
      <c r="F1049" s="40">
        <v>18</v>
      </c>
      <c r="G1049" s="40" t="s">
        <v>10</v>
      </c>
    </row>
    <row r="1050" spans="3:7" ht="15" thickBot="1" x14ac:dyDescent="0.35">
      <c r="C1050" s="38">
        <v>43277</v>
      </c>
      <c r="D1050" s="39">
        <v>0.83293981481481483</v>
      </c>
      <c r="E1050" s="40" t="s">
        <v>9</v>
      </c>
      <c r="F1050" s="40">
        <v>15</v>
      </c>
      <c r="G1050" s="40" t="s">
        <v>10</v>
      </c>
    </row>
    <row r="1051" spans="3:7" ht="15" thickBot="1" x14ac:dyDescent="0.35">
      <c r="C1051" s="38">
        <v>43277</v>
      </c>
      <c r="D1051" s="39">
        <v>0.83295138888888898</v>
      </c>
      <c r="E1051" s="40" t="s">
        <v>9</v>
      </c>
      <c r="F1051" s="40">
        <v>9</v>
      </c>
      <c r="G1051" s="40" t="s">
        <v>10</v>
      </c>
    </row>
    <row r="1052" spans="3:7" ht="15" thickBot="1" x14ac:dyDescent="0.35">
      <c r="C1052" s="38">
        <v>43277</v>
      </c>
      <c r="D1052" s="39">
        <v>0.83396990740740751</v>
      </c>
      <c r="E1052" s="40" t="s">
        <v>9</v>
      </c>
      <c r="F1052" s="40">
        <v>13</v>
      </c>
      <c r="G1052" s="40" t="s">
        <v>10</v>
      </c>
    </row>
    <row r="1053" spans="3:7" ht="15" thickBot="1" x14ac:dyDescent="0.35">
      <c r="C1053" s="38">
        <v>43277</v>
      </c>
      <c r="D1053" s="39">
        <v>0.83614583333333325</v>
      </c>
      <c r="E1053" s="40" t="s">
        <v>9</v>
      </c>
      <c r="F1053" s="40">
        <v>11</v>
      </c>
      <c r="G1053" s="40" t="s">
        <v>11</v>
      </c>
    </row>
    <row r="1054" spans="3:7" ht="15" thickBot="1" x14ac:dyDescent="0.35">
      <c r="C1054" s="38">
        <v>43277</v>
      </c>
      <c r="D1054" s="39">
        <v>0.8399537037037037</v>
      </c>
      <c r="E1054" s="40" t="s">
        <v>9</v>
      </c>
      <c r="F1054" s="40">
        <v>29</v>
      </c>
      <c r="G1054" s="40" t="s">
        <v>11</v>
      </c>
    </row>
    <row r="1055" spans="3:7" ht="15" thickBot="1" x14ac:dyDescent="0.35">
      <c r="C1055" s="38">
        <v>43277</v>
      </c>
      <c r="D1055" s="39">
        <v>0.84510416666666666</v>
      </c>
      <c r="E1055" s="40" t="s">
        <v>9</v>
      </c>
      <c r="F1055" s="40">
        <v>14</v>
      </c>
      <c r="G1055" s="40" t="s">
        <v>11</v>
      </c>
    </row>
    <row r="1056" spans="3:7" ht="15" thickBot="1" x14ac:dyDescent="0.35">
      <c r="C1056" s="38">
        <v>43277</v>
      </c>
      <c r="D1056" s="39">
        <v>0.84856481481481483</v>
      </c>
      <c r="E1056" s="40" t="s">
        <v>9</v>
      </c>
      <c r="F1056" s="40">
        <v>11</v>
      </c>
      <c r="G1056" s="40" t="s">
        <v>11</v>
      </c>
    </row>
    <row r="1057" spans="3:7" ht="15" thickBot="1" x14ac:dyDescent="0.35">
      <c r="C1057" s="38">
        <v>43277</v>
      </c>
      <c r="D1057" s="39">
        <v>0.84920138888888896</v>
      </c>
      <c r="E1057" s="40" t="s">
        <v>9</v>
      </c>
      <c r="F1057" s="40">
        <v>10</v>
      </c>
      <c r="G1057" s="40" t="s">
        <v>10</v>
      </c>
    </row>
    <row r="1058" spans="3:7" ht="15" thickBot="1" x14ac:dyDescent="0.35">
      <c r="C1058" s="38">
        <v>43277</v>
      </c>
      <c r="D1058" s="39">
        <v>0.85234953703703698</v>
      </c>
      <c r="E1058" s="40" t="s">
        <v>9</v>
      </c>
      <c r="F1058" s="40">
        <v>10</v>
      </c>
      <c r="G1058" s="40" t="s">
        <v>10</v>
      </c>
    </row>
    <row r="1059" spans="3:7" ht="15" thickBot="1" x14ac:dyDescent="0.35">
      <c r="C1059" s="38">
        <v>43277</v>
      </c>
      <c r="D1059" s="39">
        <v>0.88028935185185186</v>
      </c>
      <c r="E1059" s="40" t="s">
        <v>9</v>
      </c>
      <c r="F1059" s="40">
        <v>11</v>
      </c>
      <c r="G1059" s="40" t="s">
        <v>11</v>
      </c>
    </row>
    <row r="1060" spans="3:7" ht="15" thickBot="1" x14ac:dyDescent="0.35">
      <c r="C1060" s="38">
        <v>43277</v>
      </c>
      <c r="D1060" s="39">
        <v>0.8803009259259259</v>
      </c>
      <c r="E1060" s="40" t="s">
        <v>9</v>
      </c>
      <c r="F1060" s="40">
        <v>9</v>
      </c>
      <c r="G1060" s="40" t="s">
        <v>11</v>
      </c>
    </row>
    <row r="1061" spans="3:7" ht="15" thickBot="1" x14ac:dyDescent="0.35">
      <c r="C1061" s="38">
        <v>43277</v>
      </c>
      <c r="D1061" s="39">
        <v>0.88126157407407402</v>
      </c>
      <c r="E1061" s="40" t="s">
        <v>9</v>
      </c>
      <c r="F1061" s="40">
        <v>9</v>
      </c>
      <c r="G1061" s="40" t="s">
        <v>11</v>
      </c>
    </row>
    <row r="1062" spans="3:7" ht="15" thickBot="1" x14ac:dyDescent="0.35">
      <c r="C1062" s="38">
        <v>43278</v>
      </c>
      <c r="D1062" s="39">
        <v>0.11608796296296296</v>
      </c>
      <c r="E1062" s="40" t="s">
        <v>9</v>
      </c>
      <c r="F1062" s="40">
        <v>33</v>
      </c>
      <c r="G1062" s="40" t="s">
        <v>10</v>
      </c>
    </row>
    <row r="1063" spans="3:7" ht="15" thickBot="1" x14ac:dyDescent="0.35">
      <c r="C1063" s="38">
        <v>43278</v>
      </c>
      <c r="D1063" s="39">
        <v>0.11871527777777778</v>
      </c>
      <c r="E1063" s="40" t="s">
        <v>9</v>
      </c>
      <c r="F1063" s="40">
        <v>12</v>
      </c>
      <c r="G1063" s="40" t="s">
        <v>11</v>
      </c>
    </row>
    <row r="1064" spans="3:7" ht="15" thickBot="1" x14ac:dyDescent="0.35">
      <c r="C1064" s="38">
        <v>43278</v>
      </c>
      <c r="D1064" s="39">
        <v>0.32613425925925926</v>
      </c>
      <c r="E1064" s="40" t="s">
        <v>9</v>
      </c>
      <c r="F1064" s="40">
        <v>11</v>
      </c>
      <c r="G1064" s="40" t="s">
        <v>11</v>
      </c>
    </row>
    <row r="1065" spans="3:7" ht="15" thickBot="1" x14ac:dyDescent="0.35">
      <c r="C1065" s="38">
        <v>43278</v>
      </c>
      <c r="D1065" s="39">
        <v>0.41614583333333338</v>
      </c>
      <c r="E1065" s="40" t="s">
        <v>9</v>
      </c>
      <c r="F1065" s="40">
        <v>10</v>
      </c>
      <c r="G1065" s="40" t="s">
        <v>10</v>
      </c>
    </row>
    <row r="1066" spans="3:7" ht="15" thickBot="1" x14ac:dyDescent="0.35">
      <c r="C1066" s="38">
        <v>43278</v>
      </c>
      <c r="D1066" s="39">
        <v>0.42821759259259262</v>
      </c>
      <c r="E1066" s="40" t="s">
        <v>9</v>
      </c>
      <c r="F1066" s="40">
        <v>6</v>
      </c>
      <c r="G1066" s="40" t="s">
        <v>11</v>
      </c>
    </row>
    <row r="1067" spans="3:7" ht="15" thickBot="1" x14ac:dyDescent="0.35">
      <c r="C1067" s="38">
        <v>43278</v>
      </c>
      <c r="D1067" s="39">
        <v>0.43682870370370369</v>
      </c>
      <c r="E1067" s="40" t="s">
        <v>9</v>
      </c>
      <c r="F1067" s="40">
        <v>9</v>
      </c>
      <c r="G1067" s="40" t="s">
        <v>11</v>
      </c>
    </row>
    <row r="1068" spans="3:7" ht="15" thickBot="1" x14ac:dyDescent="0.35">
      <c r="C1068" s="38">
        <v>43278</v>
      </c>
      <c r="D1068" s="39">
        <v>0.47150462962962963</v>
      </c>
      <c r="E1068" s="40" t="s">
        <v>9</v>
      </c>
      <c r="F1068" s="40">
        <v>13</v>
      </c>
      <c r="G1068" s="40" t="s">
        <v>11</v>
      </c>
    </row>
    <row r="1069" spans="3:7" ht="15" thickBot="1" x14ac:dyDescent="0.35">
      <c r="C1069" s="38">
        <v>43278</v>
      </c>
      <c r="D1069" s="39">
        <v>0.47444444444444445</v>
      </c>
      <c r="E1069" s="40" t="s">
        <v>9</v>
      </c>
      <c r="F1069" s="40">
        <v>25</v>
      </c>
      <c r="G1069" s="40" t="s">
        <v>10</v>
      </c>
    </row>
    <row r="1070" spans="3:7" ht="15" thickBot="1" x14ac:dyDescent="0.35">
      <c r="C1070" s="38">
        <v>43278</v>
      </c>
      <c r="D1070" s="39">
        <v>0.47505787037037034</v>
      </c>
      <c r="E1070" s="40" t="s">
        <v>9</v>
      </c>
      <c r="F1070" s="40">
        <v>13</v>
      </c>
      <c r="G1070" s="40" t="s">
        <v>11</v>
      </c>
    </row>
    <row r="1071" spans="3:7" ht="15" thickBot="1" x14ac:dyDescent="0.35">
      <c r="C1071" s="38">
        <v>43278</v>
      </c>
      <c r="D1071" s="39">
        <v>0.47532407407407407</v>
      </c>
      <c r="E1071" s="40" t="s">
        <v>9</v>
      </c>
      <c r="F1071" s="40">
        <v>10</v>
      </c>
      <c r="G1071" s="40" t="s">
        <v>11</v>
      </c>
    </row>
    <row r="1072" spans="3:7" ht="15" thickBot="1" x14ac:dyDescent="0.35">
      <c r="C1072" s="38">
        <v>43278</v>
      </c>
      <c r="D1072" s="39">
        <v>0.49234953703703704</v>
      </c>
      <c r="E1072" s="40" t="s">
        <v>9</v>
      </c>
      <c r="F1072" s="40">
        <v>24</v>
      </c>
      <c r="G1072" s="40" t="s">
        <v>10</v>
      </c>
    </row>
    <row r="1073" spans="3:7" ht="15" thickBot="1" x14ac:dyDescent="0.35">
      <c r="C1073" s="38">
        <v>43278</v>
      </c>
      <c r="D1073" s="39">
        <v>0.49238425925925927</v>
      </c>
      <c r="E1073" s="40" t="s">
        <v>9</v>
      </c>
      <c r="F1073" s="40">
        <v>22</v>
      </c>
      <c r="G1073" s="40" t="s">
        <v>10</v>
      </c>
    </row>
    <row r="1074" spans="3:7" ht="15" thickBot="1" x14ac:dyDescent="0.35">
      <c r="C1074" s="38">
        <v>43278</v>
      </c>
      <c r="D1074" s="39">
        <v>0.50527777777777783</v>
      </c>
      <c r="E1074" s="40" t="s">
        <v>9</v>
      </c>
      <c r="F1074" s="40">
        <v>25</v>
      </c>
      <c r="G1074" s="40" t="s">
        <v>10</v>
      </c>
    </row>
    <row r="1075" spans="3:7" ht="15" thickBot="1" x14ac:dyDescent="0.35">
      <c r="C1075" s="38">
        <v>43278</v>
      </c>
      <c r="D1075" s="39">
        <v>0.51063657407407403</v>
      </c>
      <c r="E1075" s="40" t="s">
        <v>9</v>
      </c>
      <c r="F1075" s="40">
        <v>25</v>
      </c>
      <c r="G1075" s="40" t="s">
        <v>11</v>
      </c>
    </row>
    <row r="1076" spans="3:7" ht="15" thickBot="1" x14ac:dyDescent="0.35">
      <c r="C1076" s="38">
        <v>43278</v>
      </c>
      <c r="D1076" s="39">
        <v>0.5151041666666667</v>
      </c>
      <c r="E1076" s="40" t="s">
        <v>9</v>
      </c>
      <c r="F1076" s="40">
        <v>23</v>
      </c>
      <c r="G1076" s="40" t="s">
        <v>11</v>
      </c>
    </row>
    <row r="1077" spans="3:7" ht="15" thickBot="1" x14ac:dyDescent="0.35">
      <c r="C1077" s="38">
        <v>43278</v>
      </c>
      <c r="D1077" s="39">
        <v>0.52447916666666672</v>
      </c>
      <c r="E1077" s="40" t="s">
        <v>9</v>
      </c>
      <c r="F1077" s="40">
        <v>12</v>
      </c>
      <c r="G1077" s="40" t="s">
        <v>10</v>
      </c>
    </row>
    <row r="1078" spans="3:7" ht="15" thickBot="1" x14ac:dyDescent="0.35">
      <c r="C1078" s="38">
        <v>43278</v>
      </c>
      <c r="D1078" s="39">
        <v>0.52857638888888892</v>
      </c>
      <c r="E1078" s="40" t="s">
        <v>9</v>
      </c>
      <c r="F1078" s="40">
        <v>8</v>
      </c>
      <c r="G1078" s="40" t="s">
        <v>10</v>
      </c>
    </row>
    <row r="1079" spans="3:7" ht="15" thickBot="1" x14ac:dyDescent="0.35">
      <c r="C1079" s="38">
        <v>43278</v>
      </c>
      <c r="D1079" s="39">
        <v>0.54199074074074072</v>
      </c>
      <c r="E1079" s="40" t="s">
        <v>9</v>
      </c>
      <c r="F1079" s="40">
        <v>9</v>
      </c>
      <c r="G1079" s="40" t="s">
        <v>10</v>
      </c>
    </row>
    <row r="1080" spans="3:7" ht="15" thickBot="1" x14ac:dyDescent="0.35">
      <c r="C1080" s="38">
        <v>43278</v>
      </c>
      <c r="D1080" s="39">
        <v>0.56778935185185186</v>
      </c>
      <c r="E1080" s="40" t="s">
        <v>9</v>
      </c>
      <c r="F1080" s="40">
        <v>12</v>
      </c>
      <c r="G1080" s="40" t="s">
        <v>11</v>
      </c>
    </row>
    <row r="1081" spans="3:7" ht="15" thickBot="1" x14ac:dyDescent="0.35">
      <c r="C1081" s="38">
        <v>43278</v>
      </c>
      <c r="D1081" s="39">
        <v>0.57831018518518518</v>
      </c>
      <c r="E1081" s="40" t="s">
        <v>9</v>
      </c>
      <c r="F1081" s="40">
        <v>11</v>
      </c>
      <c r="G1081" s="40" t="s">
        <v>11</v>
      </c>
    </row>
    <row r="1082" spans="3:7" ht="15" thickBot="1" x14ac:dyDescent="0.35">
      <c r="C1082" s="38">
        <v>43278</v>
      </c>
      <c r="D1082" s="39">
        <v>0.59666666666666668</v>
      </c>
      <c r="E1082" s="40" t="s">
        <v>9</v>
      </c>
      <c r="F1082" s="40">
        <v>24</v>
      </c>
      <c r="G1082" s="40" t="s">
        <v>10</v>
      </c>
    </row>
    <row r="1083" spans="3:7" ht="15" thickBot="1" x14ac:dyDescent="0.35">
      <c r="C1083" s="38">
        <v>43278</v>
      </c>
      <c r="D1083" s="39">
        <v>0.59734953703703708</v>
      </c>
      <c r="E1083" s="40" t="s">
        <v>9</v>
      </c>
      <c r="F1083" s="40">
        <v>23</v>
      </c>
      <c r="G1083" s="40" t="s">
        <v>11</v>
      </c>
    </row>
    <row r="1084" spans="3:7" ht="15" thickBot="1" x14ac:dyDescent="0.35">
      <c r="C1084" s="38">
        <v>43278</v>
      </c>
      <c r="D1084" s="39">
        <v>0.59775462962962966</v>
      </c>
      <c r="E1084" s="40" t="s">
        <v>9</v>
      </c>
      <c r="F1084" s="40">
        <v>22</v>
      </c>
      <c r="G1084" s="40" t="s">
        <v>10</v>
      </c>
    </row>
    <row r="1085" spans="3:7" ht="15" thickBot="1" x14ac:dyDescent="0.35">
      <c r="C1085" s="38">
        <v>43278</v>
      </c>
      <c r="D1085" s="39">
        <v>0.59827546296296297</v>
      </c>
      <c r="E1085" s="40" t="s">
        <v>9</v>
      </c>
      <c r="F1085" s="40">
        <v>20</v>
      </c>
      <c r="G1085" s="40" t="s">
        <v>10</v>
      </c>
    </row>
    <row r="1086" spans="3:7" ht="15" thickBot="1" x14ac:dyDescent="0.35">
      <c r="C1086" s="38">
        <v>43278</v>
      </c>
      <c r="D1086" s="39">
        <v>0.59828703703703701</v>
      </c>
      <c r="E1086" s="40" t="s">
        <v>9</v>
      </c>
      <c r="F1086" s="40">
        <v>15</v>
      </c>
      <c r="G1086" s="40" t="s">
        <v>10</v>
      </c>
    </row>
    <row r="1087" spans="3:7" ht="15" thickBot="1" x14ac:dyDescent="0.35">
      <c r="C1087" s="38">
        <v>43278</v>
      </c>
      <c r="D1087" s="39">
        <v>0.59832175925925923</v>
      </c>
      <c r="E1087" s="40" t="s">
        <v>9</v>
      </c>
      <c r="F1087" s="40">
        <v>14</v>
      </c>
      <c r="G1087" s="40" t="s">
        <v>10</v>
      </c>
    </row>
    <row r="1088" spans="3:7" ht="15" thickBot="1" x14ac:dyDescent="0.35">
      <c r="C1088" s="38">
        <v>43278</v>
      </c>
      <c r="D1088" s="39">
        <v>0.60418981481481482</v>
      </c>
      <c r="E1088" s="40" t="s">
        <v>9</v>
      </c>
      <c r="F1088" s="40">
        <v>11</v>
      </c>
      <c r="G1088" s="40" t="s">
        <v>11</v>
      </c>
    </row>
    <row r="1089" spans="3:7" ht="15" thickBot="1" x14ac:dyDescent="0.35">
      <c r="C1089" s="38">
        <v>43278</v>
      </c>
      <c r="D1089" s="39">
        <v>0.60660879629629627</v>
      </c>
      <c r="E1089" s="40" t="s">
        <v>9</v>
      </c>
      <c r="F1089" s="40">
        <v>10</v>
      </c>
      <c r="G1089" s="40" t="s">
        <v>10</v>
      </c>
    </row>
    <row r="1090" spans="3:7" ht="15" thickBot="1" x14ac:dyDescent="0.35">
      <c r="C1090" s="38">
        <v>43278</v>
      </c>
      <c r="D1090" s="39">
        <v>0.60917824074074078</v>
      </c>
      <c r="E1090" s="40" t="s">
        <v>9</v>
      </c>
      <c r="F1090" s="40">
        <v>13</v>
      </c>
      <c r="G1090" s="40" t="s">
        <v>10</v>
      </c>
    </row>
    <row r="1091" spans="3:7" ht="15" thickBot="1" x14ac:dyDescent="0.35">
      <c r="C1091" s="38">
        <v>43278</v>
      </c>
      <c r="D1091" s="39">
        <v>0.61128472222222219</v>
      </c>
      <c r="E1091" s="40" t="s">
        <v>9</v>
      </c>
      <c r="F1091" s="40">
        <v>10</v>
      </c>
      <c r="G1091" s="40" t="s">
        <v>11</v>
      </c>
    </row>
    <row r="1092" spans="3:7" ht="15" thickBot="1" x14ac:dyDescent="0.35">
      <c r="C1092" s="38">
        <v>43278</v>
      </c>
      <c r="D1092" s="39">
        <v>0.62337962962962956</v>
      </c>
      <c r="E1092" s="40" t="s">
        <v>9</v>
      </c>
      <c r="F1092" s="40">
        <v>10</v>
      </c>
      <c r="G1092" s="40" t="s">
        <v>11</v>
      </c>
    </row>
    <row r="1093" spans="3:7" ht="15" thickBot="1" x14ac:dyDescent="0.35">
      <c r="C1093" s="38">
        <v>43278</v>
      </c>
      <c r="D1093" s="39">
        <v>0.66773148148148154</v>
      </c>
      <c r="E1093" s="40" t="s">
        <v>9</v>
      </c>
      <c r="F1093" s="40">
        <v>9</v>
      </c>
      <c r="G1093" s="40" t="s">
        <v>11</v>
      </c>
    </row>
    <row r="1094" spans="3:7" ht="15" thickBot="1" x14ac:dyDescent="0.35">
      <c r="C1094" s="38">
        <v>43278</v>
      </c>
      <c r="D1094" s="39">
        <v>0.68084490740740744</v>
      </c>
      <c r="E1094" s="40" t="s">
        <v>9</v>
      </c>
      <c r="F1094" s="40">
        <v>14</v>
      </c>
      <c r="G1094" s="40" t="s">
        <v>11</v>
      </c>
    </row>
    <row r="1095" spans="3:7" ht="15" thickBot="1" x14ac:dyDescent="0.35">
      <c r="C1095" s="38">
        <v>43278</v>
      </c>
      <c r="D1095" s="39">
        <v>0.6909143518518519</v>
      </c>
      <c r="E1095" s="40" t="s">
        <v>9</v>
      </c>
      <c r="F1095" s="40">
        <v>17</v>
      </c>
      <c r="G1095" s="40" t="s">
        <v>10</v>
      </c>
    </row>
    <row r="1096" spans="3:7" ht="15" thickBot="1" x14ac:dyDescent="0.35">
      <c r="C1096" s="38">
        <v>43278</v>
      </c>
      <c r="D1096" s="39">
        <v>0.69504629629629633</v>
      </c>
      <c r="E1096" s="40" t="s">
        <v>9</v>
      </c>
      <c r="F1096" s="40">
        <v>12</v>
      </c>
      <c r="G1096" s="40" t="s">
        <v>11</v>
      </c>
    </row>
    <row r="1097" spans="3:7" ht="15" thickBot="1" x14ac:dyDescent="0.35">
      <c r="C1097" s="38">
        <v>43278</v>
      </c>
      <c r="D1097" s="39">
        <v>0.69520833333333332</v>
      </c>
      <c r="E1097" s="40" t="s">
        <v>9</v>
      </c>
      <c r="F1097" s="40">
        <v>10</v>
      </c>
      <c r="G1097" s="40" t="s">
        <v>11</v>
      </c>
    </row>
    <row r="1098" spans="3:7" ht="15" thickBot="1" x14ac:dyDescent="0.35">
      <c r="C1098" s="38">
        <v>43278</v>
      </c>
      <c r="D1098" s="39">
        <v>0.69597222222222221</v>
      </c>
      <c r="E1098" s="40" t="s">
        <v>9</v>
      </c>
      <c r="F1098" s="40">
        <v>10</v>
      </c>
      <c r="G1098" s="40" t="s">
        <v>11</v>
      </c>
    </row>
    <row r="1099" spans="3:7" ht="15" thickBot="1" x14ac:dyDescent="0.35">
      <c r="C1099" s="38">
        <v>43278</v>
      </c>
      <c r="D1099" s="39">
        <v>0.71887731481481476</v>
      </c>
      <c r="E1099" s="40" t="s">
        <v>9</v>
      </c>
      <c r="F1099" s="40">
        <v>8</v>
      </c>
      <c r="G1099" s="40" t="s">
        <v>10</v>
      </c>
    </row>
    <row r="1100" spans="3:7" ht="15" thickBot="1" x14ac:dyDescent="0.35">
      <c r="C1100" s="38">
        <v>43278</v>
      </c>
      <c r="D1100" s="39">
        <v>0.7290740740740741</v>
      </c>
      <c r="E1100" s="40" t="s">
        <v>9</v>
      </c>
      <c r="F1100" s="40">
        <v>5</v>
      </c>
      <c r="G1100" s="40" t="s">
        <v>11</v>
      </c>
    </row>
    <row r="1101" spans="3:7" ht="15" thickBot="1" x14ac:dyDescent="0.35">
      <c r="C1101" s="38">
        <v>43278</v>
      </c>
      <c r="D1101" s="39">
        <v>0.73269675925925926</v>
      </c>
      <c r="E1101" s="40" t="s">
        <v>9</v>
      </c>
      <c r="F1101" s="40">
        <v>21</v>
      </c>
      <c r="G1101" s="40" t="s">
        <v>10</v>
      </c>
    </row>
    <row r="1102" spans="3:7" ht="15" thickBot="1" x14ac:dyDescent="0.35">
      <c r="C1102" s="38">
        <v>43278</v>
      </c>
      <c r="D1102" s="39">
        <v>0.73342592592592604</v>
      </c>
      <c r="E1102" s="40" t="s">
        <v>9</v>
      </c>
      <c r="F1102" s="40">
        <v>17</v>
      </c>
      <c r="G1102" s="40" t="s">
        <v>10</v>
      </c>
    </row>
    <row r="1103" spans="3:7" ht="15" thickBot="1" x14ac:dyDescent="0.35">
      <c r="C1103" s="38">
        <v>43278</v>
      </c>
      <c r="D1103" s="39">
        <v>0.73637731481481483</v>
      </c>
      <c r="E1103" s="40" t="s">
        <v>9</v>
      </c>
      <c r="F1103" s="40">
        <v>29</v>
      </c>
      <c r="G1103" s="40" t="s">
        <v>10</v>
      </c>
    </row>
    <row r="1104" spans="3:7" ht="15" thickBot="1" x14ac:dyDescent="0.35">
      <c r="C1104" s="38">
        <v>43278</v>
      </c>
      <c r="D1104" s="39">
        <v>0.73749999999999993</v>
      </c>
      <c r="E1104" s="40" t="s">
        <v>9</v>
      </c>
      <c r="F1104" s="40">
        <v>29</v>
      </c>
      <c r="G1104" s="40" t="s">
        <v>11</v>
      </c>
    </row>
    <row r="1105" spans="3:7" ht="15" thickBot="1" x14ac:dyDescent="0.35">
      <c r="C1105" s="38">
        <v>43278</v>
      </c>
      <c r="D1105" s="39">
        <v>0.74031249999999993</v>
      </c>
      <c r="E1105" s="40" t="s">
        <v>9</v>
      </c>
      <c r="F1105" s="40">
        <v>24</v>
      </c>
      <c r="G1105" s="40" t="s">
        <v>10</v>
      </c>
    </row>
    <row r="1106" spans="3:7" ht="15" thickBot="1" x14ac:dyDescent="0.35">
      <c r="C1106" s="38">
        <v>43278</v>
      </c>
      <c r="D1106" s="39">
        <v>0.74354166666666666</v>
      </c>
      <c r="E1106" s="40" t="s">
        <v>9</v>
      </c>
      <c r="F1106" s="40">
        <v>11</v>
      </c>
      <c r="G1106" s="40" t="s">
        <v>11</v>
      </c>
    </row>
    <row r="1107" spans="3:7" ht="15" thickBot="1" x14ac:dyDescent="0.35">
      <c r="C1107" s="38">
        <v>43278</v>
      </c>
      <c r="D1107" s="39">
        <v>0.75609953703703703</v>
      </c>
      <c r="E1107" s="40" t="s">
        <v>9</v>
      </c>
      <c r="F1107" s="40">
        <v>13</v>
      </c>
      <c r="G1107" s="40" t="s">
        <v>11</v>
      </c>
    </row>
    <row r="1108" spans="3:7" ht="15" thickBot="1" x14ac:dyDescent="0.35">
      <c r="C1108" s="38">
        <v>43278</v>
      </c>
      <c r="D1108" s="39">
        <v>0.75657407407407407</v>
      </c>
      <c r="E1108" s="40" t="s">
        <v>9</v>
      </c>
      <c r="F1108" s="40">
        <v>12</v>
      </c>
      <c r="G1108" s="40" t="s">
        <v>11</v>
      </c>
    </row>
    <row r="1109" spans="3:7" ht="15" thickBot="1" x14ac:dyDescent="0.35">
      <c r="C1109" s="38">
        <v>43278</v>
      </c>
      <c r="D1109" s="39">
        <v>0.75658564814814822</v>
      </c>
      <c r="E1109" s="40" t="s">
        <v>9</v>
      </c>
      <c r="F1109" s="40">
        <v>12</v>
      </c>
      <c r="G1109" s="40" t="s">
        <v>11</v>
      </c>
    </row>
    <row r="1110" spans="3:7" ht="15" thickBot="1" x14ac:dyDescent="0.35">
      <c r="C1110" s="38">
        <v>43278</v>
      </c>
      <c r="D1110" s="39">
        <v>0.75773148148148151</v>
      </c>
      <c r="E1110" s="40" t="s">
        <v>9</v>
      </c>
      <c r="F1110" s="40">
        <v>17</v>
      </c>
      <c r="G1110" s="40" t="s">
        <v>10</v>
      </c>
    </row>
    <row r="1111" spans="3:7" ht="15" thickBot="1" x14ac:dyDescent="0.35">
      <c r="C1111" s="38">
        <v>43278</v>
      </c>
      <c r="D1111" s="39">
        <v>0.76388888888888884</v>
      </c>
      <c r="E1111" s="40" t="s">
        <v>9</v>
      </c>
      <c r="F1111" s="40">
        <v>12</v>
      </c>
      <c r="G1111" s="40" t="s">
        <v>11</v>
      </c>
    </row>
    <row r="1112" spans="3:7" ht="15" thickBot="1" x14ac:dyDescent="0.35">
      <c r="C1112" s="38">
        <v>43278</v>
      </c>
      <c r="D1112" s="39">
        <v>0.76976851851851846</v>
      </c>
      <c r="E1112" s="40" t="s">
        <v>9</v>
      </c>
      <c r="F1112" s="40">
        <v>30</v>
      </c>
      <c r="G1112" s="40" t="s">
        <v>10</v>
      </c>
    </row>
    <row r="1113" spans="3:7" ht="15" thickBot="1" x14ac:dyDescent="0.35">
      <c r="C1113" s="38">
        <v>43278</v>
      </c>
      <c r="D1113" s="39">
        <v>0.7780555555555555</v>
      </c>
      <c r="E1113" s="40" t="s">
        <v>9</v>
      </c>
      <c r="F1113" s="40">
        <v>19</v>
      </c>
      <c r="G1113" s="40" t="s">
        <v>11</v>
      </c>
    </row>
    <row r="1114" spans="3:7" ht="15" thickBot="1" x14ac:dyDescent="0.35">
      <c r="C1114" s="38">
        <v>43278</v>
      </c>
      <c r="D1114" s="39">
        <v>0.77854166666666658</v>
      </c>
      <c r="E1114" s="40" t="s">
        <v>9</v>
      </c>
      <c r="F1114" s="40">
        <v>22</v>
      </c>
      <c r="G1114" s="40" t="s">
        <v>10</v>
      </c>
    </row>
    <row r="1115" spans="3:7" ht="15" thickBot="1" x14ac:dyDescent="0.35">
      <c r="C1115" s="38">
        <v>43278</v>
      </c>
      <c r="D1115" s="39">
        <v>0.78106481481481482</v>
      </c>
      <c r="E1115" s="40" t="s">
        <v>9</v>
      </c>
      <c r="F1115" s="40">
        <v>19</v>
      </c>
      <c r="G1115" s="40" t="s">
        <v>10</v>
      </c>
    </row>
    <row r="1116" spans="3:7" ht="15" thickBot="1" x14ac:dyDescent="0.35">
      <c r="C1116" s="38">
        <v>43278</v>
      </c>
      <c r="D1116" s="39">
        <v>0.78355324074074073</v>
      </c>
      <c r="E1116" s="40" t="s">
        <v>9</v>
      </c>
      <c r="F1116" s="40">
        <v>20</v>
      </c>
      <c r="G1116" s="40" t="s">
        <v>10</v>
      </c>
    </row>
    <row r="1117" spans="3:7" ht="15" thickBot="1" x14ac:dyDescent="0.35">
      <c r="C1117" s="38">
        <v>43278</v>
      </c>
      <c r="D1117" s="39">
        <v>0.78783564814814822</v>
      </c>
      <c r="E1117" s="40" t="s">
        <v>9</v>
      </c>
      <c r="F1117" s="40">
        <v>13</v>
      </c>
      <c r="G1117" s="40" t="s">
        <v>11</v>
      </c>
    </row>
    <row r="1118" spans="3:7" ht="15" thickBot="1" x14ac:dyDescent="0.35">
      <c r="C1118" s="38">
        <v>43278</v>
      </c>
      <c r="D1118" s="39">
        <v>0.79289351851851853</v>
      </c>
      <c r="E1118" s="40" t="s">
        <v>9</v>
      </c>
      <c r="F1118" s="40">
        <v>23</v>
      </c>
      <c r="G1118" s="40" t="s">
        <v>10</v>
      </c>
    </row>
    <row r="1119" spans="3:7" ht="15" thickBot="1" x14ac:dyDescent="0.35">
      <c r="C1119" s="38">
        <v>43278</v>
      </c>
      <c r="D1119" s="39">
        <v>0.7965740740740741</v>
      </c>
      <c r="E1119" s="40" t="s">
        <v>9</v>
      </c>
      <c r="F1119" s="40">
        <v>12</v>
      </c>
      <c r="G1119" s="40" t="s">
        <v>11</v>
      </c>
    </row>
    <row r="1120" spans="3:7" ht="15" thickBot="1" x14ac:dyDescent="0.35">
      <c r="C1120" s="38">
        <v>43278</v>
      </c>
      <c r="D1120" s="39">
        <v>0.80730324074074078</v>
      </c>
      <c r="E1120" s="40" t="s">
        <v>9</v>
      </c>
      <c r="F1120" s="40">
        <v>21</v>
      </c>
      <c r="G1120" s="40" t="s">
        <v>10</v>
      </c>
    </row>
    <row r="1121" spans="3:7" ht="15" thickBot="1" x14ac:dyDescent="0.35">
      <c r="C1121" s="38">
        <v>43278</v>
      </c>
      <c r="D1121" s="39">
        <v>0.80736111111111108</v>
      </c>
      <c r="E1121" s="40" t="s">
        <v>9</v>
      </c>
      <c r="F1121" s="40">
        <v>19</v>
      </c>
      <c r="G1121" s="40" t="s">
        <v>10</v>
      </c>
    </row>
    <row r="1122" spans="3:7" ht="15" thickBot="1" x14ac:dyDescent="0.35">
      <c r="C1122" s="38">
        <v>43278</v>
      </c>
      <c r="D1122" s="39">
        <v>0.81362268518518521</v>
      </c>
      <c r="E1122" s="40" t="s">
        <v>9</v>
      </c>
      <c r="F1122" s="40">
        <v>18</v>
      </c>
      <c r="G1122" s="40" t="s">
        <v>10</v>
      </c>
    </row>
    <row r="1123" spans="3:7" ht="15" thickBot="1" x14ac:dyDescent="0.35">
      <c r="C1123" s="38">
        <v>43278</v>
      </c>
      <c r="D1123" s="39">
        <v>0.81439814814814815</v>
      </c>
      <c r="E1123" s="40" t="s">
        <v>9</v>
      </c>
      <c r="F1123" s="40">
        <v>26</v>
      </c>
      <c r="G1123" s="40" t="s">
        <v>10</v>
      </c>
    </row>
    <row r="1124" spans="3:7" ht="15" thickBot="1" x14ac:dyDescent="0.35">
      <c r="C1124" s="38">
        <v>43278</v>
      </c>
      <c r="D1124" s="39">
        <v>0.81613425925925931</v>
      </c>
      <c r="E1124" s="40" t="s">
        <v>9</v>
      </c>
      <c r="F1124" s="40">
        <v>20</v>
      </c>
      <c r="G1124" s="40" t="s">
        <v>11</v>
      </c>
    </row>
    <row r="1125" spans="3:7" ht="15" thickBot="1" x14ac:dyDescent="0.35">
      <c r="C1125" s="38">
        <v>43278</v>
      </c>
      <c r="D1125" s="39">
        <v>0.81653935185185189</v>
      </c>
      <c r="E1125" s="40" t="s">
        <v>9</v>
      </c>
      <c r="F1125" s="40">
        <v>12</v>
      </c>
      <c r="G1125" s="40" t="s">
        <v>10</v>
      </c>
    </row>
    <row r="1126" spans="3:7" ht="15" thickBot="1" x14ac:dyDescent="0.35">
      <c r="C1126" s="38">
        <v>43278</v>
      </c>
      <c r="D1126" s="39">
        <v>0.81975694444444447</v>
      </c>
      <c r="E1126" s="40" t="s">
        <v>9</v>
      </c>
      <c r="F1126" s="40">
        <v>10</v>
      </c>
      <c r="G1126" s="40" t="s">
        <v>11</v>
      </c>
    </row>
    <row r="1127" spans="3:7" ht="15" thickBot="1" x14ac:dyDescent="0.35">
      <c r="C1127" s="38">
        <v>43278</v>
      </c>
      <c r="D1127" s="39">
        <v>0.82855324074074066</v>
      </c>
      <c r="E1127" s="40" t="s">
        <v>9</v>
      </c>
      <c r="F1127" s="40">
        <v>28</v>
      </c>
      <c r="G1127" s="40" t="s">
        <v>10</v>
      </c>
    </row>
    <row r="1128" spans="3:7" ht="15" thickBot="1" x14ac:dyDescent="0.35">
      <c r="C1128" s="38">
        <v>43278</v>
      </c>
      <c r="D1128" s="39">
        <v>0.84357638888888886</v>
      </c>
      <c r="E1128" s="40" t="s">
        <v>9</v>
      </c>
      <c r="F1128" s="40">
        <v>15</v>
      </c>
      <c r="G1128" s="40" t="s">
        <v>10</v>
      </c>
    </row>
    <row r="1129" spans="3:7" ht="15" thickBot="1" x14ac:dyDescent="0.35">
      <c r="C1129" s="38">
        <v>43278</v>
      </c>
      <c r="D1129" s="39">
        <v>0.84584490740740748</v>
      </c>
      <c r="E1129" s="40" t="s">
        <v>9</v>
      </c>
      <c r="F1129" s="40">
        <v>12</v>
      </c>
      <c r="G1129" s="40" t="s">
        <v>11</v>
      </c>
    </row>
    <row r="1130" spans="3:7" ht="15" thickBot="1" x14ac:dyDescent="0.35">
      <c r="C1130" s="38">
        <v>43278</v>
      </c>
      <c r="D1130" s="39">
        <v>0.85627314814814814</v>
      </c>
      <c r="E1130" s="40" t="s">
        <v>9</v>
      </c>
      <c r="F1130" s="40">
        <v>15</v>
      </c>
      <c r="G1130" s="40" t="s">
        <v>11</v>
      </c>
    </row>
    <row r="1131" spans="3:7" ht="15" thickBot="1" x14ac:dyDescent="0.35">
      <c r="C1131" s="38">
        <v>43278</v>
      </c>
      <c r="D1131" s="39">
        <v>0.85994212962962957</v>
      </c>
      <c r="E1131" s="40" t="s">
        <v>9</v>
      </c>
      <c r="F1131" s="40">
        <v>12</v>
      </c>
      <c r="G1131" s="40" t="s">
        <v>11</v>
      </c>
    </row>
    <row r="1132" spans="3:7" ht="15" thickBot="1" x14ac:dyDescent="0.35">
      <c r="C1132" s="38">
        <v>43278</v>
      </c>
      <c r="D1132" s="39">
        <v>0.8661226851851852</v>
      </c>
      <c r="E1132" s="40" t="s">
        <v>9</v>
      </c>
      <c r="F1132" s="40">
        <v>12</v>
      </c>
      <c r="G1132" s="40" t="s">
        <v>11</v>
      </c>
    </row>
    <row r="1133" spans="3:7" ht="15" thickBot="1" x14ac:dyDescent="0.35">
      <c r="C1133" s="38">
        <v>43278</v>
      </c>
      <c r="D1133" s="39">
        <v>0.89071759259259264</v>
      </c>
      <c r="E1133" s="40" t="s">
        <v>9</v>
      </c>
      <c r="F1133" s="40">
        <v>12</v>
      </c>
      <c r="G1133" s="40" t="s">
        <v>11</v>
      </c>
    </row>
    <row r="1134" spans="3:7" ht="15" thickBot="1" x14ac:dyDescent="0.35">
      <c r="C1134" s="38">
        <v>43278</v>
      </c>
      <c r="D1134" s="39">
        <v>0.91378472222222218</v>
      </c>
      <c r="E1134" s="40" t="s">
        <v>9</v>
      </c>
      <c r="F1134" s="40">
        <v>10</v>
      </c>
      <c r="G1134" s="40" t="s">
        <v>10</v>
      </c>
    </row>
    <row r="1135" spans="3:7" ht="15" thickBot="1" x14ac:dyDescent="0.35">
      <c r="C1135" s="38">
        <v>43278</v>
      </c>
      <c r="D1135" s="39">
        <v>0.99359953703703707</v>
      </c>
      <c r="E1135" s="40" t="s">
        <v>9</v>
      </c>
      <c r="F1135" s="40">
        <v>25</v>
      </c>
      <c r="G1135" s="40" t="s">
        <v>10</v>
      </c>
    </row>
    <row r="1136" spans="3:7" ht="15" thickBot="1" x14ac:dyDescent="0.35">
      <c r="C1136" s="38">
        <v>43279</v>
      </c>
      <c r="D1136" s="39">
        <v>0.14091435185185186</v>
      </c>
      <c r="E1136" s="40" t="s">
        <v>9</v>
      </c>
      <c r="F1136" s="40">
        <v>25</v>
      </c>
      <c r="G1136" s="40" t="s">
        <v>10</v>
      </c>
    </row>
    <row r="1137" spans="3:7" ht="15" thickBot="1" x14ac:dyDescent="0.35">
      <c r="C1137" s="38">
        <v>43279</v>
      </c>
      <c r="D1137" s="39">
        <v>0.14423611111111112</v>
      </c>
      <c r="E1137" s="40" t="s">
        <v>9</v>
      </c>
      <c r="F1137" s="40">
        <v>12</v>
      </c>
      <c r="G1137" s="40" t="s">
        <v>11</v>
      </c>
    </row>
    <row r="1138" spans="3:7" ht="15" thickBot="1" x14ac:dyDescent="0.35">
      <c r="C1138" s="38">
        <v>43279</v>
      </c>
      <c r="D1138" s="39">
        <v>0.14469907407407409</v>
      </c>
      <c r="E1138" s="40" t="s">
        <v>9</v>
      </c>
      <c r="F1138" s="40">
        <v>11</v>
      </c>
      <c r="G1138" s="40" t="s">
        <v>11</v>
      </c>
    </row>
    <row r="1139" spans="3:7" ht="15" thickBot="1" x14ac:dyDescent="0.35">
      <c r="C1139" s="38">
        <v>43279</v>
      </c>
      <c r="D1139" s="39">
        <v>0.31061342592592595</v>
      </c>
      <c r="E1139" s="40" t="s">
        <v>9</v>
      </c>
      <c r="F1139" s="40">
        <v>12</v>
      </c>
      <c r="G1139" s="40" t="s">
        <v>11</v>
      </c>
    </row>
    <row r="1140" spans="3:7" x14ac:dyDescent="0.3">
      <c r="C1140" s="47">
        <v>43279</v>
      </c>
      <c r="D1140" s="48">
        <v>0.33329861111111109</v>
      </c>
      <c r="E1140" s="49" t="s">
        <v>9</v>
      </c>
      <c r="F1140" s="49">
        <v>24</v>
      </c>
      <c r="G1140" s="49" t="s">
        <v>10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7FDA9-0231-4F0A-B877-B2C7C3C4A0BE}">
  <dimension ref="C4:T701"/>
  <sheetViews>
    <sheetView workbookViewId="0"/>
  </sheetViews>
  <sheetFormatPr defaultRowHeight="14.4" x14ac:dyDescent="0.3"/>
  <cols>
    <col min="3" max="3" width="12" customWidth="1"/>
    <col min="4" max="4" width="10.33203125" customWidth="1"/>
    <col min="5" max="5" width="9.88671875" customWidth="1"/>
    <col min="7" max="7" width="11.109375" customWidth="1"/>
    <col min="10" max="10" width="34" customWidth="1"/>
  </cols>
  <sheetData>
    <row r="4" spans="3:20" ht="15" thickBot="1" x14ac:dyDescent="0.35">
      <c r="C4" s="32" t="s">
        <v>0</v>
      </c>
      <c r="D4" s="32" t="s">
        <v>1</v>
      </c>
      <c r="E4" s="32" t="s">
        <v>2</v>
      </c>
      <c r="F4" s="32" t="s">
        <v>3</v>
      </c>
      <c r="G4" s="32" t="s">
        <v>4</v>
      </c>
    </row>
    <row r="5" spans="3:20" ht="15" thickBot="1" x14ac:dyDescent="0.35">
      <c r="C5" s="33" t="s">
        <v>5</v>
      </c>
      <c r="D5" s="33">
        <v>15</v>
      </c>
      <c r="E5" s="34">
        <v>43283</v>
      </c>
      <c r="F5" s="35">
        <v>0.32003472222222223</v>
      </c>
      <c r="G5" s="36">
        <v>0.5</v>
      </c>
    </row>
    <row r="6" spans="3:20" x14ac:dyDescent="0.3">
      <c r="C6" s="37" t="s">
        <v>2</v>
      </c>
      <c r="D6" s="37" t="s">
        <v>3</v>
      </c>
      <c r="E6" s="37" t="s">
        <v>6</v>
      </c>
      <c r="F6" s="37" t="s">
        <v>7</v>
      </c>
      <c r="G6" s="37" t="s">
        <v>8</v>
      </c>
    </row>
    <row r="7" spans="3:20" ht="15" thickBot="1" x14ac:dyDescent="0.35">
      <c r="C7" s="44">
        <v>43276</v>
      </c>
      <c r="D7" s="45">
        <v>0.12690972222222222</v>
      </c>
      <c r="E7" s="46" t="s">
        <v>9</v>
      </c>
      <c r="F7" s="46">
        <v>33</v>
      </c>
      <c r="G7" s="46" t="s">
        <v>10</v>
      </c>
    </row>
    <row r="8" spans="3:20" ht="15" thickBot="1" x14ac:dyDescent="0.35">
      <c r="C8" s="38">
        <v>43276</v>
      </c>
      <c r="D8" s="39">
        <v>0.12910879629629629</v>
      </c>
      <c r="E8" s="40" t="s">
        <v>9</v>
      </c>
      <c r="F8" s="40">
        <v>12</v>
      </c>
      <c r="G8" s="40" t="s">
        <v>11</v>
      </c>
    </row>
    <row r="9" spans="3:20" ht="15" thickBot="1" x14ac:dyDescent="0.35">
      <c r="C9" s="38">
        <v>43276</v>
      </c>
      <c r="D9" s="39">
        <v>0.12954861111111113</v>
      </c>
      <c r="E9" s="40" t="s">
        <v>9</v>
      </c>
      <c r="F9" s="40">
        <v>11</v>
      </c>
      <c r="G9" s="40" t="s">
        <v>11</v>
      </c>
      <c r="J9" t="s">
        <v>12</v>
      </c>
      <c r="K9" s="13">
        <f>SUM( K11:R11 )</f>
        <v>681</v>
      </c>
      <c r="L9" s="13"/>
      <c r="M9" s="14"/>
      <c r="N9" s="14"/>
      <c r="O9" s="14"/>
      <c r="P9" s="14"/>
      <c r="Q9" s="14"/>
      <c r="R9" s="14"/>
    </row>
    <row r="10" spans="3:20" ht="15" thickBot="1" x14ac:dyDescent="0.35">
      <c r="C10" s="38">
        <v>43276</v>
      </c>
      <c r="D10" s="39">
        <v>0.28591435185185182</v>
      </c>
      <c r="E10" s="40" t="s">
        <v>9</v>
      </c>
      <c r="F10" s="40">
        <v>12</v>
      </c>
      <c r="G10" s="40" t="s">
        <v>11</v>
      </c>
      <c r="K10" s="14" t="s">
        <v>86</v>
      </c>
      <c r="L10" s="14" t="s">
        <v>87</v>
      </c>
      <c r="M10" s="14" t="s">
        <v>88</v>
      </c>
      <c r="N10" s="14" t="s">
        <v>89</v>
      </c>
      <c r="O10" s="14" t="s">
        <v>90</v>
      </c>
      <c r="P10" s="14" t="s">
        <v>91</v>
      </c>
      <c r="Q10" s="14" t="s">
        <v>92</v>
      </c>
      <c r="R10" s="14"/>
      <c r="S10" s="14" t="s">
        <v>20</v>
      </c>
    </row>
    <row r="11" spans="3:20" ht="15" thickBot="1" x14ac:dyDescent="0.35">
      <c r="C11" s="38">
        <v>43276</v>
      </c>
      <c r="D11" s="39">
        <v>0.28645833333333331</v>
      </c>
      <c r="E11" s="40" t="s">
        <v>9</v>
      </c>
      <c r="F11" s="40">
        <v>14</v>
      </c>
      <c r="G11" s="40" t="s">
        <v>11</v>
      </c>
      <c r="J11" t="s">
        <v>21</v>
      </c>
      <c r="K11" s="13">
        <f>COUNTIFS($C$7:$C$767, "=2018-06-25" )</f>
        <v>109</v>
      </c>
      <c r="L11" s="13">
        <f>COUNTIFS($C$7:$C$767, "=2018-06-26" )</f>
        <v>118</v>
      </c>
      <c r="M11" s="13">
        <f>COUNTIFS($C$7:$C$767, "=2018-06-27" )</f>
        <v>74</v>
      </c>
      <c r="N11" s="13">
        <f>COUNTIFS($C$7:$C$767, "=2018-06-28" )</f>
        <v>86</v>
      </c>
      <c r="O11" s="13">
        <f>COUNTIFS($C$7:$C$767, "=2018-06-29" )</f>
        <v>85</v>
      </c>
      <c r="P11" s="13">
        <f>COUNTIFS($C$7:$C$767, "=2018-06-30" )</f>
        <v>98</v>
      </c>
      <c r="Q11" s="13">
        <f>COUNTIFS($C$7:$C$767, "=2018-07-01" )</f>
        <v>111</v>
      </c>
      <c r="R11" s="13"/>
      <c r="S11" s="13">
        <f>SUM( K11:Q11 )</f>
        <v>681</v>
      </c>
    </row>
    <row r="12" spans="3:20" ht="15" thickBot="1" x14ac:dyDescent="0.35">
      <c r="C12" s="38">
        <v>43276</v>
      </c>
      <c r="D12" s="39">
        <v>0.29243055555555558</v>
      </c>
      <c r="E12" s="40" t="s">
        <v>9</v>
      </c>
      <c r="F12" s="40">
        <v>15</v>
      </c>
      <c r="G12" s="40" t="s">
        <v>11</v>
      </c>
      <c r="J12" t="s">
        <v>22</v>
      </c>
      <c r="K12" s="13">
        <f>COUNTIFS($C$7:$C$767, "=2018-06-25",  $F$7:$F$767, "&gt;30" )</f>
        <v>2</v>
      </c>
      <c r="L12" s="13">
        <f>COUNTIFS($C$7:$C$767, "=2018-06-26", $F$7:$F$767, "&gt;30" )</f>
        <v>2</v>
      </c>
      <c r="M12" s="13">
        <f>COUNTIFS($C$7:$C$767, "=2018-06-27", $F$7:$F$767, "&gt;30" )</f>
        <v>1</v>
      </c>
      <c r="N12" s="13">
        <f>COUNTIFS($C$7:$C$767, "=2018-06-28", $F$7:$F$767, "&gt;30" )</f>
        <v>3</v>
      </c>
      <c r="O12" s="13">
        <f>COUNTIFS($C$7:$C$767, "=2018-06-29", $F$7:$F$767, "&gt;30" )</f>
        <v>1</v>
      </c>
      <c r="P12" s="13">
        <f>COUNTIFS($C$7:$C$767, "=2018-06-30", $F$7:$F$767, "&gt;30" )</f>
        <v>2</v>
      </c>
      <c r="Q12" s="13">
        <f>COUNTIFS($C$7:$C$767, "=2018-07-01", $F$7:$F$767, "&gt;30" )</f>
        <v>1</v>
      </c>
      <c r="R12" s="13"/>
      <c r="S12" s="13">
        <f>SUM( K12:R12 )</f>
        <v>12</v>
      </c>
      <c r="T12" s="15">
        <f>S12/S11</f>
        <v>1.7621145374449341E-2</v>
      </c>
    </row>
    <row r="13" spans="3:20" ht="15" thickBot="1" x14ac:dyDescent="0.35">
      <c r="C13" s="38">
        <v>43276</v>
      </c>
      <c r="D13" s="39">
        <v>0.29265046296296299</v>
      </c>
      <c r="E13" s="40" t="s">
        <v>9</v>
      </c>
      <c r="F13" s="40">
        <v>10</v>
      </c>
      <c r="G13" s="40" t="s">
        <v>11</v>
      </c>
    </row>
    <row r="14" spans="3:20" ht="15" thickBot="1" x14ac:dyDescent="0.35">
      <c r="C14" s="38">
        <v>43276</v>
      </c>
      <c r="D14" s="39">
        <v>0.30976851851851855</v>
      </c>
      <c r="E14" s="40" t="s">
        <v>9</v>
      </c>
      <c r="F14" s="40">
        <v>18</v>
      </c>
      <c r="G14" s="40" t="s">
        <v>11</v>
      </c>
    </row>
    <row r="15" spans="3:20" ht="15" thickBot="1" x14ac:dyDescent="0.35">
      <c r="C15" s="38">
        <v>43276</v>
      </c>
      <c r="D15" s="39">
        <v>0.30978009259259259</v>
      </c>
      <c r="E15" s="40" t="s">
        <v>9</v>
      </c>
      <c r="F15" s="40">
        <v>12</v>
      </c>
      <c r="G15" s="40" t="s">
        <v>11</v>
      </c>
    </row>
    <row r="16" spans="3:20" ht="15" thickBot="1" x14ac:dyDescent="0.35">
      <c r="C16" s="38">
        <v>43276</v>
      </c>
      <c r="D16" s="39">
        <v>0.32369212962962962</v>
      </c>
      <c r="E16" s="40" t="s">
        <v>9</v>
      </c>
      <c r="F16" s="40">
        <v>11</v>
      </c>
      <c r="G16" s="40" t="s">
        <v>11</v>
      </c>
    </row>
    <row r="17" spans="3:7" ht="15" thickBot="1" x14ac:dyDescent="0.35">
      <c r="C17" s="38">
        <v>43276</v>
      </c>
      <c r="D17" s="39">
        <v>0.35341435185185183</v>
      </c>
      <c r="E17" s="40" t="s">
        <v>9</v>
      </c>
      <c r="F17" s="40">
        <v>10</v>
      </c>
      <c r="G17" s="40" t="s">
        <v>11</v>
      </c>
    </row>
    <row r="18" spans="3:7" ht="15" thickBot="1" x14ac:dyDescent="0.35">
      <c r="C18" s="38">
        <v>43276</v>
      </c>
      <c r="D18" s="39">
        <v>0.37116898148148153</v>
      </c>
      <c r="E18" s="40" t="s">
        <v>9</v>
      </c>
      <c r="F18" s="40">
        <v>9</v>
      </c>
      <c r="G18" s="40" t="s">
        <v>11</v>
      </c>
    </row>
    <row r="19" spans="3:7" ht="15" thickBot="1" x14ac:dyDescent="0.35">
      <c r="C19" s="38">
        <v>43276</v>
      </c>
      <c r="D19" s="39">
        <v>0.42387731481481478</v>
      </c>
      <c r="E19" s="40" t="s">
        <v>9</v>
      </c>
      <c r="F19" s="40">
        <v>14</v>
      </c>
      <c r="G19" s="40" t="s">
        <v>11</v>
      </c>
    </row>
    <row r="20" spans="3:7" ht="15" thickBot="1" x14ac:dyDescent="0.35">
      <c r="C20" s="38">
        <v>43276</v>
      </c>
      <c r="D20" s="39">
        <v>0.43587962962962962</v>
      </c>
      <c r="E20" s="40" t="s">
        <v>9</v>
      </c>
      <c r="F20" s="40">
        <v>12</v>
      </c>
      <c r="G20" s="40" t="s">
        <v>11</v>
      </c>
    </row>
    <row r="21" spans="3:7" ht="15" thickBot="1" x14ac:dyDescent="0.35">
      <c r="C21" s="38">
        <v>43276</v>
      </c>
      <c r="D21" s="39">
        <v>0.44934027777777774</v>
      </c>
      <c r="E21" s="40" t="s">
        <v>9</v>
      </c>
      <c r="F21" s="40">
        <v>10</v>
      </c>
      <c r="G21" s="40" t="s">
        <v>11</v>
      </c>
    </row>
    <row r="22" spans="3:7" ht="15" thickBot="1" x14ac:dyDescent="0.35">
      <c r="C22" s="38">
        <v>43276</v>
      </c>
      <c r="D22" s="39">
        <v>0.45158564814814817</v>
      </c>
      <c r="E22" s="40" t="s">
        <v>9</v>
      </c>
      <c r="F22" s="40">
        <v>7</v>
      </c>
      <c r="G22" s="40" t="s">
        <v>10</v>
      </c>
    </row>
    <row r="23" spans="3:7" ht="15" thickBot="1" x14ac:dyDescent="0.35">
      <c r="C23" s="38">
        <v>43276</v>
      </c>
      <c r="D23" s="39">
        <v>0.45358796296296294</v>
      </c>
      <c r="E23" s="40" t="s">
        <v>9</v>
      </c>
      <c r="F23" s="40">
        <v>16</v>
      </c>
      <c r="G23" s="40" t="s">
        <v>10</v>
      </c>
    </row>
    <row r="24" spans="3:7" ht="15" thickBot="1" x14ac:dyDescent="0.35">
      <c r="C24" s="38">
        <v>43276</v>
      </c>
      <c r="D24" s="39">
        <v>0.45756944444444447</v>
      </c>
      <c r="E24" s="40" t="s">
        <v>9</v>
      </c>
      <c r="F24" s="40">
        <v>17</v>
      </c>
      <c r="G24" s="40" t="s">
        <v>10</v>
      </c>
    </row>
    <row r="25" spans="3:7" ht="15" thickBot="1" x14ac:dyDescent="0.35">
      <c r="C25" s="38">
        <v>43276</v>
      </c>
      <c r="D25" s="39">
        <v>0.46935185185185185</v>
      </c>
      <c r="E25" s="40" t="s">
        <v>9</v>
      </c>
      <c r="F25" s="40">
        <v>16</v>
      </c>
      <c r="G25" s="40" t="s">
        <v>10</v>
      </c>
    </row>
    <row r="26" spans="3:7" ht="15" thickBot="1" x14ac:dyDescent="0.35">
      <c r="C26" s="38">
        <v>43276</v>
      </c>
      <c r="D26" s="39">
        <v>0.47665509259259259</v>
      </c>
      <c r="E26" s="40" t="s">
        <v>9</v>
      </c>
      <c r="F26" s="40">
        <v>15</v>
      </c>
      <c r="G26" s="40" t="s">
        <v>11</v>
      </c>
    </row>
    <row r="27" spans="3:7" ht="15" thickBot="1" x14ac:dyDescent="0.35">
      <c r="C27" s="38">
        <v>43276</v>
      </c>
      <c r="D27" s="39">
        <v>0.47836805555555556</v>
      </c>
      <c r="E27" s="40" t="s">
        <v>9</v>
      </c>
      <c r="F27" s="40">
        <v>17</v>
      </c>
      <c r="G27" s="40" t="s">
        <v>10</v>
      </c>
    </row>
    <row r="28" spans="3:7" ht="15" thickBot="1" x14ac:dyDescent="0.35">
      <c r="C28" s="38">
        <v>43276</v>
      </c>
      <c r="D28" s="39">
        <v>0.48684027777777777</v>
      </c>
      <c r="E28" s="40" t="s">
        <v>9</v>
      </c>
      <c r="F28" s="40">
        <v>14</v>
      </c>
      <c r="G28" s="40" t="s">
        <v>10</v>
      </c>
    </row>
    <row r="29" spans="3:7" ht="15" thickBot="1" x14ac:dyDescent="0.35">
      <c r="C29" s="38">
        <v>43276</v>
      </c>
      <c r="D29" s="39">
        <v>0.49223379629629632</v>
      </c>
      <c r="E29" s="40" t="s">
        <v>9</v>
      </c>
      <c r="F29" s="40">
        <v>14</v>
      </c>
      <c r="G29" s="40" t="s">
        <v>10</v>
      </c>
    </row>
    <row r="30" spans="3:7" ht="15" thickBot="1" x14ac:dyDescent="0.35">
      <c r="C30" s="38">
        <v>43276</v>
      </c>
      <c r="D30" s="39">
        <v>0.50736111111111104</v>
      </c>
      <c r="E30" s="40" t="s">
        <v>9</v>
      </c>
      <c r="F30" s="40">
        <v>11</v>
      </c>
      <c r="G30" s="40" t="s">
        <v>11</v>
      </c>
    </row>
    <row r="31" spans="3:7" ht="15" thickBot="1" x14ac:dyDescent="0.35">
      <c r="C31" s="38">
        <v>43276</v>
      </c>
      <c r="D31" s="39">
        <v>0.51582175925925922</v>
      </c>
      <c r="E31" s="40" t="s">
        <v>9</v>
      </c>
      <c r="F31" s="40">
        <v>27</v>
      </c>
      <c r="G31" s="40" t="s">
        <v>10</v>
      </c>
    </row>
    <row r="32" spans="3:7" ht="15" thickBot="1" x14ac:dyDescent="0.35">
      <c r="C32" s="38">
        <v>43276</v>
      </c>
      <c r="D32" s="39">
        <v>0.51680555555555552</v>
      </c>
      <c r="E32" s="40" t="s">
        <v>9</v>
      </c>
      <c r="F32" s="40">
        <v>10</v>
      </c>
      <c r="G32" s="40" t="s">
        <v>11</v>
      </c>
    </row>
    <row r="33" spans="3:7" ht="15" thickBot="1" x14ac:dyDescent="0.35">
      <c r="C33" s="38">
        <v>43276</v>
      </c>
      <c r="D33" s="39">
        <v>0.51732638888888893</v>
      </c>
      <c r="E33" s="40" t="s">
        <v>9</v>
      </c>
      <c r="F33" s="40">
        <v>11</v>
      </c>
      <c r="G33" s="40" t="s">
        <v>11</v>
      </c>
    </row>
    <row r="34" spans="3:7" ht="15" thickBot="1" x14ac:dyDescent="0.35">
      <c r="C34" s="38">
        <v>43276</v>
      </c>
      <c r="D34" s="39">
        <v>0.51796296296296296</v>
      </c>
      <c r="E34" s="40" t="s">
        <v>9</v>
      </c>
      <c r="F34" s="40">
        <v>10</v>
      </c>
      <c r="G34" s="40" t="s">
        <v>11</v>
      </c>
    </row>
    <row r="35" spans="3:7" ht="15" thickBot="1" x14ac:dyDescent="0.35">
      <c r="C35" s="38">
        <v>43276</v>
      </c>
      <c r="D35" s="39">
        <v>0.52240740740740743</v>
      </c>
      <c r="E35" s="40" t="s">
        <v>9</v>
      </c>
      <c r="F35" s="40">
        <v>10</v>
      </c>
      <c r="G35" s="40" t="s">
        <v>11</v>
      </c>
    </row>
    <row r="36" spans="3:7" ht="15" thickBot="1" x14ac:dyDescent="0.35">
      <c r="C36" s="38">
        <v>43276</v>
      </c>
      <c r="D36" s="39">
        <v>0.52243055555555562</v>
      </c>
      <c r="E36" s="40" t="s">
        <v>9</v>
      </c>
      <c r="F36" s="40">
        <v>10</v>
      </c>
      <c r="G36" s="40" t="s">
        <v>11</v>
      </c>
    </row>
    <row r="37" spans="3:7" ht="15" thickBot="1" x14ac:dyDescent="0.35">
      <c r="C37" s="38">
        <v>43276</v>
      </c>
      <c r="D37" s="39">
        <v>0.53302083333333339</v>
      </c>
      <c r="E37" s="40" t="s">
        <v>9</v>
      </c>
      <c r="F37" s="40">
        <v>24</v>
      </c>
      <c r="G37" s="40" t="s">
        <v>11</v>
      </c>
    </row>
    <row r="38" spans="3:7" ht="15" thickBot="1" x14ac:dyDescent="0.35">
      <c r="C38" s="38">
        <v>43276</v>
      </c>
      <c r="D38" s="39">
        <v>0.53310185185185188</v>
      </c>
      <c r="E38" s="40" t="s">
        <v>9</v>
      </c>
      <c r="F38" s="40">
        <v>11</v>
      </c>
      <c r="G38" s="40" t="s">
        <v>11</v>
      </c>
    </row>
    <row r="39" spans="3:7" ht="15" thickBot="1" x14ac:dyDescent="0.35">
      <c r="C39" s="38">
        <v>43276</v>
      </c>
      <c r="D39" s="39">
        <v>0.55420138888888892</v>
      </c>
      <c r="E39" s="40" t="s">
        <v>9</v>
      </c>
      <c r="F39" s="40">
        <v>22</v>
      </c>
      <c r="G39" s="40" t="s">
        <v>10</v>
      </c>
    </row>
    <row r="40" spans="3:7" ht="15" thickBot="1" x14ac:dyDescent="0.35">
      <c r="C40" s="38">
        <v>43276</v>
      </c>
      <c r="D40" s="39">
        <v>0.56329861111111112</v>
      </c>
      <c r="E40" s="40" t="s">
        <v>9</v>
      </c>
      <c r="F40" s="40">
        <v>19</v>
      </c>
      <c r="G40" s="40" t="s">
        <v>11</v>
      </c>
    </row>
    <row r="41" spans="3:7" ht="15" thickBot="1" x14ac:dyDescent="0.35">
      <c r="C41" s="38">
        <v>43276</v>
      </c>
      <c r="D41" s="39">
        <v>0.5635648148148148</v>
      </c>
      <c r="E41" s="40" t="s">
        <v>9</v>
      </c>
      <c r="F41" s="40">
        <v>10</v>
      </c>
      <c r="G41" s="40" t="s">
        <v>10</v>
      </c>
    </row>
    <row r="42" spans="3:7" ht="15" thickBot="1" x14ac:dyDescent="0.35">
      <c r="C42" s="38">
        <v>43276</v>
      </c>
      <c r="D42" s="39">
        <v>0.58439814814814817</v>
      </c>
      <c r="E42" s="40" t="s">
        <v>9</v>
      </c>
      <c r="F42" s="40">
        <v>10</v>
      </c>
      <c r="G42" s="40" t="s">
        <v>10</v>
      </c>
    </row>
    <row r="43" spans="3:7" ht="15" thickBot="1" x14ac:dyDescent="0.35">
      <c r="C43" s="38">
        <v>43276</v>
      </c>
      <c r="D43" s="39">
        <v>0.60980324074074077</v>
      </c>
      <c r="E43" s="40" t="s">
        <v>9</v>
      </c>
      <c r="F43" s="40">
        <v>9</v>
      </c>
      <c r="G43" s="40" t="s">
        <v>10</v>
      </c>
    </row>
    <row r="44" spans="3:7" ht="15" thickBot="1" x14ac:dyDescent="0.35">
      <c r="C44" s="38">
        <v>43276</v>
      </c>
      <c r="D44" s="39">
        <v>0.6162037037037037</v>
      </c>
      <c r="E44" s="40" t="s">
        <v>9</v>
      </c>
      <c r="F44" s="40">
        <v>25</v>
      </c>
      <c r="G44" s="40" t="s">
        <v>10</v>
      </c>
    </row>
    <row r="45" spans="3:7" ht="15" thickBot="1" x14ac:dyDescent="0.35">
      <c r="C45" s="38">
        <v>43276</v>
      </c>
      <c r="D45" s="39">
        <v>0.62268518518518523</v>
      </c>
      <c r="E45" s="40" t="s">
        <v>9</v>
      </c>
      <c r="F45" s="40">
        <v>23</v>
      </c>
      <c r="G45" s="40" t="s">
        <v>10</v>
      </c>
    </row>
    <row r="46" spans="3:7" ht="15" thickBot="1" x14ac:dyDescent="0.35">
      <c r="C46" s="38">
        <v>43276</v>
      </c>
      <c r="D46" s="39">
        <v>0.63921296296296293</v>
      </c>
      <c r="E46" s="40" t="s">
        <v>9</v>
      </c>
      <c r="F46" s="40">
        <v>17</v>
      </c>
      <c r="G46" s="40" t="s">
        <v>10</v>
      </c>
    </row>
    <row r="47" spans="3:7" ht="15" thickBot="1" x14ac:dyDescent="0.35">
      <c r="C47" s="38">
        <v>43276</v>
      </c>
      <c r="D47" s="39">
        <v>0.64224537037037044</v>
      </c>
      <c r="E47" s="40" t="s">
        <v>9</v>
      </c>
      <c r="F47" s="40">
        <v>9</v>
      </c>
      <c r="G47" s="40" t="s">
        <v>11</v>
      </c>
    </row>
    <row r="48" spans="3:7" ht="15" thickBot="1" x14ac:dyDescent="0.35">
      <c r="C48" s="38">
        <v>43276</v>
      </c>
      <c r="D48" s="39">
        <v>0.65234953703703702</v>
      </c>
      <c r="E48" s="40" t="s">
        <v>9</v>
      </c>
      <c r="F48" s="40">
        <v>17</v>
      </c>
      <c r="G48" s="40" t="s">
        <v>10</v>
      </c>
    </row>
    <row r="49" spans="3:7" ht="15" thickBot="1" x14ac:dyDescent="0.35">
      <c r="C49" s="38">
        <v>43276</v>
      </c>
      <c r="D49" s="39">
        <v>0.66934027777777771</v>
      </c>
      <c r="E49" s="40" t="s">
        <v>9</v>
      </c>
      <c r="F49" s="40">
        <v>28</v>
      </c>
      <c r="G49" s="40" t="s">
        <v>10</v>
      </c>
    </row>
    <row r="50" spans="3:7" ht="15" thickBot="1" x14ac:dyDescent="0.35">
      <c r="C50" s="38">
        <v>43276</v>
      </c>
      <c r="D50" s="39">
        <v>0.67554398148148154</v>
      </c>
      <c r="E50" s="40" t="s">
        <v>9</v>
      </c>
      <c r="F50" s="40">
        <v>26</v>
      </c>
      <c r="G50" s="40" t="s">
        <v>11</v>
      </c>
    </row>
    <row r="51" spans="3:7" ht="15" thickBot="1" x14ac:dyDescent="0.35">
      <c r="C51" s="38">
        <v>43276</v>
      </c>
      <c r="D51" s="39">
        <v>0.68305555555555564</v>
      </c>
      <c r="E51" s="40" t="s">
        <v>9</v>
      </c>
      <c r="F51" s="40">
        <v>18</v>
      </c>
      <c r="G51" s="40" t="s">
        <v>10</v>
      </c>
    </row>
    <row r="52" spans="3:7" ht="15" thickBot="1" x14ac:dyDescent="0.35">
      <c r="C52" s="38">
        <v>43276</v>
      </c>
      <c r="D52" s="39">
        <v>0.69503472222222218</v>
      </c>
      <c r="E52" s="40" t="s">
        <v>9</v>
      </c>
      <c r="F52" s="40">
        <v>23</v>
      </c>
      <c r="G52" s="40" t="s">
        <v>10</v>
      </c>
    </row>
    <row r="53" spans="3:7" ht="15" thickBot="1" x14ac:dyDescent="0.35">
      <c r="C53" s="38">
        <v>43276</v>
      </c>
      <c r="D53" s="39">
        <v>0.69685185185185183</v>
      </c>
      <c r="E53" s="40" t="s">
        <v>9</v>
      </c>
      <c r="F53" s="40">
        <v>13</v>
      </c>
      <c r="G53" s="40" t="s">
        <v>11</v>
      </c>
    </row>
    <row r="54" spans="3:7" ht="15" thickBot="1" x14ac:dyDescent="0.35">
      <c r="C54" s="38">
        <v>43276</v>
      </c>
      <c r="D54" s="39">
        <v>0.69773148148148145</v>
      </c>
      <c r="E54" s="40" t="s">
        <v>9</v>
      </c>
      <c r="F54" s="40">
        <v>25</v>
      </c>
      <c r="G54" s="40" t="s">
        <v>10</v>
      </c>
    </row>
    <row r="55" spans="3:7" ht="15" thickBot="1" x14ac:dyDescent="0.35">
      <c r="C55" s="38">
        <v>43276</v>
      </c>
      <c r="D55" s="39">
        <v>0.69803240740740735</v>
      </c>
      <c r="E55" s="40" t="s">
        <v>9</v>
      </c>
      <c r="F55" s="40">
        <v>23</v>
      </c>
      <c r="G55" s="40" t="s">
        <v>11</v>
      </c>
    </row>
    <row r="56" spans="3:7" ht="15" thickBot="1" x14ac:dyDescent="0.35">
      <c r="C56" s="38">
        <v>43276</v>
      </c>
      <c r="D56" s="39">
        <v>0.69839120370370367</v>
      </c>
      <c r="E56" s="40" t="s">
        <v>9</v>
      </c>
      <c r="F56" s="40">
        <v>13</v>
      </c>
      <c r="G56" s="40" t="s">
        <v>10</v>
      </c>
    </row>
    <row r="57" spans="3:7" ht="15" thickBot="1" x14ac:dyDescent="0.35">
      <c r="C57" s="38">
        <v>43276</v>
      </c>
      <c r="D57" s="39">
        <v>0.69870370370370372</v>
      </c>
      <c r="E57" s="40" t="s">
        <v>9</v>
      </c>
      <c r="F57" s="40">
        <v>17</v>
      </c>
      <c r="G57" s="40" t="s">
        <v>10</v>
      </c>
    </row>
    <row r="58" spans="3:7" ht="15" thickBot="1" x14ac:dyDescent="0.35">
      <c r="C58" s="38">
        <v>43276</v>
      </c>
      <c r="D58" s="39">
        <v>0.70017361111111109</v>
      </c>
      <c r="E58" s="40" t="s">
        <v>9</v>
      </c>
      <c r="F58" s="40">
        <v>25</v>
      </c>
      <c r="G58" s="40" t="s">
        <v>10</v>
      </c>
    </row>
    <row r="59" spans="3:7" ht="15" thickBot="1" x14ac:dyDescent="0.35">
      <c r="C59" s="38">
        <v>43276</v>
      </c>
      <c r="D59" s="39">
        <v>0.70084490740740746</v>
      </c>
      <c r="E59" s="40" t="s">
        <v>9</v>
      </c>
      <c r="F59" s="40">
        <v>17</v>
      </c>
      <c r="G59" s="40" t="s">
        <v>10</v>
      </c>
    </row>
    <row r="60" spans="3:7" ht="15" thickBot="1" x14ac:dyDescent="0.35">
      <c r="C60" s="38">
        <v>43276</v>
      </c>
      <c r="D60" s="39">
        <v>0.70223379629629623</v>
      </c>
      <c r="E60" s="40" t="s">
        <v>9</v>
      </c>
      <c r="F60" s="40">
        <v>14</v>
      </c>
      <c r="G60" s="40" t="s">
        <v>10</v>
      </c>
    </row>
    <row r="61" spans="3:7" ht="15" thickBot="1" x14ac:dyDescent="0.35">
      <c r="C61" s="38">
        <v>43276</v>
      </c>
      <c r="D61" s="39">
        <v>0.70269675925925934</v>
      </c>
      <c r="E61" s="40" t="s">
        <v>9</v>
      </c>
      <c r="F61" s="40">
        <v>26</v>
      </c>
      <c r="G61" s="40" t="s">
        <v>10</v>
      </c>
    </row>
    <row r="62" spans="3:7" ht="15" thickBot="1" x14ac:dyDescent="0.35">
      <c r="C62" s="38">
        <v>43276</v>
      </c>
      <c r="D62" s="39">
        <v>0.70292824074074067</v>
      </c>
      <c r="E62" s="40" t="s">
        <v>9</v>
      </c>
      <c r="F62" s="40">
        <v>14</v>
      </c>
      <c r="G62" s="40" t="s">
        <v>11</v>
      </c>
    </row>
    <row r="63" spans="3:7" ht="15" thickBot="1" x14ac:dyDescent="0.35">
      <c r="C63" s="38">
        <v>43276</v>
      </c>
      <c r="D63" s="39">
        <v>0.70431712962962967</v>
      </c>
      <c r="E63" s="40" t="s">
        <v>9</v>
      </c>
      <c r="F63" s="40">
        <v>24</v>
      </c>
      <c r="G63" s="40" t="s">
        <v>10</v>
      </c>
    </row>
    <row r="64" spans="3:7" ht="15" thickBot="1" x14ac:dyDescent="0.35">
      <c r="C64" s="38">
        <v>43276</v>
      </c>
      <c r="D64" s="39">
        <v>0.70444444444444443</v>
      </c>
      <c r="E64" s="40" t="s">
        <v>9</v>
      </c>
      <c r="F64" s="40">
        <v>12</v>
      </c>
      <c r="G64" s="40" t="s">
        <v>11</v>
      </c>
    </row>
    <row r="65" spans="3:7" ht="15" thickBot="1" x14ac:dyDescent="0.35">
      <c r="C65" s="38">
        <v>43276</v>
      </c>
      <c r="D65" s="39">
        <v>0.70469907407407406</v>
      </c>
      <c r="E65" s="40" t="s">
        <v>9</v>
      </c>
      <c r="F65" s="40">
        <v>24</v>
      </c>
      <c r="G65" s="40" t="s">
        <v>10</v>
      </c>
    </row>
    <row r="66" spans="3:7" ht="15" thickBot="1" x14ac:dyDescent="0.35">
      <c r="C66" s="38">
        <v>43276</v>
      </c>
      <c r="D66" s="39">
        <v>0.70475694444444448</v>
      </c>
      <c r="E66" s="40" t="s">
        <v>9</v>
      </c>
      <c r="F66" s="40">
        <v>28</v>
      </c>
      <c r="G66" s="40" t="s">
        <v>10</v>
      </c>
    </row>
    <row r="67" spans="3:7" ht="15" thickBot="1" x14ac:dyDescent="0.35">
      <c r="C67" s="38">
        <v>43276</v>
      </c>
      <c r="D67" s="39">
        <v>0.70505787037037038</v>
      </c>
      <c r="E67" s="40" t="s">
        <v>9</v>
      </c>
      <c r="F67" s="40">
        <v>28</v>
      </c>
      <c r="G67" s="40" t="s">
        <v>10</v>
      </c>
    </row>
    <row r="68" spans="3:7" ht="15" thickBot="1" x14ac:dyDescent="0.35">
      <c r="C68" s="38">
        <v>43276</v>
      </c>
      <c r="D68" s="39">
        <v>0.70663194444444455</v>
      </c>
      <c r="E68" s="40" t="s">
        <v>9</v>
      </c>
      <c r="F68" s="40">
        <v>25</v>
      </c>
      <c r="G68" s="40" t="s">
        <v>10</v>
      </c>
    </row>
    <row r="69" spans="3:7" ht="15" thickBot="1" x14ac:dyDescent="0.35">
      <c r="C69" s="38">
        <v>43276</v>
      </c>
      <c r="D69" s="39">
        <v>0.71085648148148151</v>
      </c>
      <c r="E69" s="40" t="s">
        <v>9</v>
      </c>
      <c r="F69" s="40">
        <v>14</v>
      </c>
      <c r="G69" s="40" t="s">
        <v>11</v>
      </c>
    </row>
    <row r="70" spans="3:7" ht="15" thickBot="1" x14ac:dyDescent="0.35">
      <c r="C70" s="38">
        <v>43276</v>
      </c>
      <c r="D70" s="39">
        <v>0.71991898148148159</v>
      </c>
      <c r="E70" s="40" t="s">
        <v>9</v>
      </c>
      <c r="F70" s="40">
        <v>22</v>
      </c>
      <c r="G70" s="40" t="s">
        <v>10</v>
      </c>
    </row>
    <row r="71" spans="3:7" ht="15" thickBot="1" x14ac:dyDescent="0.35">
      <c r="C71" s="38">
        <v>43276</v>
      </c>
      <c r="D71" s="39">
        <v>0.73138888888888898</v>
      </c>
      <c r="E71" s="40" t="s">
        <v>9</v>
      </c>
      <c r="F71" s="40">
        <v>26</v>
      </c>
      <c r="G71" s="40" t="s">
        <v>10</v>
      </c>
    </row>
    <row r="72" spans="3:7" ht="15" thickBot="1" x14ac:dyDescent="0.35">
      <c r="C72" s="38">
        <v>43276</v>
      </c>
      <c r="D72" s="39">
        <v>0.75003472222222223</v>
      </c>
      <c r="E72" s="40" t="s">
        <v>9</v>
      </c>
      <c r="F72" s="40">
        <v>10</v>
      </c>
      <c r="G72" s="40" t="s">
        <v>11</v>
      </c>
    </row>
    <row r="73" spans="3:7" ht="15" thickBot="1" x14ac:dyDescent="0.35">
      <c r="C73" s="38">
        <v>43276</v>
      </c>
      <c r="D73" s="39">
        <v>0.75587962962962962</v>
      </c>
      <c r="E73" s="40" t="s">
        <v>9</v>
      </c>
      <c r="F73" s="40">
        <v>12</v>
      </c>
      <c r="G73" s="40" t="s">
        <v>11</v>
      </c>
    </row>
    <row r="74" spans="3:7" ht="15" thickBot="1" x14ac:dyDescent="0.35">
      <c r="C74" s="38">
        <v>43276</v>
      </c>
      <c r="D74" s="39">
        <v>0.75731481481481477</v>
      </c>
      <c r="E74" s="40" t="s">
        <v>9</v>
      </c>
      <c r="F74" s="40">
        <v>25</v>
      </c>
      <c r="G74" s="40" t="s">
        <v>10</v>
      </c>
    </row>
    <row r="75" spans="3:7" ht="15" thickBot="1" x14ac:dyDescent="0.35">
      <c r="C75" s="38">
        <v>43276</v>
      </c>
      <c r="D75" s="39">
        <v>0.75885416666666661</v>
      </c>
      <c r="E75" s="40" t="s">
        <v>9</v>
      </c>
      <c r="F75" s="40">
        <v>23</v>
      </c>
      <c r="G75" s="40" t="s">
        <v>10</v>
      </c>
    </row>
    <row r="76" spans="3:7" ht="15" thickBot="1" x14ac:dyDescent="0.35">
      <c r="C76" s="38">
        <v>43276</v>
      </c>
      <c r="D76" s="39">
        <v>0.76052083333333342</v>
      </c>
      <c r="E76" s="40" t="s">
        <v>9</v>
      </c>
      <c r="F76" s="40">
        <v>22</v>
      </c>
      <c r="G76" s="40" t="s">
        <v>10</v>
      </c>
    </row>
    <row r="77" spans="3:7" ht="15" thickBot="1" x14ac:dyDescent="0.35">
      <c r="C77" s="38">
        <v>43276</v>
      </c>
      <c r="D77" s="39">
        <v>0.76287037037037031</v>
      </c>
      <c r="E77" s="40" t="s">
        <v>9</v>
      </c>
      <c r="F77" s="40">
        <v>29</v>
      </c>
      <c r="G77" s="40" t="s">
        <v>10</v>
      </c>
    </row>
    <row r="78" spans="3:7" ht="15" thickBot="1" x14ac:dyDescent="0.35">
      <c r="C78" s="38">
        <v>43276</v>
      </c>
      <c r="D78" s="39">
        <v>0.76438657407407407</v>
      </c>
      <c r="E78" s="40" t="s">
        <v>9</v>
      </c>
      <c r="F78" s="40">
        <v>26</v>
      </c>
      <c r="G78" s="40" t="s">
        <v>11</v>
      </c>
    </row>
    <row r="79" spans="3:7" ht="15" thickBot="1" x14ac:dyDescent="0.35">
      <c r="C79" s="38">
        <v>43276</v>
      </c>
      <c r="D79" s="39">
        <v>0.76454861111111105</v>
      </c>
      <c r="E79" s="40" t="s">
        <v>9</v>
      </c>
      <c r="F79" s="40">
        <v>11</v>
      </c>
      <c r="G79" s="40" t="s">
        <v>10</v>
      </c>
    </row>
    <row r="80" spans="3:7" ht="15" thickBot="1" x14ac:dyDescent="0.35">
      <c r="C80" s="38">
        <v>43276</v>
      </c>
      <c r="D80" s="39">
        <v>0.76461805555555562</v>
      </c>
      <c r="E80" s="40" t="s">
        <v>9</v>
      </c>
      <c r="F80" s="40">
        <v>10</v>
      </c>
      <c r="G80" s="40" t="s">
        <v>10</v>
      </c>
    </row>
    <row r="81" spans="3:7" ht="15" thickBot="1" x14ac:dyDescent="0.35">
      <c r="C81" s="38">
        <v>43276</v>
      </c>
      <c r="D81" s="39">
        <v>0.76513888888888892</v>
      </c>
      <c r="E81" s="40" t="s">
        <v>9</v>
      </c>
      <c r="F81" s="40">
        <v>17</v>
      </c>
      <c r="G81" s="40" t="s">
        <v>10</v>
      </c>
    </row>
    <row r="82" spans="3:7" ht="15" thickBot="1" x14ac:dyDescent="0.35">
      <c r="C82" s="38">
        <v>43276</v>
      </c>
      <c r="D82" s="39">
        <v>0.76680555555555552</v>
      </c>
      <c r="E82" s="40" t="s">
        <v>9</v>
      </c>
      <c r="F82" s="40">
        <v>24</v>
      </c>
      <c r="G82" s="40" t="s">
        <v>10</v>
      </c>
    </row>
    <row r="83" spans="3:7" ht="15" thickBot="1" x14ac:dyDescent="0.35">
      <c r="C83" s="38">
        <v>43276</v>
      </c>
      <c r="D83" s="39">
        <v>0.76864583333333336</v>
      </c>
      <c r="E83" s="40" t="s">
        <v>9</v>
      </c>
      <c r="F83" s="40">
        <v>24</v>
      </c>
      <c r="G83" s="40" t="s">
        <v>10</v>
      </c>
    </row>
    <row r="84" spans="3:7" ht="15" thickBot="1" x14ac:dyDescent="0.35">
      <c r="C84" s="38">
        <v>43276</v>
      </c>
      <c r="D84" s="39">
        <v>0.76956018518518521</v>
      </c>
      <c r="E84" s="40" t="s">
        <v>9</v>
      </c>
      <c r="F84" s="40">
        <v>25</v>
      </c>
      <c r="G84" s="40" t="s">
        <v>10</v>
      </c>
    </row>
    <row r="85" spans="3:7" ht="15" thickBot="1" x14ac:dyDescent="0.35">
      <c r="C85" s="38">
        <v>43276</v>
      </c>
      <c r="D85" s="39">
        <v>0.77104166666666663</v>
      </c>
      <c r="E85" s="40" t="s">
        <v>9</v>
      </c>
      <c r="F85" s="40">
        <v>27</v>
      </c>
      <c r="G85" s="40" t="s">
        <v>10</v>
      </c>
    </row>
    <row r="86" spans="3:7" ht="15" thickBot="1" x14ac:dyDescent="0.35">
      <c r="C86" s="38">
        <v>43276</v>
      </c>
      <c r="D86" s="39">
        <v>0.77236111111111105</v>
      </c>
      <c r="E86" s="40" t="s">
        <v>9</v>
      </c>
      <c r="F86" s="40">
        <v>26</v>
      </c>
      <c r="G86" s="40" t="s">
        <v>10</v>
      </c>
    </row>
    <row r="87" spans="3:7" ht="15" thickBot="1" x14ac:dyDescent="0.35">
      <c r="C87" s="38">
        <v>43276</v>
      </c>
      <c r="D87" s="39">
        <v>0.77413194444444444</v>
      </c>
      <c r="E87" s="40" t="s">
        <v>9</v>
      </c>
      <c r="F87" s="40">
        <v>13</v>
      </c>
      <c r="G87" s="40" t="s">
        <v>11</v>
      </c>
    </row>
    <row r="88" spans="3:7" ht="15" thickBot="1" x14ac:dyDescent="0.35">
      <c r="C88" s="38">
        <v>43276</v>
      </c>
      <c r="D88" s="39">
        <v>0.77538194444444442</v>
      </c>
      <c r="E88" s="40" t="s">
        <v>9</v>
      </c>
      <c r="F88" s="40">
        <v>10</v>
      </c>
      <c r="G88" s="40" t="s">
        <v>11</v>
      </c>
    </row>
    <row r="89" spans="3:7" ht="15" thickBot="1" x14ac:dyDescent="0.35">
      <c r="C89" s="38">
        <v>43276</v>
      </c>
      <c r="D89" s="39">
        <v>0.77593749999999995</v>
      </c>
      <c r="E89" s="40" t="s">
        <v>9</v>
      </c>
      <c r="F89" s="40">
        <v>12</v>
      </c>
      <c r="G89" s="40" t="s">
        <v>11</v>
      </c>
    </row>
    <row r="90" spans="3:7" ht="15" thickBot="1" x14ac:dyDescent="0.35">
      <c r="C90" s="38">
        <v>43276</v>
      </c>
      <c r="D90" s="39">
        <v>0.77792824074074074</v>
      </c>
      <c r="E90" s="40" t="s">
        <v>9</v>
      </c>
      <c r="F90" s="40">
        <v>13</v>
      </c>
      <c r="G90" s="40" t="s">
        <v>11</v>
      </c>
    </row>
    <row r="91" spans="3:7" ht="15" thickBot="1" x14ac:dyDescent="0.35">
      <c r="C91" s="38">
        <v>43276</v>
      </c>
      <c r="D91" s="39">
        <v>0.77856481481481488</v>
      </c>
      <c r="E91" s="40" t="s">
        <v>9</v>
      </c>
      <c r="F91" s="40">
        <v>12</v>
      </c>
      <c r="G91" s="40" t="s">
        <v>11</v>
      </c>
    </row>
    <row r="92" spans="3:7" ht="15" thickBot="1" x14ac:dyDescent="0.35">
      <c r="C92" s="38">
        <v>43276</v>
      </c>
      <c r="D92" s="39">
        <v>0.77905092592592595</v>
      </c>
      <c r="E92" s="40" t="s">
        <v>9</v>
      </c>
      <c r="F92" s="40">
        <v>12</v>
      </c>
      <c r="G92" s="40" t="s">
        <v>10</v>
      </c>
    </row>
    <row r="93" spans="3:7" ht="15" thickBot="1" x14ac:dyDescent="0.35">
      <c r="C93" s="38">
        <v>43276</v>
      </c>
      <c r="D93" s="39">
        <v>0.77946759259259257</v>
      </c>
      <c r="E93" s="40" t="s">
        <v>9</v>
      </c>
      <c r="F93" s="40">
        <v>14</v>
      </c>
      <c r="G93" s="40" t="s">
        <v>11</v>
      </c>
    </row>
    <row r="94" spans="3:7" ht="15" thickBot="1" x14ac:dyDescent="0.35">
      <c r="C94" s="38">
        <v>43276</v>
      </c>
      <c r="D94" s="39">
        <v>0.78009259259259256</v>
      </c>
      <c r="E94" s="40" t="s">
        <v>9</v>
      </c>
      <c r="F94" s="40">
        <v>13</v>
      </c>
      <c r="G94" s="40" t="s">
        <v>11</v>
      </c>
    </row>
    <row r="95" spans="3:7" ht="15" thickBot="1" x14ac:dyDescent="0.35">
      <c r="C95" s="38">
        <v>43276</v>
      </c>
      <c r="D95" s="39">
        <v>0.78020833333333339</v>
      </c>
      <c r="E95" s="40" t="s">
        <v>9</v>
      </c>
      <c r="F95" s="40">
        <v>12</v>
      </c>
      <c r="G95" s="40" t="s">
        <v>11</v>
      </c>
    </row>
    <row r="96" spans="3:7" ht="15" thickBot="1" x14ac:dyDescent="0.35">
      <c r="C96" s="38">
        <v>43276</v>
      </c>
      <c r="D96" s="39">
        <v>0.78153935185185175</v>
      </c>
      <c r="E96" s="40" t="s">
        <v>9</v>
      </c>
      <c r="F96" s="40">
        <v>11</v>
      </c>
      <c r="G96" s="40" t="s">
        <v>11</v>
      </c>
    </row>
    <row r="97" spans="3:7" ht="15" thickBot="1" x14ac:dyDescent="0.35">
      <c r="C97" s="38">
        <v>43276</v>
      </c>
      <c r="D97" s="39">
        <v>0.78156250000000005</v>
      </c>
      <c r="E97" s="40" t="s">
        <v>9</v>
      </c>
      <c r="F97" s="40">
        <v>10</v>
      </c>
      <c r="G97" s="40" t="s">
        <v>11</v>
      </c>
    </row>
    <row r="98" spans="3:7" ht="15" thickBot="1" x14ac:dyDescent="0.35">
      <c r="C98" s="38">
        <v>43276</v>
      </c>
      <c r="D98" s="39">
        <v>0.78208333333333335</v>
      </c>
      <c r="E98" s="40" t="s">
        <v>9</v>
      </c>
      <c r="F98" s="40">
        <v>15</v>
      </c>
      <c r="G98" s="40" t="s">
        <v>11</v>
      </c>
    </row>
    <row r="99" spans="3:7" ht="15" thickBot="1" x14ac:dyDescent="0.35">
      <c r="C99" s="38">
        <v>43276</v>
      </c>
      <c r="D99" s="39">
        <v>0.78211805555555547</v>
      </c>
      <c r="E99" s="40" t="s">
        <v>9</v>
      </c>
      <c r="F99" s="40">
        <v>13</v>
      </c>
      <c r="G99" s="40" t="s">
        <v>11</v>
      </c>
    </row>
    <row r="100" spans="3:7" ht="15" thickBot="1" x14ac:dyDescent="0.35">
      <c r="C100" s="38">
        <v>43276</v>
      </c>
      <c r="D100" s="39">
        <v>0.78842592592592586</v>
      </c>
      <c r="E100" s="40" t="s">
        <v>9</v>
      </c>
      <c r="F100" s="40">
        <v>23</v>
      </c>
      <c r="G100" s="40" t="s">
        <v>10</v>
      </c>
    </row>
    <row r="101" spans="3:7" ht="15" thickBot="1" x14ac:dyDescent="0.35">
      <c r="C101" s="38">
        <v>43276</v>
      </c>
      <c r="D101" s="39">
        <v>0.79582175925925924</v>
      </c>
      <c r="E101" s="40" t="s">
        <v>9</v>
      </c>
      <c r="F101" s="40">
        <v>24</v>
      </c>
      <c r="G101" s="40" t="s">
        <v>10</v>
      </c>
    </row>
    <row r="102" spans="3:7" ht="15" thickBot="1" x14ac:dyDescent="0.35">
      <c r="C102" s="38">
        <v>43276</v>
      </c>
      <c r="D102" s="39">
        <v>0.79781250000000004</v>
      </c>
      <c r="E102" s="40" t="s">
        <v>9</v>
      </c>
      <c r="F102" s="40">
        <v>18</v>
      </c>
      <c r="G102" s="40" t="s">
        <v>10</v>
      </c>
    </row>
    <row r="103" spans="3:7" ht="15" thickBot="1" x14ac:dyDescent="0.35">
      <c r="C103" s="38">
        <v>43276</v>
      </c>
      <c r="D103" s="39">
        <v>0.80892361111111111</v>
      </c>
      <c r="E103" s="40" t="s">
        <v>9</v>
      </c>
      <c r="F103" s="40">
        <v>26</v>
      </c>
      <c r="G103" s="40" t="s">
        <v>10</v>
      </c>
    </row>
    <row r="104" spans="3:7" ht="15" thickBot="1" x14ac:dyDescent="0.35">
      <c r="C104" s="38">
        <v>43276</v>
      </c>
      <c r="D104" s="39">
        <v>0.81077546296296299</v>
      </c>
      <c r="E104" s="40" t="s">
        <v>9</v>
      </c>
      <c r="F104" s="40">
        <v>11</v>
      </c>
      <c r="G104" s="40" t="s">
        <v>11</v>
      </c>
    </row>
    <row r="105" spans="3:7" ht="15" thickBot="1" x14ac:dyDescent="0.35">
      <c r="C105" s="38">
        <v>43276</v>
      </c>
      <c r="D105" s="39">
        <v>0.8326041666666667</v>
      </c>
      <c r="E105" s="40" t="s">
        <v>9</v>
      </c>
      <c r="F105" s="40">
        <v>34</v>
      </c>
      <c r="G105" s="40" t="s">
        <v>10</v>
      </c>
    </row>
    <row r="106" spans="3:7" ht="15" thickBot="1" x14ac:dyDescent="0.35">
      <c r="C106" s="38">
        <v>43276</v>
      </c>
      <c r="D106" s="39">
        <v>0.83493055555555562</v>
      </c>
      <c r="E106" s="40" t="s">
        <v>9</v>
      </c>
      <c r="F106" s="40">
        <v>21</v>
      </c>
      <c r="G106" s="40" t="s">
        <v>10</v>
      </c>
    </row>
    <row r="107" spans="3:7" ht="15" thickBot="1" x14ac:dyDescent="0.35">
      <c r="C107" s="38">
        <v>43276</v>
      </c>
      <c r="D107" s="39">
        <v>0.8370023148148148</v>
      </c>
      <c r="E107" s="40" t="s">
        <v>9</v>
      </c>
      <c r="F107" s="40">
        <v>11</v>
      </c>
      <c r="G107" s="40" t="s">
        <v>11</v>
      </c>
    </row>
    <row r="108" spans="3:7" ht="15" thickBot="1" x14ac:dyDescent="0.35">
      <c r="C108" s="38">
        <v>43276</v>
      </c>
      <c r="D108" s="39">
        <v>0.83947916666666667</v>
      </c>
      <c r="E108" s="40" t="s">
        <v>9</v>
      </c>
      <c r="F108" s="40">
        <v>21</v>
      </c>
      <c r="G108" s="40" t="s">
        <v>10</v>
      </c>
    </row>
    <row r="109" spans="3:7" ht="15" thickBot="1" x14ac:dyDescent="0.35">
      <c r="C109" s="38">
        <v>43276</v>
      </c>
      <c r="D109" s="39">
        <v>0.8475462962962963</v>
      </c>
      <c r="E109" s="40" t="s">
        <v>9</v>
      </c>
      <c r="F109" s="40">
        <v>25</v>
      </c>
      <c r="G109" s="40" t="s">
        <v>10</v>
      </c>
    </row>
    <row r="110" spans="3:7" ht="15" thickBot="1" x14ac:dyDescent="0.35">
      <c r="C110" s="38">
        <v>43276</v>
      </c>
      <c r="D110" s="39">
        <v>0.85567129629629635</v>
      </c>
      <c r="E110" s="40" t="s">
        <v>9</v>
      </c>
      <c r="F110" s="40">
        <v>12</v>
      </c>
      <c r="G110" s="40" t="s">
        <v>11</v>
      </c>
    </row>
    <row r="111" spans="3:7" ht="15" thickBot="1" x14ac:dyDescent="0.35">
      <c r="C111" s="38">
        <v>43276</v>
      </c>
      <c r="D111" s="39">
        <v>0.86391203703703701</v>
      </c>
      <c r="E111" s="40" t="s">
        <v>9</v>
      </c>
      <c r="F111" s="40">
        <v>12</v>
      </c>
      <c r="G111" s="40" t="s">
        <v>11</v>
      </c>
    </row>
    <row r="112" spans="3:7" ht="15" thickBot="1" x14ac:dyDescent="0.35">
      <c r="C112" s="38">
        <v>43276</v>
      </c>
      <c r="D112" s="39">
        <v>0.86819444444444438</v>
      </c>
      <c r="E112" s="40" t="s">
        <v>9</v>
      </c>
      <c r="F112" s="40">
        <v>15</v>
      </c>
      <c r="G112" s="40" t="s">
        <v>11</v>
      </c>
    </row>
    <row r="113" spans="3:7" ht="15" thickBot="1" x14ac:dyDescent="0.35">
      <c r="C113" s="38">
        <v>43276</v>
      </c>
      <c r="D113" s="39">
        <v>0.86984953703703705</v>
      </c>
      <c r="E113" s="40" t="s">
        <v>9</v>
      </c>
      <c r="F113" s="40">
        <v>19</v>
      </c>
      <c r="G113" s="40" t="s">
        <v>11</v>
      </c>
    </row>
    <row r="114" spans="3:7" ht="15" thickBot="1" x14ac:dyDescent="0.35">
      <c r="C114" s="38">
        <v>43276</v>
      </c>
      <c r="D114" s="39">
        <v>0.87468749999999995</v>
      </c>
      <c r="E114" s="40" t="s">
        <v>9</v>
      </c>
      <c r="F114" s="40">
        <v>26</v>
      </c>
      <c r="G114" s="40" t="s">
        <v>10</v>
      </c>
    </row>
    <row r="115" spans="3:7" ht="15" thickBot="1" x14ac:dyDescent="0.35">
      <c r="C115" s="38">
        <v>43276</v>
      </c>
      <c r="D115" s="39">
        <v>0.91953703703703704</v>
      </c>
      <c r="E115" s="40" t="s">
        <v>9</v>
      </c>
      <c r="F115" s="40">
        <v>10</v>
      </c>
      <c r="G115" s="40" t="s">
        <v>10</v>
      </c>
    </row>
    <row r="116" spans="3:7" ht="15" thickBot="1" x14ac:dyDescent="0.35">
      <c r="C116" s="38">
        <v>43277</v>
      </c>
      <c r="D116" s="39">
        <v>0.13577546296296297</v>
      </c>
      <c r="E116" s="40" t="s">
        <v>9</v>
      </c>
      <c r="F116" s="40">
        <v>34</v>
      </c>
      <c r="G116" s="40" t="s">
        <v>10</v>
      </c>
    </row>
    <row r="117" spans="3:7" ht="15" thickBot="1" x14ac:dyDescent="0.35">
      <c r="C117" s="38">
        <v>43277</v>
      </c>
      <c r="D117" s="39">
        <v>0.13806712962962964</v>
      </c>
      <c r="E117" s="40" t="s">
        <v>9</v>
      </c>
      <c r="F117" s="40">
        <v>11</v>
      </c>
      <c r="G117" s="40" t="s">
        <v>11</v>
      </c>
    </row>
    <row r="118" spans="3:7" ht="15" thickBot="1" x14ac:dyDescent="0.35">
      <c r="C118" s="38">
        <v>43277</v>
      </c>
      <c r="D118" s="39">
        <v>0.13826388888888888</v>
      </c>
      <c r="E118" s="40" t="s">
        <v>9</v>
      </c>
      <c r="F118" s="40">
        <v>10</v>
      </c>
      <c r="G118" s="40" t="s">
        <v>11</v>
      </c>
    </row>
    <row r="119" spans="3:7" ht="15" thickBot="1" x14ac:dyDescent="0.35">
      <c r="C119" s="38">
        <v>43277</v>
      </c>
      <c r="D119" s="39">
        <v>0.25482638888888892</v>
      </c>
      <c r="E119" s="40" t="s">
        <v>9</v>
      </c>
      <c r="F119" s="40">
        <v>10</v>
      </c>
      <c r="G119" s="40" t="s">
        <v>11</v>
      </c>
    </row>
    <row r="120" spans="3:7" ht="15" thickBot="1" x14ac:dyDescent="0.35">
      <c r="C120" s="38">
        <v>43277</v>
      </c>
      <c r="D120" s="39">
        <v>0.28946759259259258</v>
      </c>
      <c r="E120" s="40" t="s">
        <v>9</v>
      </c>
      <c r="F120" s="40">
        <v>11</v>
      </c>
      <c r="G120" s="40" t="s">
        <v>11</v>
      </c>
    </row>
    <row r="121" spans="3:7" ht="15" thickBot="1" x14ac:dyDescent="0.35">
      <c r="C121" s="38">
        <v>43277</v>
      </c>
      <c r="D121" s="39">
        <v>0.30954861111111109</v>
      </c>
      <c r="E121" s="40" t="s">
        <v>9</v>
      </c>
      <c r="F121" s="40">
        <v>11</v>
      </c>
      <c r="G121" s="40" t="s">
        <v>11</v>
      </c>
    </row>
    <row r="122" spans="3:7" ht="15" thickBot="1" x14ac:dyDescent="0.35">
      <c r="C122" s="38">
        <v>43277</v>
      </c>
      <c r="D122" s="39">
        <v>0.3492824074074074</v>
      </c>
      <c r="E122" s="40" t="s">
        <v>9</v>
      </c>
      <c r="F122" s="40">
        <v>9</v>
      </c>
      <c r="G122" s="40" t="s">
        <v>11</v>
      </c>
    </row>
    <row r="123" spans="3:7" ht="15" thickBot="1" x14ac:dyDescent="0.35">
      <c r="C123" s="38">
        <v>43277</v>
      </c>
      <c r="D123" s="39">
        <v>0.35377314814814814</v>
      </c>
      <c r="E123" s="40" t="s">
        <v>9</v>
      </c>
      <c r="F123" s="40">
        <v>10</v>
      </c>
      <c r="G123" s="40" t="s">
        <v>11</v>
      </c>
    </row>
    <row r="124" spans="3:7" ht="15" thickBot="1" x14ac:dyDescent="0.35">
      <c r="C124" s="38">
        <v>43277</v>
      </c>
      <c r="D124" s="39">
        <v>0.35387731481481483</v>
      </c>
      <c r="E124" s="40" t="s">
        <v>9</v>
      </c>
      <c r="F124" s="40">
        <v>10</v>
      </c>
      <c r="G124" s="40" t="s">
        <v>11</v>
      </c>
    </row>
    <row r="125" spans="3:7" ht="15" thickBot="1" x14ac:dyDescent="0.35">
      <c r="C125" s="38">
        <v>43277</v>
      </c>
      <c r="D125" s="39">
        <v>0.36092592592592593</v>
      </c>
      <c r="E125" s="40" t="s">
        <v>9</v>
      </c>
      <c r="F125" s="40">
        <v>14</v>
      </c>
      <c r="G125" s="40" t="s">
        <v>11</v>
      </c>
    </row>
    <row r="126" spans="3:7" ht="15" thickBot="1" x14ac:dyDescent="0.35">
      <c r="C126" s="38">
        <v>43277</v>
      </c>
      <c r="D126" s="39">
        <v>0.36759259259259264</v>
      </c>
      <c r="E126" s="40" t="s">
        <v>9</v>
      </c>
      <c r="F126" s="40">
        <v>13</v>
      </c>
      <c r="G126" s="40" t="s">
        <v>10</v>
      </c>
    </row>
    <row r="127" spans="3:7" ht="15" thickBot="1" x14ac:dyDescent="0.35">
      <c r="C127" s="38">
        <v>43277</v>
      </c>
      <c r="D127" s="39">
        <v>0.36813657407407407</v>
      </c>
      <c r="E127" s="40" t="s">
        <v>9</v>
      </c>
      <c r="F127" s="40">
        <v>22</v>
      </c>
      <c r="G127" s="40" t="s">
        <v>10</v>
      </c>
    </row>
    <row r="128" spans="3:7" ht="15" thickBot="1" x14ac:dyDescent="0.35">
      <c r="C128" s="38">
        <v>43277</v>
      </c>
      <c r="D128" s="39">
        <v>0.36814814814814811</v>
      </c>
      <c r="E128" s="40" t="s">
        <v>9</v>
      </c>
      <c r="F128" s="40">
        <v>22</v>
      </c>
      <c r="G128" s="40" t="s">
        <v>10</v>
      </c>
    </row>
    <row r="129" spans="3:7" ht="15" thickBot="1" x14ac:dyDescent="0.35">
      <c r="C129" s="38">
        <v>43277</v>
      </c>
      <c r="D129" s="39">
        <v>0.36815972222222221</v>
      </c>
      <c r="E129" s="40" t="s">
        <v>9</v>
      </c>
      <c r="F129" s="40">
        <v>16</v>
      </c>
      <c r="G129" s="40" t="s">
        <v>10</v>
      </c>
    </row>
    <row r="130" spans="3:7" ht="15" thickBot="1" x14ac:dyDescent="0.35">
      <c r="C130" s="38">
        <v>43277</v>
      </c>
      <c r="D130" s="39">
        <v>0.37215277777777778</v>
      </c>
      <c r="E130" s="40" t="s">
        <v>9</v>
      </c>
      <c r="F130" s="40">
        <v>13</v>
      </c>
      <c r="G130" s="40" t="s">
        <v>10</v>
      </c>
    </row>
    <row r="131" spans="3:7" ht="15" thickBot="1" x14ac:dyDescent="0.35">
      <c r="C131" s="38">
        <v>43277</v>
      </c>
      <c r="D131" s="39">
        <v>0.3721990740740741</v>
      </c>
      <c r="E131" s="40" t="s">
        <v>9</v>
      </c>
      <c r="F131" s="40">
        <v>10</v>
      </c>
      <c r="G131" s="40" t="s">
        <v>10</v>
      </c>
    </row>
    <row r="132" spans="3:7" ht="15" thickBot="1" x14ac:dyDescent="0.35">
      <c r="C132" s="38">
        <v>43277</v>
      </c>
      <c r="D132" s="39">
        <v>0.41423611111111108</v>
      </c>
      <c r="E132" s="40" t="s">
        <v>9</v>
      </c>
      <c r="F132" s="40">
        <v>11</v>
      </c>
      <c r="G132" s="40" t="s">
        <v>11</v>
      </c>
    </row>
    <row r="133" spans="3:7" ht="15" thickBot="1" x14ac:dyDescent="0.35">
      <c r="C133" s="38">
        <v>43277</v>
      </c>
      <c r="D133" s="39">
        <v>0.43768518518518523</v>
      </c>
      <c r="E133" s="40" t="s">
        <v>9</v>
      </c>
      <c r="F133" s="40">
        <v>11</v>
      </c>
      <c r="G133" s="40" t="s">
        <v>10</v>
      </c>
    </row>
    <row r="134" spans="3:7" ht="15" thickBot="1" x14ac:dyDescent="0.35">
      <c r="C134" s="38">
        <v>43277</v>
      </c>
      <c r="D134" s="39">
        <v>0.44127314814814816</v>
      </c>
      <c r="E134" s="40" t="s">
        <v>9</v>
      </c>
      <c r="F134" s="40">
        <v>12</v>
      </c>
      <c r="G134" s="40" t="s">
        <v>11</v>
      </c>
    </row>
    <row r="135" spans="3:7" ht="15" thickBot="1" x14ac:dyDescent="0.35">
      <c r="C135" s="38">
        <v>43277</v>
      </c>
      <c r="D135" s="39">
        <v>0.44571759259259264</v>
      </c>
      <c r="E135" s="40" t="s">
        <v>9</v>
      </c>
      <c r="F135" s="40">
        <v>11</v>
      </c>
      <c r="G135" s="40" t="s">
        <v>11</v>
      </c>
    </row>
    <row r="136" spans="3:7" ht="15" thickBot="1" x14ac:dyDescent="0.35">
      <c r="C136" s="38">
        <v>43277</v>
      </c>
      <c r="D136" s="39">
        <v>0.44608796296296299</v>
      </c>
      <c r="E136" s="40" t="s">
        <v>9</v>
      </c>
      <c r="F136" s="40">
        <v>11</v>
      </c>
      <c r="G136" s="40" t="s">
        <v>11</v>
      </c>
    </row>
    <row r="137" spans="3:7" ht="15" thickBot="1" x14ac:dyDescent="0.35">
      <c r="C137" s="38">
        <v>43277</v>
      </c>
      <c r="D137" s="39">
        <v>0.45407407407407407</v>
      </c>
      <c r="E137" s="40" t="s">
        <v>9</v>
      </c>
      <c r="F137" s="40">
        <v>10</v>
      </c>
      <c r="G137" s="40" t="s">
        <v>11</v>
      </c>
    </row>
    <row r="138" spans="3:7" ht="15" thickBot="1" x14ac:dyDescent="0.35">
      <c r="C138" s="38">
        <v>43277</v>
      </c>
      <c r="D138" s="39">
        <v>0.46135416666666668</v>
      </c>
      <c r="E138" s="40" t="s">
        <v>9</v>
      </c>
      <c r="F138" s="40">
        <v>26</v>
      </c>
      <c r="G138" s="40" t="s">
        <v>10</v>
      </c>
    </row>
    <row r="139" spans="3:7" ht="15" thickBot="1" x14ac:dyDescent="0.35">
      <c r="C139" s="38">
        <v>43277</v>
      </c>
      <c r="D139" s="39">
        <v>0.47156250000000005</v>
      </c>
      <c r="E139" s="40" t="s">
        <v>9</v>
      </c>
      <c r="F139" s="40">
        <v>13</v>
      </c>
      <c r="G139" s="40" t="s">
        <v>11</v>
      </c>
    </row>
    <row r="140" spans="3:7" ht="15" thickBot="1" x14ac:dyDescent="0.35">
      <c r="C140" s="38">
        <v>43277</v>
      </c>
      <c r="D140" s="39">
        <v>0.47158564814814818</v>
      </c>
      <c r="E140" s="40" t="s">
        <v>9</v>
      </c>
      <c r="F140" s="40">
        <v>14</v>
      </c>
      <c r="G140" s="40" t="s">
        <v>11</v>
      </c>
    </row>
    <row r="141" spans="3:7" ht="15" thickBot="1" x14ac:dyDescent="0.35">
      <c r="C141" s="38">
        <v>43277</v>
      </c>
      <c r="D141" s="39">
        <v>0.47160879629629626</v>
      </c>
      <c r="E141" s="40" t="s">
        <v>9</v>
      </c>
      <c r="F141" s="40">
        <v>14</v>
      </c>
      <c r="G141" s="40" t="s">
        <v>11</v>
      </c>
    </row>
    <row r="142" spans="3:7" ht="15" thickBot="1" x14ac:dyDescent="0.35">
      <c r="C142" s="38">
        <v>43277</v>
      </c>
      <c r="D142" s="39">
        <v>0.47162037037037036</v>
      </c>
      <c r="E142" s="40" t="s">
        <v>9</v>
      </c>
      <c r="F142" s="40">
        <v>12</v>
      </c>
      <c r="G142" s="40" t="s">
        <v>11</v>
      </c>
    </row>
    <row r="143" spans="3:7" ht="15" thickBot="1" x14ac:dyDescent="0.35">
      <c r="C143" s="38">
        <v>43277</v>
      </c>
      <c r="D143" s="39">
        <v>0.4716319444444444</v>
      </c>
      <c r="E143" s="40" t="s">
        <v>9</v>
      </c>
      <c r="F143" s="40">
        <v>10</v>
      </c>
      <c r="G143" s="40" t="s">
        <v>11</v>
      </c>
    </row>
    <row r="144" spans="3:7" ht="15" thickBot="1" x14ac:dyDescent="0.35">
      <c r="C144" s="38">
        <v>43277</v>
      </c>
      <c r="D144" s="39">
        <v>0.47792824074074075</v>
      </c>
      <c r="E144" s="40" t="s">
        <v>9</v>
      </c>
      <c r="F144" s="40">
        <v>17</v>
      </c>
      <c r="G144" s="40" t="s">
        <v>11</v>
      </c>
    </row>
    <row r="145" spans="3:7" ht="15" thickBot="1" x14ac:dyDescent="0.35">
      <c r="C145" s="38">
        <v>43277</v>
      </c>
      <c r="D145" s="39">
        <v>0.48306712962962961</v>
      </c>
      <c r="E145" s="40" t="s">
        <v>9</v>
      </c>
      <c r="F145" s="40">
        <v>22</v>
      </c>
      <c r="G145" s="40" t="s">
        <v>10</v>
      </c>
    </row>
    <row r="146" spans="3:7" ht="15" thickBot="1" x14ac:dyDescent="0.35">
      <c r="C146" s="38">
        <v>43277</v>
      </c>
      <c r="D146" s="39">
        <v>0.48684027777777777</v>
      </c>
      <c r="E146" s="40" t="s">
        <v>9</v>
      </c>
      <c r="F146" s="40">
        <v>23</v>
      </c>
      <c r="G146" s="40" t="s">
        <v>10</v>
      </c>
    </row>
    <row r="147" spans="3:7" ht="15" thickBot="1" x14ac:dyDescent="0.35">
      <c r="C147" s="38">
        <v>43277</v>
      </c>
      <c r="D147" s="39">
        <v>0.48738425925925927</v>
      </c>
      <c r="E147" s="40" t="s">
        <v>9</v>
      </c>
      <c r="F147" s="40">
        <v>13</v>
      </c>
      <c r="G147" s="40" t="s">
        <v>11</v>
      </c>
    </row>
    <row r="148" spans="3:7" ht="15" thickBot="1" x14ac:dyDescent="0.35">
      <c r="C148" s="38">
        <v>43277</v>
      </c>
      <c r="D148" s="39">
        <v>0.48751157407407408</v>
      </c>
      <c r="E148" s="40" t="s">
        <v>9</v>
      </c>
      <c r="F148" s="40">
        <v>13</v>
      </c>
      <c r="G148" s="40" t="s">
        <v>11</v>
      </c>
    </row>
    <row r="149" spans="3:7" ht="15" thickBot="1" x14ac:dyDescent="0.35">
      <c r="C149" s="38">
        <v>43277</v>
      </c>
      <c r="D149" s="39">
        <v>0.49592592592592594</v>
      </c>
      <c r="E149" s="40" t="s">
        <v>9</v>
      </c>
      <c r="F149" s="40">
        <v>18</v>
      </c>
      <c r="G149" s="40" t="s">
        <v>10</v>
      </c>
    </row>
    <row r="150" spans="3:7" ht="15" thickBot="1" x14ac:dyDescent="0.35">
      <c r="C150" s="38">
        <v>43277</v>
      </c>
      <c r="D150" s="39">
        <v>0.50097222222222226</v>
      </c>
      <c r="E150" s="40" t="s">
        <v>9</v>
      </c>
      <c r="F150" s="40">
        <v>11</v>
      </c>
      <c r="G150" s="40" t="s">
        <v>11</v>
      </c>
    </row>
    <row r="151" spans="3:7" ht="15" thickBot="1" x14ac:dyDescent="0.35">
      <c r="C151" s="38">
        <v>43277</v>
      </c>
      <c r="D151" s="39">
        <v>0.517511574074074</v>
      </c>
      <c r="E151" s="40" t="s">
        <v>9</v>
      </c>
      <c r="F151" s="40">
        <v>18</v>
      </c>
      <c r="G151" s="40" t="s">
        <v>10</v>
      </c>
    </row>
    <row r="152" spans="3:7" ht="15" thickBot="1" x14ac:dyDescent="0.35">
      <c r="C152" s="38">
        <v>43277</v>
      </c>
      <c r="D152" s="39">
        <v>0.51881944444444439</v>
      </c>
      <c r="E152" s="40" t="s">
        <v>9</v>
      </c>
      <c r="F152" s="40">
        <v>18</v>
      </c>
      <c r="G152" s="40" t="s">
        <v>10</v>
      </c>
    </row>
    <row r="153" spans="3:7" ht="15" thickBot="1" x14ac:dyDescent="0.35">
      <c r="C153" s="38">
        <v>43277</v>
      </c>
      <c r="D153" s="39">
        <v>0.520625</v>
      </c>
      <c r="E153" s="40" t="s">
        <v>9</v>
      </c>
      <c r="F153" s="40">
        <v>10</v>
      </c>
      <c r="G153" s="40" t="s">
        <v>10</v>
      </c>
    </row>
    <row r="154" spans="3:7" ht="15" thickBot="1" x14ac:dyDescent="0.35">
      <c r="C154" s="38">
        <v>43277</v>
      </c>
      <c r="D154" s="39">
        <v>0.52292824074074074</v>
      </c>
      <c r="E154" s="40" t="s">
        <v>9</v>
      </c>
      <c r="F154" s="40">
        <v>28</v>
      </c>
      <c r="G154" s="40" t="s">
        <v>10</v>
      </c>
    </row>
    <row r="155" spans="3:7" ht="15" thickBot="1" x14ac:dyDescent="0.35">
      <c r="C155" s="38">
        <v>43277</v>
      </c>
      <c r="D155" s="39">
        <v>0.5529398148148148</v>
      </c>
      <c r="E155" s="40" t="s">
        <v>9</v>
      </c>
      <c r="F155" s="40">
        <v>13</v>
      </c>
      <c r="G155" s="40" t="s">
        <v>11</v>
      </c>
    </row>
    <row r="156" spans="3:7" ht="15" thickBot="1" x14ac:dyDescent="0.35">
      <c r="C156" s="38">
        <v>43277</v>
      </c>
      <c r="D156" s="39">
        <v>0.56608796296296293</v>
      </c>
      <c r="E156" s="40" t="s">
        <v>9</v>
      </c>
      <c r="F156" s="40">
        <v>22</v>
      </c>
      <c r="G156" s="40" t="s">
        <v>10</v>
      </c>
    </row>
    <row r="157" spans="3:7" ht="15" thickBot="1" x14ac:dyDescent="0.35">
      <c r="C157" s="38">
        <v>43277</v>
      </c>
      <c r="D157" s="39">
        <v>0.56611111111111112</v>
      </c>
      <c r="E157" s="40" t="s">
        <v>9</v>
      </c>
      <c r="F157" s="40">
        <v>22</v>
      </c>
      <c r="G157" s="40" t="s">
        <v>10</v>
      </c>
    </row>
    <row r="158" spans="3:7" ht="15" thickBot="1" x14ac:dyDescent="0.35">
      <c r="C158" s="38">
        <v>43277</v>
      </c>
      <c r="D158" s="39">
        <v>0.56612268518518516</v>
      </c>
      <c r="E158" s="40" t="s">
        <v>9</v>
      </c>
      <c r="F158" s="40">
        <v>19</v>
      </c>
      <c r="G158" s="40" t="s">
        <v>10</v>
      </c>
    </row>
    <row r="159" spans="3:7" ht="15" thickBot="1" x14ac:dyDescent="0.35">
      <c r="C159" s="38">
        <v>43277</v>
      </c>
      <c r="D159" s="39">
        <v>0.5692476851851852</v>
      </c>
      <c r="E159" s="40" t="s">
        <v>9</v>
      </c>
      <c r="F159" s="40">
        <v>22</v>
      </c>
      <c r="G159" s="40" t="s">
        <v>10</v>
      </c>
    </row>
    <row r="160" spans="3:7" ht="15" thickBot="1" x14ac:dyDescent="0.35">
      <c r="C160" s="38">
        <v>43277</v>
      </c>
      <c r="D160" s="39">
        <v>0.57777777777777783</v>
      </c>
      <c r="E160" s="40" t="s">
        <v>9</v>
      </c>
      <c r="F160" s="40">
        <v>18</v>
      </c>
      <c r="G160" s="40" t="s">
        <v>11</v>
      </c>
    </row>
    <row r="161" spans="3:7" ht="15" thickBot="1" x14ac:dyDescent="0.35">
      <c r="C161" s="38">
        <v>43277</v>
      </c>
      <c r="D161" s="39">
        <v>0.57890046296296294</v>
      </c>
      <c r="E161" s="40" t="s">
        <v>9</v>
      </c>
      <c r="F161" s="40">
        <v>12</v>
      </c>
      <c r="G161" s="40" t="s">
        <v>10</v>
      </c>
    </row>
    <row r="162" spans="3:7" ht="15" thickBot="1" x14ac:dyDescent="0.35">
      <c r="C162" s="38">
        <v>43277</v>
      </c>
      <c r="D162" s="39">
        <v>0.58474537037037033</v>
      </c>
      <c r="E162" s="40" t="s">
        <v>9</v>
      </c>
      <c r="F162" s="40">
        <v>3</v>
      </c>
      <c r="G162" s="40" t="s">
        <v>11</v>
      </c>
    </row>
    <row r="163" spans="3:7" ht="15" thickBot="1" x14ac:dyDescent="0.35">
      <c r="C163" s="38">
        <v>43277</v>
      </c>
      <c r="D163" s="39">
        <v>0.60449074074074072</v>
      </c>
      <c r="E163" s="40" t="s">
        <v>9</v>
      </c>
      <c r="F163" s="40">
        <v>4</v>
      </c>
      <c r="G163" s="40" t="s">
        <v>11</v>
      </c>
    </row>
    <row r="164" spans="3:7" ht="15" thickBot="1" x14ac:dyDescent="0.35">
      <c r="C164" s="38">
        <v>43277</v>
      </c>
      <c r="D164" s="39">
        <v>0.61329861111111106</v>
      </c>
      <c r="E164" s="40" t="s">
        <v>9</v>
      </c>
      <c r="F164" s="40">
        <v>12</v>
      </c>
      <c r="G164" s="40" t="s">
        <v>11</v>
      </c>
    </row>
    <row r="165" spans="3:7" ht="15" thickBot="1" x14ac:dyDescent="0.35">
      <c r="C165" s="38">
        <v>43277</v>
      </c>
      <c r="D165" s="39">
        <v>0.61331018518518521</v>
      </c>
      <c r="E165" s="40" t="s">
        <v>9</v>
      </c>
      <c r="F165" s="40">
        <v>19</v>
      </c>
      <c r="G165" s="40" t="s">
        <v>11</v>
      </c>
    </row>
    <row r="166" spans="3:7" ht="15" thickBot="1" x14ac:dyDescent="0.35">
      <c r="C166" s="38">
        <v>43277</v>
      </c>
      <c r="D166" s="39">
        <v>0.61332175925925925</v>
      </c>
      <c r="E166" s="40" t="s">
        <v>9</v>
      </c>
      <c r="F166" s="40">
        <v>26</v>
      </c>
      <c r="G166" s="40" t="s">
        <v>11</v>
      </c>
    </row>
    <row r="167" spans="3:7" ht="15" thickBot="1" x14ac:dyDescent="0.35">
      <c r="C167" s="38">
        <v>43277</v>
      </c>
      <c r="D167" s="39">
        <v>0.61332175925925925</v>
      </c>
      <c r="E167" s="40" t="s">
        <v>9</v>
      </c>
      <c r="F167" s="40">
        <v>18</v>
      </c>
      <c r="G167" s="40" t="s">
        <v>11</v>
      </c>
    </row>
    <row r="168" spans="3:7" ht="15" thickBot="1" x14ac:dyDescent="0.35">
      <c r="C168" s="38">
        <v>43277</v>
      </c>
      <c r="D168" s="39">
        <v>0.61336805555555551</v>
      </c>
      <c r="E168" s="40" t="s">
        <v>9</v>
      </c>
      <c r="F168" s="40">
        <v>15</v>
      </c>
      <c r="G168" s="40" t="s">
        <v>11</v>
      </c>
    </row>
    <row r="169" spans="3:7" ht="15" thickBot="1" x14ac:dyDescent="0.35">
      <c r="C169" s="38">
        <v>43277</v>
      </c>
      <c r="D169" s="39">
        <v>0.61337962962962966</v>
      </c>
      <c r="E169" s="40" t="s">
        <v>9</v>
      </c>
      <c r="F169" s="40">
        <v>14</v>
      </c>
      <c r="G169" s="40" t="s">
        <v>11</v>
      </c>
    </row>
    <row r="170" spans="3:7" ht="15" thickBot="1" x14ac:dyDescent="0.35">
      <c r="C170" s="38">
        <v>43277</v>
      </c>
      <c r="D170" s="39">
        <v>0.62320601851851853</v>
      </c>
      <c r="E170" s="40" t="s">
        <v>9</v>
      </c>
      <c r="F170" s="40">
        <v>12</v>
      </c>
      <c r="G170" s="40" t="s">
        <v>11</v>
      </c>
    </row>
    <row r="171" spans="3:7" ht="15" thickBot="1" x14ac:dyDescent="0.35">
      <c r="C171" s="38">
        <v>43277</v>
      </c>
      <c r="D171" s="39">
        <v>0.64035879629629633</v>
      </c>
      <c r="E171" s="40" t="s">
        <v>9</v>
      </c>
      <c r="F171" s="40">
        <v>9</v>
      </c>
      <c r="G171" s="40" t="s">
        <v>11</v>
      </c>
    </row>
    <row r="172" spans="3:7" ht="15" thickBot="1" x14ac:dyDescent="0.35">
      <c r="C172" s="38">
        <v>43277</v>
      </c>
      <c r="D172" s="39">
        <v>0.64553240740740747</v>
      </c>
      <c r="E172" s="40" t="s">
        <v>9</v>
      </c>
      <c r="F172" s="40">
        <v>12</v>
      </c>
      <c r="G172" s="40" t="s">
        <v>10</v>
      </c>
    </row>
    <row r="173" spans="3:7" ht="15" thickBot="1" x14ac:dyDescent="0.35">
      <c r="C173" s="38">
        <v>43277</v>
      </c>
      <c r="D173" s="39">
        <v>0.65828703703703706</v>
      </c>
      <c r="E173" s="40" t="s">
        <v>9</v>
      </c>
      <c r="F173" s="40">
        <v>12</v>
      </c>
      <c r="G173" s="40" t="s">
        <v>10</v>
      </c>
    </row>
    <row r="174" spans="3:7" ht="15" thickBot="1" x14ac:dyDescent="0.35">
      <c r="C174" s="38">
        <v>43277</v>
      </c>
      <c r="D174" s="39">
        <v>0.6626967592592593</v>
      </c>
      <c r="E174" s="40" t="s">
        <v>9</v>
      </c>
      <c r="F174" s="40">
        <v>10</v>
      </c>
      <c r="G174" s="40" t="s">
        <v>11</v>
      </c>
    </row>
    <row r="175" spans="3:7" ht="15" thickBot="1" x14ac:dyDescent="0.35">
      <c r="C175" s="38">
        <v>43277</v>
      </c>
      <c r="D175" s="39">
        <v>0.66618055555555555</v>
      </c>
      <c r="E175" s="40" t="s">
        <v>9</v>
      </c>
      <c r="F175" s="40">
        <v>10</v>
      </c>
      <c r="G175" s="40" t="s">
        <v>11</v>
      </c>
    </row>
    <row r="176" spans="3:7" ht="15" thickBot="1" x14ac:dyDescent="0.35">
      <c r="C176" s="38">
        <v>43277</v>
      </c>
      <c r="D176" s="39">
        <v>0.66920138888888892</v>
      </c>
      <c r="E176" s="40" t="s">
        <v>9</v>
      </c>
      <c r="F176" s="40">
        <v>23</v>
      </c>
      <c r="G176" s="40" t="s">
        <v>10</v>
      </c>
    </row>
    <row r="177" spans="3:7" ht="15" thickBot="1" x14ac:dyDescent="0.35">
      <c r="C177" s="38">
        <v>43277</v>
      </c>
      <c r="D177" s="39">
        <v>0.67054398148148142</v>
      </c>
      <c r="E177" s="40" t="s">
        <v>9</v>
      </c>
      <c r="F177" s="40">
        <v>23</v>
      </c>
      <c r="G177" s="40" t="s">
        <v>10</v>
      </c>
    </row>
    <row r="178" spans="3:7" ht="15" thickBot="1" x14ac:dyDescent="0.35">
      <c r="C178" s="38">
        <v>43277</v>
      </c>
      <c r="D178" s="39">
        <v>0.67087962962962966</v>
      </c>
      <c r="E178" s="40" t="s">
        <v>9</v>
      </c>
      <c r="F178" s="40">
        <v>13</v>
      </c>
      <c r="G178" s="40" t="s">
        <v>11</v>
      </c>
    </row>
    <row r="179" spans="3:7" ht="15" thickBot="1" x14ac:dyDescent="0.35">
      <c r="C179" s="38">
        <v>43277</v>
      </c>
      <c r="D179" s="39">
        <v>0.68285879629629631</v>
      </c>
      <c r="E179" s="40" t="s">
        <v>9</v>
      </c>
      <c r="F179" s="40">
        <v>12</v>
      </c>
      <c r="G179" s="40" t="s">
        <v>10</v>
      </c>
    </row>
    <row r="180" spans="3:7" ht="15" thickBot="1" x14ac:dyDescent="0.35">
      <c r="C180" s="38">
        <v>43277</v>
      </c>
      <c r="D180" s="39">
        <v>0.68465277777777767</v>
      </c>
      <c r="E180" s="40" t="s">
        <v>9</v>
      </c>
      <c r="F180" s="40">
        <v>12</v>
      </c>
      <c r="G180" s="40" t="s">
        <v>10</v>
      </c>
    </row>
    <row r="181" spans="3:7" ht="15" thickBot="1" x14ac:dyDescent="0.35">
      <c r="C181" s="38">
        <v>43277</v>
      </c>
      <c r="D181" s="39">
        <v>0.68784722222222217</v>
      </c>
      <c r="E181" s="40" t="s">
        <v>9</v>
      </c>
      <c r="F181" s="40">
        <v>12</v>
      </c>
      <c r="G181" s="40" t="s">
        <v>11</v>
      </c>
    </row>
    <row r="182" spans="3:7" ht="15" thickBot="1" x14ac:dyDescent="0.35">
      <c r="C182" s="38">
        <v>43277</v>
      </c>
      <c r="D182" s="39">
        <v>0.69459490740740737</v>
      </c>
      <c r="E182" s="40" t="s">
        <v>9</v>
      </c>
      <c r="F182" s="40">
        <v>12</v>
      </c>
      <c r="G182" s="40" t="s">
        <v>11</v>
      </c>
    </row>
    <row r="183" spans="3:7" ht="15" thickBot="1" x14ac:dyDescent="0.35">
      <c r="C183" s="38">
        <v>43277</v>
      </c>
      <c r="D183" s="39">
        <v>0.69950231481481484</v>
      </c>
      <c r="E183" s="40" t="s">
        <v>9</v>
      </c>
      <c r="F183" s="40">
        <v>21</v>
      </c>
      <c r="G183" s="40" t="s">
        <v>10</v>
      </c>
    </row>
    <row r="184" spans="3:7" ht="15" thickBot="1" x14ac:dyDescent="0.35">
      <c r="C184" s="38">
        <v>43277</v>
      </c>
      <c r="D184" s="39">
        <v>0.70052083333333337</v>
      </c>
      <c r="E184" s="40" t="s">
        <v>9</v>
      </c>
      <c r="F184" s="40">
        <v>18</v>
      </c>
      <c r="G184" s="40" t="s">
        <v>10</v>
      </c>
    </row>
    <row r="185" spans="3:7" ht="15" thickBot="1" x14ac:dyDescent="0.35">
      <c r="C185" s="38">
        <v>43277</v>
      </c>
      <c r="D185" s="39">
        <v>0.70065972222222228</v>
      </c>
      <c r="E185" s="40" t="s">
        <v>9</v>
      </c>
      <c r="F185" s="40">
        <v>25</v>
      </c>
      <c r="G185" s="40" t="s">
        <v>10</v>
      </c>
    </row>
    <row r="186" spans="3:7" ht="15" thickBot="1" x14ac:dyDescent="0.35">
      <c r="C186" s="38">
        <v>43277</v>
      </c>
      <c r="D186" s="39">
        <v>0.70068287037037036</v>
      </c>
      <c r="E186" s="40" t="s">
        <v>9</v>
      </c>
      <c r="F186" s="40">
        <v>16</v>
      </c>
      <c r="G186" s="40" t="s">
        <v>10</v>
      </c>
    </row>
    <row r="187" spans="3:7" ht="15" thickBot="1" x14ac:dyDescent="0.35">
      <c r="C187" s="38">
        <v>43277</v>
      </c>
      <c r="D187" s="39">
        <v>0.70494212962962965</v>
      </c>
      <c r="E187" s="40" t="s">
        <v>9</v>
      </c>
      <c r="F187" s="40">
        <v>16</v>
      </c>
      <c r="G187" s="40" t="s">
        <v>10</v>
      </c>
    </row>
    <row r="188" spans="3:7" ht="15" thickBot="1" x14ac:dyDescent="0.35">
      <c r="C188" s="38">
        <v>43277</v>
      </c>
      <c r="D188" s="39">
        <v>0.70678240740740739</v>
      </c>
      <c r="E188" s="40" t="s">
        <v>9</v>
      </c>
      <c r="F188" s="40">
        <v>12</v>
      </c>
      <c r="G188" s="40" t="s">
        <v>11</v>
      </c>
    </row>
    <row r="189" spans="3:7" ht="15" thickBot="1" x14ac:dyDescent="0.35">
      <c r="C189" s="38">
        <v>43277</v>
      </c>
      <c r="D189" s="39">
        <v>0.70748842592592587</v>
      </c>
      <c r="E189" s="40" t="s">
        <v>9</v>
      </c>
      <c r="F189" s="40">
        <v>23</v>
      </c>
      <c r="G189" s="40" t="s">
        <v>10</v>
      </c>
    </row>
    <row r="190" spans="3:7" ht="15" thickBot="1" x14ac:dyDescent="0.35">
      <c r="C190" s="38">
        <v>43277</v>
      </c>
      <c r="D190" s="39">
        <v>0.71214120370370371</v>
      </c>
      <c r="E190" s="40" t="s">
        <v>9</v>
      </c>
      <c r="F190" s="40">
        <v>12</v>
      </c>
      <c r="G190" s="40" t="s">
        <v>11</v>
      </c>
    </row>
    <row r="191" spans="3:7" ht="15" thickBot="1" x14ac:dyDescent="0.35">
      <c r="C191" s="38">
        <v>43277</v>
      </c>
      <c r="D191" s="39">
        <v>0.71616898148148145</v>
      </c>
      <c r="E191" s="40" t="s">
        <v>9</v>
      </c>
      <c r="F191" s="40">
        <v>17</v>
      </c>
      <c r="G191" s="40" t="s">
        <v>11</v>
      </c>
    </row>
    <row r="192" spans="3:7" ht="15" thickBot="1" x14ac:dyDescent="0.35">
      <c r="C192" s="38">
        <v>43277</v>
      </c>
      <c r="D192" s="39">
        <v>0.71619212962962964</v>
      </c>
      <c r="E192" s="40" t="s">
        <v>9</v>
      </c>
      <c r="F192" s="40">
        <v>12</v>
      </c>
      <c r="G192" s="40" t="s">
        <v>11</v>
      </c>
    </row>
    <row r="193" spans="3:7" ht="15" thickBot="1" x14ac:dyDescent="0.35">
      <c r="C193" s="38">
        <v>43277</v>
      </c>
      <c r="D193" s="39">
        <v>0.71620370370370379</v>
      </c>
      <c r="E193" s="40" t="s">
        <v>9</v>
      </c>
      <c r="F193" s="40">
        <v>18</v>
      </c>
      <c r="G193" s="40" t="s">
        <v>11</v>
      </c>
    </row>
    <row r="194" spans="3:7" ht="15" thickBot="1" x14ac:dyDescent="0.35">
      <c r="C194" s="38">
        <v>43277</v>
      </c>
      <c r="D194" s="39">
        <v>0.71625000000000005</v>
      </c>
      <c r="E194" s="40" t="s">
        <v>9</v>
      </c>
      <c r="F194" s="40">
        <v>11</v>
      </c>
      <c r="G194" s="40" t="s">
        <v>11</v>
      </c>
    </row>
    <row r="195" spans="3:7" ht="15" thickBot="1" x14ac:dyDescent="0.35">
      <c r="C195" s="38">
        <v>43277</v>
      </c>
      <c r="D195" s="39">
        <v>0.72344907407407411</v>
      </c>
      <c r="E195" s="40" t="s">
        <v>9</v>
      </c>
      <c r="F195" s="40">
        <v>13</v>
      </c>
      <c r="G195" s="40" t="s">
        <v>10</v>
      </c>
    </row>
    <row r="196" spans="3:7" ht="15" thickBot="1" x14ac:dyDescent="0.35">
      <c r="C196" s="38">
        <v>43277</v>
      </c>
      <c r="D196" s="39">
        <v>0.72561342592592604</v>
      </c>
      <c r="E196" s="40" t="s">
        <v>9</v>
      </c>
      <c r="F196" s="40">
        <v>19</v>
      </c>
      <c r="G196" s="40" t="s">
        <v>10</v>
      </c>
    </row>
    <row r="197" spans="3:7" ht="15" thickBot="1" x14ac:dyDescent="0.35">
      <c r="C197" s="38">
        <v>43277</v>
      </c>
      <c r="D197" s="39">
        <v>0.72717592592592595</v>
      </c>
      <c r="E197" s="40" t="s">
        <v>9</v>
      </c>
      <c r="F197" s="40">
        <v>23</v>
      </c>
      <c r="G197" s="40" t="s">
        <v>11</v>
      </c>
    </row>
    <row r="198" spans="3:7" ht="15" thickBot="1" x14ac:dyDescent="0.35">
      <c r="C198" s="38">
        <v>43277</v>
      </c>
      <c r="D198" s="39">
        <v>0.72848379629629623</v>
      </c>
      <c r="E198" s="40" t="s">
        <v>9</v>
      </c>
      <c r="F198" s="40">
        <v>27</v>
      </c>
      <c r="G198" s="40" t="s">
        <v>10</v>
      </c>
    </row>
    <row r="199" spans="3:7" ht="15" thickBot="1" x14ac:dyDescent="0.35">
      <c r="C199" s="38">
        <v>43277</v>
      </c>
      <c r="D199" s="39">
        <v>0.72994212962962957</v>
      </c>
      <c r="E199" s="40" t="s">
        <v>9</v>
      </c>
      <c r="F199" s="40">
        <v>12</v>
      </c>
      <c r="G199" s="40" t="s">
        <v>11</v>
      </c>
    </row>
    <row r="200" spans="3:7" ht="15" thickBot="1" x14ac:dyDescent="0.35">
      <c r="C200" s="38">
        <v>43277</v>
      </c>
      <c r="D200" s="39">
        <v>0.73673611111111104</v>
      </c>
      <c r="E200" s="40" t="s">
        <v>9</v>
      </c>
      <c r="F200" s="40">
        <v>24</v>
      </c>
      <c r="G200" s="40" t="s">
        <v>10</v>
      </c>
    </row>
    <row r="201" spans="3:7" ht="15" thickBot="1" x14ac:dyDescent="0.35">
      <c r="C201" s="38">
        <v>43277</v>
      </c>
      <c r="D201" s="39">
        <v>0.73960648148148145</v>
      </c>
      <c r="E201" s="40" t="s">
        <v>9</v>
      </c>
      <c r="F201" s="40">
        <v>27</v>
      </c>
      <c r="G201" s="40" t="s">
        <v>10</v>
      </c>
    </row>
    <row r="202" spans="3:7" ht="15" thickBot="1" x14ac:dyDescent="0.35">
      <c r="C202" s="38">
        <v>43277</v>
      </c>
      <c r="D202" s="39">
        <v>0.74601851851851853</v>
      </c>
      <c r="E202" s="40" t="s">
        <v>9</v>
      </c>
      <c r="F202" s="40">
        <v>24</v>
      </c>
      <c r="G202" s="40" t="s">
        <v>10</v>
      </c>
    </row>
    <row r="203" spans="3:7" ht="15" thickBot="1" x14ac:dyDescent="0.35">
      <c r="C203" s="38">
        <v>43277</v>
      </c>
      <c r="D203" s="39">
        <v>0.74664351851851851</v>
      </c>
      <c r="E203" s="40" t="s">
        <v>9</v>
      </c>
      <c r="F203" s="40">
        <v>12</v>
      </c>
      <c r="G203" s="40" t="s">
        <v>11</v>
      </c>
    </row>
    <row r="204" spans="3:7" ht="15" thickBot="1" x14ac:dyDescent="0.35">
      <c r="C204" s="38">
        <v>43277</v>
      </c>
      <c r="D204" s="39">
        <v>0.75171296296296297</v>
      </c>
      <c r="E204" s="40" t="s">
        <v>9</v>
      </c>
      <c r="F204" s="40">
        <v>25</v>
      </c>
      <c r="G204" s="40" t="s">
        <v>10</v>
      </c>
    </row>
    <row r="205" spans="3:7" ht="15" thickBot="1" x14ac:dyDescent="0.35">
      <c r="C205" s="38">
        <v>43277</v>
      </c>
      <c r="D205" s="39">
        <v>0.758275462962963</v>
      </c>
      <c r="E205" s="40" t="s">
        <v>9</v>
      </c>
      <c r="F205" s="40">
        <v>37</v>
      </c>
      <c r="G205" s="40" t="s">
        <v>10</v>
      </c>
    </row>
    <row r="206" spans="3:7" ht="15" thickBot="1" x14ac:dyDescent="0.35">
      <c r="C206" s="38">
        <v>43277</v>
      </c>
      <c r="D206" s="39">
        <v>0.75884259259259268</v>
      </c>
      <c r="E206" s="40" t="s">
        <v>9</v>
      </c>
      <c r="F206" s="40">
        <v>16</v>
      </c>
      <c r="G206" s="40" t="s">
        <v>10</v>
      </c>
    </row>
    <row r="207" spans="3:7" ht="15" thickBot="1" x14ac:dyDescent="0.35">
      <c r="C207" s="38">
        <v>43277</v>
      </c>
      <c r="D207" s="39">
        <v>0.75894675925925925</v>
      </c>
      <c r="E207" s="40" t="s">
        <v>9</v>
      </c>
      <c r="F207" s="40">
        <v>14</v>
      </c>
      <c r="G207" s="40" t="s">
        <v>10</v>
      </c>
    </row>
    <row r="208" spans="3:7" ht="15" thickBot="1" x14ac:dyDescent="0.35">
      <c r="C208" s="38">
        <v>43277</v>
      </c>
      <c r="D208" s="39">
        <v>0.76518518518518519</v>
      </c>
      <c r="E208" s="40" t="s">
        <v>9</v>
      </c>
      <c r="F208" s="40">
        <v>23</v>
      </c>
      <c r="G208" s="40" t="s">
        <v>10</v>
      </c>
    </row>
    <row r="209" spans="3:7" ht="15" thickBot="1" x14ac:dyDescent="0.35">
      <c r="C209" s="38">
        <v>43277</v>
      </c>
      <c r="D209" s="39">
        <v>0.76856481481481476</v>
      </c>
      <c r="E209" s="40" t="s">
        <v>9</v>
      </c>
      <c r="F209" s="40">
        <v>16</v>
      </c>
      <c r="G209" s="40" t="s">
        <v>10</v>
      </c>
    </row>
    <row r="210" spans="3:7" ht="15" thickBot="1" x14ac:dyDescent="0.35">
      <c r="C210" s="38">
        <v>43277</v>
      </c>
      <c r="D210" s="39">
        <v>0.76862268518518517</v>
      </c>
      <c r="E210" s="40" t="s">
        <v>9</v>
      </c>
      <c r="F210" s="40">
        <v>20</v>
      </c>
      <c r="G210" s="40" t="s">
        <v>10</v>
      </c>
    </row>
    <row r="211" spans="3:7" ht="15" thickBot="1" x14ac:dyDescent="0.35">
      <c r="C211" s="38">
        <v>43277</v>
      </c>
      <c r="D211" s="39">
        <v>0.77527777777777773</v>
      </c>
      <c r="E211" s="40" t="s">
        <v>9</v>
      </c>
      <c r="F211" s="40">
        <v>18</v>
      </c>
      <c r="G211" s="40" t="s">
        <v>10</v>
      </c>
    </row>
    <row r="212" spans="3:7" ht="15" thickBot="1" x14ac:dyDescent="0.35">
      <c r="C212" s="38">
        <v>43277</v>
      </c>
      <c r="D212" s="39">
        <v>0.77651620370370367</v>
      </c>
      <c r="E212" s="40" t="s">
        <v>9</v>
      </c>
      <c r="F212" s="40">
        <v>12</v>
      </c>
      <c r="G212" s="40" t="s">
        <v>10</v>
      </c>
    </row>
    <row r="213" spans="3:7" ht="15" thickBot="1" x14ac:dyDescent="0.35">
      <c r="C213" s="38">
        <v>43277</v>
      </c>
      <c r="D213" s="39">
        <v>0.77765046296296303</v>
      </c>
      <c r="E213" s="40" t="s">
        <v>9</v>
      </c>
      <c r="F213" s="40">
        <v>23</v>
      </c>
      <c r="G213" s="40" t="s">
        <v>11</v>
      </c>
    </row>
    <row r="214" spans="3:7" ht="15" thickBot="1" x14ac:dyDescent="0.35">
      <c r="C214" s="38">
        <v>43277</v>
      </c>
      <c r="D214" s="39">
        <v>0.77767361111111111</v>
      </c>
      <c r="E214" s="40" t="s">
        <v>9</v>
      </c>
      <c r="F214" s="40">
        <v>15</v>
      </c>
      <c r="G214" s="40" t="s">
        <v>11</v>
      </c>
    </row>
    <row r="215" spans="3:7" ht="15" thickBot="1" x14ac:dyDescent="0.35">
      <c r="C215" s="38">
        <v>43277</v>
      </c>
      <c r="D215" s="39">
        <v>0.7776967592592593</v>
      </c>
      <c r="E215" s="40" t="s">
        <v>9</v>
      </c>
      <c r="F215" s="40">
        <v>10</v>
      </c>
      <c r="G215" s="40" t="s">
        <v>11</v>
      </c>
    </row>
    <row r="216" spans="3:7" ht="15" thickBot="1" x14ac:dyDescent="0.35">
      <c r="C216" s="38">
        <v>43277</v>
      </c>
      <c r="D216" s="39">
        <v>0.78067129629629628</v>
      </c>
      <c r="E216" s="40" t="s">
        <v>9</v>
      </c>
      <c r="F216" s="40">
        <v>10</v>
      </c>
      <c r="G216" s="40" t="s">
        <v>11</v>
      </c>
    </row>
    <row r="217" spans="3:7" ht="15" thickBot="1" x14ac:dyDescent="0.35">
      <c r="C217" s="38">
        <v>43277</v>
      </c>
      <c r="D217" s="39">
        <v>0.79275462962962961</v>
      </c>
      <c r="E217" s="40" t="s">
        <v>9</v>
      </c>
      <c r="F217" s="40">
        <v>12</v>
      </c>
      <c r="G217" s="40" t="s">
        <v>11</v>
      </c>
    </row>
    <row r="218" spans="3:7" ht="15" thickBot="1" x14ac:dyDescent="0.35">
      <c r="C218" s="38">
        <v>43277</v>
      </c>
      <c r="D218" s="39">
        <v>0.81670138888888888</v>
      </c>
      <c r="E218" s="40" t="s">
        <v>9</v>
      </c>
      <c r="F218" s="40">
        <v>12</v>
      </c>
      <c r="G218" s="40" t="s">
        <v>11</v>
      </c>
    </row>
    <row r="219" spans="3:7" ht="15" thickBot="1" x14ac:dyDescent="0.35">
      <c r="C219" s="38">
        <v>43277</v>
      </c>
      <c r="D219" s="39">
        <v>0.8178819444444444</v>
      </c>
      <c r="E219" s="40" t="s">
        <v>9</v>
      </c>
      <c r="F219" s="40">
        <v>22</v>
      </c>
      <c r="G219" s="40" t="s">
        <v>10</v>
      </c>
    </row>
    <row r="220" spans="3:7" ht="15" thickBot="1" x14ac:dyDescent="0.35">
      <c r="C220" s="38">
        <v>43277</v>
      </c>
      <c r="D220" s="39">
        <v>0.8240277777777778</v>
      </c>
      <c r="E220" s="40" t="s">
        <v>9</v>
      </c>
      <c r="F220" s="40">
        <v>20</v>
      </c>
      <c r="G220" s="40" t="s">
        <v>10</v>
      </c>
    </row>
    <row r="221" spans="3:7" ht="15" thickBot="1" x14ac:dyDescent="0.35">
      <c r="C221" s="38">
        <v>43277</v>
      </c>
      <c r="D221" s="39">
        <v>0.82928240740740744</v>
      </c>
      <c r="E221" s="40" t="s">
        <v>9</v>
      </c>
      <c r="F221" s="40">
        <v>18</v>
      </c>
      <c r="G221" s="40" t="s">
        <v>10</v>
      </c>
    </row>
    <row r="222" spans="3:7" ht="15" thickBot="1" x14ac:dyDescent="0.35">
      <c r="C222" s="38">
        <v>43277</v>
      </c>
      <c r="D222" s="39">
        <v>0.83293981481481483</v>
      </c>
      <c r="E222" s="40" t="s">
        <v>9</v>
      </c>
      <c r="F222" s="40">
        <v>15</v>
      </c>
      <c r="G222" s="40" t="s">
        <v>10</v>
      </c>
    </row>
    <row r="223" spans="3:7" ht="15" thickBot="1" x14ac:dyDescent="0.35">
      <c r="C223" s="38">
        <v>43277</v>
      </c>
      <c r="D223" s="39">
        <v>0.83295138888888898</v>
      </c>
      <c r="E223" s="40" t="s">
        <v>9</v>
      </c>
      <c r="F223" s="40">
        <v>9</v>
      </c>
      <c r="G223" s="40" t="s">
        <v>10</v>
      </c>
    </row>
    <row r="224" spans="3:7" ht="15" thickBot="1" x14ac:dyDescent="0.35">
      <c r="C224" s="38">
        <v>43277</v>
      </c>
      <c r="D224" s="39">
        <v>0.83396990740740751</v>
      </c>
      <c r="E224" s="40" t="s">
        <v>9</v>
      </c>
      <c r="F224" s="40">
        <v>13</v>
      </c>
      <c r="G224" s="40" t="s">
        <v>10</v>
      </c>
    </row>
    <row r="225" spans="3:7" ht="15" thickBot="1" x14ac:dyDescent="0.35">
      <c r="C225" s="38">
        <v>43277</v>
      </c>
      <c r="D225" s="39">
        <v>0.83614583333333325</v>
      </c>
      <c r="E225" s="40" t="s">
        <v>9</v>
      </c>
      <c r="F225" s="40">
        <v>11</v>
      </c>
      <c r="G225" s="40" t="s">
        <v>11</v>
      </c>
    </row>
    <row r="226" spans="3:7" ht="15" thickBot="1" x14ac:dyDescent="0.35">
      <c r="C226" s="38">
        <v>43277</v>
      </c>
      <c r="D226" s="39">
        <v>0.8399537037037037</v>
      </c>
      <c r="E226" s="40" t="s">
        <v>9</v>
      </c>
      <c r="F226" s="40">
        <v>29</v>
      </c>
      <c r="G226" s="40" t="s">
        <v>11</v>
      </c>
    </row>
    <row r="227" spans="3:7" ht="15" thickBot="1" x14ac:dyDescent="0.35">
      <c r="C227" s="38">
        <v>43277</v>
      </c>
      <c r="D227" s="39">
        <v>0.84510416666666666</v>
      </c>
      <c r="E227" s="40" t="s">
        <v>9</v>
      </c>
      <c r="F227" s="40">
        <v>14</v>
      </c>
      <c r="G227" s="40" t="s">
        <v>11</v>
      </c>
    </row>
    <row r="228" spans="3:7" ht="15" thickBot="1" x14ac:dyDescent="0.35">
      <c r="C228" s="38">
        <v>43277</v>
      </c>
      <c r="D228" s="39">
        <v>0.84856481481481483</v>
      </c>
      <c r="E228" s="40" t="s">
        <v>9</v>
      </c>
      <c r="F228" s="40">
        <v>11</v>
      </c>
      <c r="G228" s="40" t="s">
        <v>11</v>
      </c>
    </row>
    <row r="229" spans="3:7" ht="15" thickBot="1" x14ac:dyDescent="0.35">
      <c r="C229" s="38">
        <v>43277</v>
      </c>
      <c r="D229" s="39">
        <v>0.84920138888888896</v>
      </c>
      <c r="E229" s="40" t="s">
        <v>9</v>
      </c>
      <c r="F229" s="40">
        <v>10</v>
      </c>
      <c r="G229" s="40" t="s">
        <v>10</v>
      </c>
    </row>
    <row r="230" spans="3:7" ht="15" thickBot="1" x14ac:dyDescent="0.35">
      <c r="C230" s="38">
        <v>43277</v>
      </c>
      <c r="D230" s="39">
        <v>0.85234953703703698</v>
      </c>
      <c r="E230" s="40" t="s">
        <v>9</v>
      </c>
      <c r="F230" s="40">
        <v>10</v>
      </c>
      <c r="G230" s="40" t="s">
        <v>10</v>
      </c>
    </row>
    <row r="231" spans="3:7" ht="15" thickBot="1" x14ac:dyDescent="0.35">
      <c r="C231" s="38">
        <v>43277</v>
      </c>
      <c r="D231" s="39">
        <v>0.88028935185185186</v>
      </c>
      <c r="E231" s="40" t="s">
        <v>9</v>
      </c>
      <c r="F231" s="40">
        <v>11</v>
      </c>
      <c r="G231" s="40" t="s">
        <v>11</v>
      </c>
    </row>
    <row r="232" spans="3:7" ht="15" thickBot="1" x14ac:dyDescent="0.35">
      <c r="C232" s="38">
        <v>43277</v>
      </c>
      <c r="D232" s="39">
        <v>0.8803009259259259</v>
      </c>
      <c r="E232" s="40" t="s">
        <v>9</v>
      </c>
      <c r="F232" s="40">
        <v>9</v>
      </c>
      <c r="G232" s="40" t="s">
        <v>11</v>
      </c>
    </row>
    <row r="233" spans="3:7" ht="15" thickBot="1" x14ac:dyDescent="0.35">
      <c r="C233" s="38">
        <v>43277</v>
      </c>
      <c r="D233" s="39">
        <v>0.88126157407407402</v>
      </c>
      <c r="E233" s="40" t="s">
        <v>9</v>
      </c>
      <c r="F233" s="40">
        <v>9</v>
      </c>
      <c r="G233" s="40" t="s">
        <v>11</v>
      </c>
    </row>
    <row r="234" spans="3:7" ht="15" thickBot="1" x14ac:dyDescent="0.35">
      <c r="C234" s="38">
        <v>43278</v>
      </c>
      <c r="D234" s="39">
        <v>0.11608796296296296</v>
      </c>
      <c r="E234" s="40" t="s">
        <v>9</v>
      </c>
      <c r="F234" s="40">
        <v>33</v>
      </c>
      <c r="G234" s="40" t="s">
        <v>10</v>
      </c>
    </row>
    <row r="235" spans="3:7" ht="15" thickBot="1" x14ac:dyDescent="0.35">
      <c r="C235" s="38">
        <v>43278</v>
      </c>
      <c r="D235" s="39">
        <v>0.11871527777777778</v>
      </c>
      <c r="E235" s="40" t="s">
        <v>9</v>
      </c>
      <c r="F235" s="40">
        <v>12</v>
      </c>
      <c r="G235" s="40" t="s">
        <v>11</v>
      </c>
    </row>
    <row r="236" spans="3:7" ht="15" thickBot="1" x14ac:dyDescent="0.35">
      <c r="C236" s="38">
        <v>43278</v>
      </c>
      <c r="D236" s="39">
        <v>0.32613425925925926</v>
      </c>
      <c r="E236" s="40" t="s">
        <v>9</v>
      </c>
      <c r="F236" s="40">
        <v>11</v>
      </c>
      <c r="G236" s="40" t="s">
        <v>11</v>
      </c>
    </row>
    <row r="237" spans="3:7" ht="15" thickBot="1" x14ac:dyDescent="0.35">
      <c r="C237" s="38">
        <v>43278</v>
      </c>
      <c r="D237" s="39">
        <v>0.41614583333333338</v>
      </c>
      <c r="E237" s="40" t="s">
        <v>9</v>
      </c>
      <c r="F237" s="40">
        <v>10</v>
      </c>
      <c r="G237" s="40" t="s">
        <v>10</v>
      </c>
    </row>
    <row r="238" spans="3:7" ht="15" thickBot="1" x14ac:dyDescent="0.35">
      <c r="C238" s="38">
        <v>43278</v>
      </c>
      <c r="D238" s="39">
        <v>0.42821759259259262</v>
      </c>
      <c r="E238" s="40" t="s">
        <v>9</v>
      </c>
      <c r="F238" s="40">
        <v>6</v>
      </c>
      <c r="G238" s="40" t="s">
        <v>11</v>
      </c>
    </row>
    <row r="239" spans="3:7" ht="15" thickBot="1" x14ac:dyDescent="0.35">
      <c r="C239" s="38">
        <v>43278</v>
      </c>
      <c r="D239" s="39">
        <v>0.43682870370370369</v>
      </c>
      <c r="E239" s="40" t="s">
        <v>9</v>
      </c>
      <c r="F239" s="40">
        <v>9</v>
      </c>
      <c r="G239" s="40" t="s">
        <v>11</v>
      </c>
    </row>
    <row r="240" spans="3:7" ht="15" thickBot="1" x14ac:dyDescent="0.35">
      <c r="C240" s="38">
        <v>43278</v>
      </c>
      <c r="D240" s="39">
        <v>0.47150462962962963</v>
      </c>
      <c r="E240" s="40" t="s">
        <v>9</v>
      </c>
      <c r="F240" s="40">
        <v>13</v>
      </c>
      <c r="G240" s="40" t="s">
        <v>11</v>
      </c>
    </row>
    <row r="241" spans="3:7" ht="15" thickBot="1" x14ac:dyDescent="0.35">
      <c r="C241" s="38">
        <v>43278</v>
      </c>
      <c r="D241" s="39">
        <v>0.47444444444444445</v>
      </c>
      <c r="E241" s="40" t="s">
        <v>9</v>
      </c>
      <c r="F241" s="40">
        <v>25</v>
      </c>
      <c r="G241" s="40" t="s">
        <v>10</v>
      </c>
    </row>
    <row r="242" spans="3:7" ht="15" thickBot="1" x14ac:dyDescent="0.35">
      <c r="C242" s="38">
        <v>43278</v>
      </c>
      <c r="D242" s="39">
        <v>0.47505787037037034</v>
      </c>
      <c r="E242" s="40" t="s">
        <v>9</v>
      </c>
      <c r="F242" s="40">
        <v>13</v>
      </c>
      <c r="G242" s="40" t="s">
        <v>11</v>
      </c>
    </row>
    <row r="243" spans="3:7" ht="15" thickBot="1" x14ac:dyDescent="0.35">
      <c r="C243" s="38">
        <v>43278</v>
      </c>
      <c r="D243" s="39">
        <v>0.47532407407407407</v>
      </c>
      <c r="E243" s="40" t="s">
        <v>9</v>
      </c>
      <c r="F243" s="40">
        <v>10</v>
      </c>
      <c r="G243" s="40" t="s">
        <v>11</v>
      </c>
    </row>
    <row r="244" spans="3:7" ht="15" thickBot="1" x14ac:dyDescent="0.35">
      <c r="C244" s="38">
        <v>43278</v>
      </c>
      <c r="D244" s="39">
        <v>0.49234953703703704</v>
      </c>
      <c r="E244" s="40" t="s">
        <v>9</v>
      </c>
      <c r="F244" s="40">
        <v>24</v>
      </c>
      <c r="G244" s="40" t="s">
        <v>10</v>
      </c>
    </row>
    <row r="245" spans="3:7" ht="15" thickBot="1" x14ac:dyDescent="0.35">
      <c r="C245" s="38">
        <v>43278</v>
      </c>
      <c r="D245" s="39">
        <v>0.49238425925925927</v>
      </c>
      <c r="E245" s="40" t="s">
        <v>9</v>
      </c>
      <c r="F245" s="40">
        <v>22</v>
      </c>
      <c r="G245" s="40" t="s">
        <v>10</v>
      </c>
    </row>
    <row r="246" spans="3:7" ht="15" thickBot="1" x14ac:dyDescent="0.35">
      <c r="C246" s="38">
        <v>43278</v>
      </c>
      <c r="D246" s="39">
        <v>0.50527777777777783</v>
      </c>
      <c r="E246" s="40" t="s">
        <v>9</v>
      </c>
      <c r="F246" s="40">
        <v>25</v>
      </c>
      <c r="G246" s="40" t="s">
        <v>10</v>
      </c>
    </row>
    <row r="247" spans="3:7" ht="15" thickBot="1" x14ac:dyDescent="0.35">
      <c r="C247" s="38">
        <v>43278</v>
      </c>
      <c r="D247" s="39">
        <v>0.51063657407407403</v>
      </c>
      <c r="E247" s="40" t="s">
        <v>9</v>
      </c>
      <c r="F247" s="40">
        <v>25</v>
      </c>
      <c r="G247" s="40" t="s">
        <v>11</v>
      </c>
    </row>
    <row r="248" spans="3:7" ht="15" thickBot="1" x14ac:dyDescent="0.35">
      <c r="C248" s="38">
        <v>43278</v>
      </c>
      <c r="D248" s="39">
        <v>0.5151041666666667</v>
      </c>
      <c r="E248" s="40" t="s">
        <v>9</v>
      </c>
      <c r="F248" s="40">
        <v>23</v>
      </c>
      <c r="G248" s="40" t="s">
        <v>11</v>
      </c>
    </row>
    <row r="249" spans="3:7" ht="15" thickBot="1" x14ac:dyDescent="0.35">
      <c r="C249" s="38">
        <v>43278</v>
      </c>
      <c r="D249" s="39">
        <v>0.52447916666666672</v>
      </c>
      <c r="E249" s="40" t="s">
        <v>9</v>
      </c>
      <c r="F249" s="40">
        <v>12</v>
      </c>
      <c r="G249" s="40" t="s">
        <v>10</v>
      </c>
    </row>
    <row r="250" spans="3:7" ht="15" thickBot="1" x14ac:dyDescent="0.35">
      <c r="C250" s="38">
        <v>43278</v>
      </c>
      <c r="D250" s="39">
        <v>0.52857638888888892</v>
      </c>
      <c r="E250" s="40" t="s">
        <v>9</v>
      </c>
      <c r="F250" s="40">
        <v>8</v>
      </c>
      <c r="G250" s="40" t="s">
        <v>10</v>
      </c>
    </row>
    <row r="251" spans="3:7" ht="15" thickBot="1" x14ac:dyDescent="0.35">
      <c r="C251" s="38">
        <v>43278</v>
      </c>
      <c r="D251" s="39">
        <v>0.54199074074074072</v>
      </c>
      <c r="E251" s="40" t="s">
        <v>9</v>
      </c>
      <c r="F251" s="40">
        <v>9</v>
      </c>
      <c r="G251" s="40" t="s">
        <v>10</v>
      </c>
    </row>
    <row r="252" spans="3:7" ht="15" thickBot="1" x14ac:dyDescent="0.35">
      <c r="C252" s="38">
        <v>43278</v>
      </c>
      <c r="D252" s="39">
        <v>0.56778935185185186</v>
      </c>
      <c r="E252" s="40" t="s">
        <v>9</v>
      </c>
      <c r="F252" s="40">
        <v>12</v>
      </c>
      <c r="G252" s="40" t="s">
        <v>11</v>
      </c>
    </row>
    <row r="253" spans="3:7" ht="15" thickBot="1" x14ac:dyDescent="0.35">
      <c r="C253" s="38">
        <v>43278</v>
      </c>
      <c r="D253" s="39">
        <v>0.57831018518518518</v>
      </c>
      <c r="E253" s="40" t="s">
        <v>9</v>
      </c>
      <c r="F253" s="40">
        <v>11</v>
      </c>
      <c r="G253" s="40" t="s">
        <v>11</v>
      </c>
    </row>
    <row r="254" spans="3:7" ht="15" thickBot="1" x14ac:dyDescent="0.35">
      <c r="C254" s="38">
        <v>43278</v>
      </c>
      <c r="D254" s="39">
        <v>0.59666666666666668</v>
      </c>
      <c r="E254" s="40" t="s">
        <v>9</v>
      </c>
      <c r="F254" s="40">
        <v>24</v>
      </c>
      <c r="G254" s="40" t="s">
        <v>10</v>
      </c>
    </row>
    <row r="255" spans="3:7" ht="15" thickBot="1" x14ac:dyDescent="0.35">
      <c r="C255" s="38">
        <v>43278</v>
      </c>
      <c r="D255" s="39">
        <v>0.59734953703703708</v>
      </c>
      <c r="E255" s="40" t="s">
        <v>9</v>
      </c>
      <c r="F255" s="40">
        <v>23</v>
      </c>
      <c r="G255" s="40" t="s">
        <v>11</v>
      </c>
    </row>
    <row r="256" spans="3:7" ht="15" thickBot="1" x14ac:dyDescent="0.35">
      <c r="C256" s="38">
        <v>43278</v>
      </c>
      <c r="D256" s="39">
        <v>0.59775462962962966</v>
      </c>
      <c r="E256" s="40" t="s">
        <v>9</v>
      </c>
      <c r="F256" s="40">
        <v>22</v>
      </c>
      <c r="G256" s="40" t="s">
        <v>10</v>
      </c>
    </row>
    <row r="257" spans="3:7" ht="15" thickBot="1" x14ac:dyDescent="0.35">
      <c r="C257" s="38">
        <v>43278</v>
      </c>
      <c r="D257" s="39">
        <v>0.59827546296296297</v>
      </c>
      <c r="E257" s="40" t="s">
        <v>9</v>
      </c>
      <c r="F257" s="40">
        <v>20</v>
      </c>
      <c r="G257" s="40" t="s">
        <v>10</v>
      </c>
    </row>
    <row r="258" spans="3:7" ht="15" thickBot="1" x14ac:dyDescent="0.35">
      <c r="C258" s="38">
        <v>43278</v>
      </c>
      <c r="D258" s="39">
        <v>0.59828703703703701</v>
      </c>
      <c r="E258" s="40" t="s">
        <v>9</v>
      </c>
      <c r="F258" s="40">
        <v>15</v>
      </c>
      <c r="G258" s="40" t="s">
        <v>10</v>
      </c>
    </row>
    <row r="259" spans="3:7" ht="15" thickBot="1" x14ac:dyDescent="0.35">
      <c r="C259" s="38">
        <v>43278</v>
      </c>
      <c r="D259" s="39">
        <v>0.59832175925925923</v>
      </c>
      <c r="E259" s="40" t="s">
        <v>9</v>
      </c>
      <c r="F259" s="40">
        <v>14</v>
      </c>
      <c r="G259" s="40" t="s">
        <v>10</v>
      </c>
    </row>
    <row r="260" spans="3:7" ht="15" thickBot="1" x14ac:dyDescent="0.35">
      <c r="C260" s="38">
        <v>43278</v>
      </c>
      <c r="D260" s="39">
        <v>0.60418981481481482</v>
      </c>
      <c r="E260" s="40" t="s">
        <v>9</v>
      </c>
      <c r="F260" s="40">
        <v>11</v>
      </c>
      <c r="G260" s="40" t="s">
        <v>11</v>
      </c>
    </row>
    <row r="261" spans="3:7" ht="15" thickBot="1" x14ac:dyDescent="0.35">
      <c r="C261" s="38">
        <v>43278</v>
      </c>
      <c r="D261" s="39">
        <v>0.60660879629629627</v>
      </c>
      <c r="E261" s="40" t="s">
        <v>9</v>
      </c>
      <c r="F261" s="40">
        <v>10</v>
      </c>
      <c r="G261" s="40" t="s">
        <v>10</v>
      </c>
    </row>
    <row r="262" spans="3:7" ht="15" thickBot="1" x14ac:dyDescent="0.35">
      <c r="C262" s="38">
        <v>43278</v>
      </c>
      <c r="D262" s="39">
        <v>0.60917824074074078</v>
      </c>
      <c r="E262" s="40" t="s">
        <v>9</v>
      </c>
      <c r="F262" s="40">
        <v>13</v>
      </c>
      <c r="G262" s="40" t="s">
        <v>10</v>
      </c>
    </row>
    <row r="263" spans="3:7" ht="15" thickBot="1" x14ac:dyDescent="0.35">
      <c r="C263" s="38">
        <v>43278</v>
      </c>
      <c r="D263" s="39">
        <v>0.61128472222222219</v>
      </c>
      <c r="E263" s="40" t="s">
        <v>9</v>
      </c>
      <c r="F263" s="40">
        <v>10</v>
      </c>
      <c r="G263" s="40" t="s">
        <v>11</v>
      </c>
    </row>
    <row r="264" spans="3:7" ht="15" thickBot="1" x14ac:dyDescent="0.35">
      <c r="C264" s="38">
        <v>43278</v>
      </c>
      <c r="D264" s="39">
        <v>0.62337962962962956</v>
      </c>
      <c r="E264" s="40" t="s">
        <v>9</v>
      </c>
      <c r="F264" s="40">
        <v>10</v>
      </c>
      <c r="G264" s="40" t="s">
        <v>11</v>
      </c>
    </row>
    <row r="265" spans="3:7" ht="15" thickBot="1" x14ac:dyDescent="0.35">
      <c r="C265" s="38">
        <v>43278</v>
      </c>
      <c r="D265" s="39">
        <v>0.66773148148148154</v>
      </c>
      <c r="E265" s="40" t="s">
        <v>9</v>
      </c>
      <c r="F265" s="40">
        <v>9</v>
      </c>
      <c r="G265" s="40" t="s">
        <v>11</v>
      </c>
    </row>
    <row r="266" spans="3:7" ht="15" thickBot="1" x14ac:dyDescent="0.35">
      <c r="C266" s="38">
        <v>43278</v>
      </c>
      <c r="D266" s="39">
        <v>0.68084490740740744</v>
      </c>
      <c r="E266" s="40" t="s">
        <v>9</v>
      </c>
      <c r="F266" s="40">
        <v>14</v>
      </c>
      <c r="G266" s="40" t="s">
        <v>11</v>
      </c>
    </row>
    <row r="267" spans="3:7" ht="15" thickBot="1" x14ac:dyDescent="0.35">
      <c r="C267" s="38">
        <v>43278</v>
      </c>
      <c r="D267" s="39">
        <v>0.6909143518518519</v>
      </c>
      <c r="E267" s="40" t="s">
        <v>9</v>
      </c>
      <c r="F267" s="40">
        <v>17</v>
      </c>
      <c r="G267" s="40" t="s">
        <v>10</v>
      </c>
    </row>
    <row r="268" spans="3:7" ht="15" thickBot="1" x14ac:dyDescent="0.35">
      <c r="C268" s="38">
        <v>43278</v>
      </c>
      <c r="D268" s="39">
        <v>0.69504629629629633</v>
      </c>
      <c r="E268" s="40" t="s">
        <v>9</v>
      </c>
      <c r="F268" s="40">
        <v>12</v>
      </c>
      <c r="G268" s="40" t="s">
        <v>11</v>
      </c>
    </row>
    <row r="269" spans="3:7" ht="15" thickBot="1" x14ac:dyDescent="0.35">
      <c r="C269" s="38">
        <v>43278</v>
      </c>
      <c r="D269" s="39">
        <v>0.69520833333333332</v>
      </c>
      <c r="E269" s="40" t="s">
        <v>9</v>
      </c>
      <c r="F269" s="40">
        <v>10</v>
      </c>
      <c r="G269" s="40" t="s">
        <v>11</v>
      </c>
    </row>
    <row r="270" spans="3:7" ht="15" thickBot="1" x14ac:dyDescent="0.35">
      <c r="C270" s="38">
        <v>43278</v>
      </c>
      <c r="D270" s="39">
        <v>0.69597222222222221</v>
      </c>
      <c r="E270" s="40" t="s">
        <v>9</v>
      </c>
      <c r="F270" s="40">
        <v>10</v>
      </c>
      <c r="G270" s="40" t="s">
        <v>11</v>
      </c>
    </row>
    <row r="271" spans="3:7" ht="15" thickBot="1" x14ac:dyDescent="0.35">
      <c r="C271" s="38">
        <v>43278</v>
      </c>
      <c r="D271" s="39">
        <v>0.71887731481481476</v>
      </c>
      <c r="E271" s="40" t="s">
        <v>9</v>
      </c>
      <c r="F271" s="40">
        <v>8</v>
      </c>
      <c r="G271" s="40" t="s">
        <v>10</v>
      </c>
    </row>
    <row r="272" spans="3:7" ht="15" thickBot="1" x14ac:dyDescent="0.35">
      <c r="C272" s="38">
        <v>43278</v>
      </c>
      <c r="D272" s="39">
        <v>0.7290740740740741</v>
      </c>
      <c r="E272" s="40" t="s">
        <v>9</v>
      </c>
      <c r="F272" s="40">
        <v>5</v>
      </c>
      <c r="G272" s="40" t="s">
        <v>11</v>
      </c>
    </row>
    <row r="273" spans="3:7" ht="15" thickBot="1" x14ac:dyDescent="0.35">
      <c r="C273" s="38">
        <v>43278</v>
      </c>
      <c r="D273" s="39">
        <v>0.73269675925925926</v>
      </c>
      <c r="E273" s="40" t="s">
        <v>9</v>
      </c>
      <c r="F273" s="40">
        <v>21</v>
      </c>
      <c r="G273" s="40" t="s">
        <v>10</v>
      </c>
    </row>
    <row r="274" spans="3:7" ht="15" thickBot="1" x14ac:dyDescent="0.35">
      <c r="C274" s="38">
        <v>43278</v>
      </c>
      <c r="D274" s="39">
        <v>0.73342592592592604</v>
      </c>
      <c r="E274" s="40" t="s">
        <v>9</v>
      </c>
      <c r="F274" s="40">
        <v>17</v>
      </c>
      <c r="G274" s="40" t="s">
        <v>10</v>
      </c>
    </row>
    <row r="275" spans="3:7" ht="15" thickBot="1" x14ac:dyDescent="0.35">
      <c r="C275" s="38">
        <v>43278</v>
      </c>
      <c r="D275" s="39">
        <v>0.73637731481481483</v>
      </c>
      <c r="E275" s="40" t="s">
        <v>9</v>
      </c>
      <c r="F275" s="40">
        <v>29</v>
      </c>
      <c r="G275" s="40" t="s">
        <v>10</v>
      </c>
    </row>
    <row r="276" spans="3:7" ht="15" thickBot="1" x14ac:dyDescent="0.35">
      <c r="C276" s="38">
        <v>43278</v>
      </c>
      <c r="D276" s="39">
        <v>0.73749999999999993</v>
      </c>
      <c r="E276" s="40" t="s">
        <v>9</v>
      </c>
      <c r="F276" s="40">
        <v>29</v>
      </c>
      <c r="G276" s="40" t="s">
        <v>11</v>
      </c>
    </row>
    <row r="277" spans="3:7" ht="15" thickBot="1" x14ac:dyDescent="0.35">
      <c r="C277" s="38">
        <v>43278</v>
      </c>
      <c r="D277" s="39">
        <v>0.74031249999999993</v>
      </c>
      <c r="E277" s="40" t="s">
        <v>9</v>
      </c>
      <c r="F277" s="40">
        <v>24</v>
      </c>
      <c r="G277" s="40" t="s">
        <v>10</v>
      </c>
    </row>
    <row r="278" spans="3:7" ht="15" thickBot="1" x14ac:dyDescent="0.35">
      <c r="C278" s="38">
        <v>43278</v>
      </c>
      <c r="D278" s="39">
        <v>0.74354166666666666</v>
      </c>
      <c r="E278" s="40" t="s">
        <v>9</v>
      </c>
      <c r="F278" s="40">
        <v>11</v>
      </c>
      <c r="G278" s="40" t="s">
        <v>11</v>
      </c>
    </row>
    <row r="279" spans="3:7" ht="15" thickBot="1" x14ac:dyDescent="0.35">
      <c r="C279" s="38">
        <v>43278</v>
      </c>
      <c r="D279" s="39">
        <v>0.75609953703703703</v>
      </c>
      <c r="E279" s="40" t="s">
        <v>9</v>
      </c>
      <c r="F279" s="40">
        <v>13</v>
      </c>
      <c r="G279" s="40" t="s">
        <v>11</v>
      </c>
    </row>
    <row r="280" spans="3:7" ht="15" thickBot="1" x14ac:dyDescent="0.35">
      <c r="C280" s="38">
        <v>43278</v>
      </c>
      <c r="D280" s="39">
        <v>0.75657407407407407</v>
      </c>
      <c r="E280" s="40" t="s">
        <v>9</v>
      </c>
      <c r="F280" s="40">
        <v>12</v>
      </c>
      <c r="G280" s="40" t="s">
        <v>11</v>
      </c>
    </row>
    <row r="281" spans="3:7" ht="15" thickBot="1" x14ac:dyDescent="0.35">
      <c r="C281" s="38">
        <v>43278</v>
      </c>
      <c r="D281" s="39">
        <v>0.75658564814814822</v>
      </c>
      <c r="E281" s="40" t="s">
        <v>9</v>
      </c>
      <c r="F281" s="40">
        <v>12</v>
      </c>
      <c r="G281" s="40" t="s">
        <v>11</v>
      </c>
    </row>
    <row r="282" spans="3:7" ht="15" thickBot="1" x14ac:dyDescent="0.35">
      <c r="C282" s="38">
        <v>43278</v>
      </c>
      <c r="D282" s="39">
        <v>0.75773148148148151</v>
      </c>
      <c r="E282" s="40" t="s">
        <v>9</v>
      </c>
      <c r="F282" s="40">
        <v>17</v>
      </c>
      <c r="G282" s="40" t="s">
        <v>10</v>
      </c>
    </row>
    <row r="283" spans="3:7" ht="15" thickBot="1" x14ac:dyDescent="0.35">
      <c r="C283" s="38">
        <v>43278</v>
      </c>
      <c r="D283" s="39">
        <v>0.76388888888888884</v>
      </c>
      <c r="E283" s="40" t="s">
        <v>9</v>
      </c>
      <c r="F283" s="40">
        <v>12</v>
      </c>
      <c r="G283" s="40" t="s">
        <v>11</v>
      </c>
    </row>
    <row r="284" spans="3:7" ht="15" thickBot="1" x14ac:dyDescent="0.35">
      <c r="C284" s="38">
        <v>43278</v>
      </c>
      <c r="D284" s="39">
        <v>0.76976851851851846</v>
      </c>
      <c r="E284" s="40" t="s">
        <v>9</v>
      </c>
      <c r="F284" s="40">
        <v>30</v>
      </c>
      <c r="G284" s="40" t="s">
        <v>10</v>
      </c>
    </row>
    <row r="285" spans="3:7" ht="15" thickBot="1" x14ac:dyDescent="0.35">
      <c r="C285" s="38">
        <v>43278</v>
      </c>
      <c r="D285" s="39">
        <v>0.7780555555555555</v>
      </c>
      <c r="E285" s="40" t="s">
        <v>9</v>
      </c>
      <c r="F285" s="40">
        <v>19</v>
      </c>
      <c r="G285" s="40" t="s">
        <v>11</v>
      </c>
    </row>
    <row r="286" spans="3:7" ht="15" thickBot="1" x14ac:dyDescent="0.35">
      <c r="C286" s="38">
        <v>43278</v>
      </c>
      <c r="D286" s="39">
        <v>0.77854166666666658</v>
      </c>
      <c r="E286" s="40" t="s">
        <v>9</v>
      </c>
      <c r="F286" s="40">
        <v>22</v>
      </c>
      <c r="G286" s="40" t="s">
        <v>10</v>
      </c>
    </row>
    <row r="287" spans="3:7" ht="15" thickBot="1" x14ac:dyDescent="0.35">
      <c r="C287" s="38">
        <v>43278</v>
      </c>
      <c r="D287" s="39">
        <v>0.78106481481481482</v>
      </c>
      <c r="E287" s="40" t="s">
        <v>9</v>
      </c>
      <c r="F287" s="40">
        <v>19</v>
      </c>
      <c r="G287" s="40" t="s">
        <v>10</v>
      </c>
    </row>
    <row r="288" spans="3:7" ht="15" thickBot="1" x14ac:dyDescent="0.35">
      <c r="C288" s="38">
        <v>43278</v>
      </c>
      <c r="D288" s="39">
        <v>0.78355324074074073</v>
      </c>
      <c r="E288" s="40" t="s">
        <v>9</v>
      </c>
      <c r="F288" s="40">
        <v>20</v>
      </c>
      <c r="G288" s="40" t="s">
        <v>10</v>
      </c>
    </row>
    <row r="289" spans="3:7" ht="15" thickBot="1" x14ac:dyDescent="0.35">
      <c r="C289" s="38">
        <v>43278</v>
      </c>
      <c r="D289" s="39">
        <v>0.78783564814814822</v>
      </c>
      <c r="E289" s="40" t="s">
        <v>9</v>
      </c>
      <c r="F289" s="40">
        <v>13</v>
      </c>
      <c r="G289" s="40" t="s">
        <v>11</v>
      </c>
    </row>
    <row r="290" spans="3:7" ht="15" thickBot="1" x14ac:dyDescent="0.35">
      <c r="C290" s="38">
        <v>43278</v>
      </c>
      <c r="D290" s="39">
        <v>0.79289351851851853</v>
      </c>
      <c r="E290" s="40" t="s">
        <v>9</v>
      </c>
      <c r="F290" s="40">
        <v>23</v>
      </c>
      <c r="G290" s="40" t="s">
        <v>10</v>
      </c>
    </row>
    <row r="291" spans="3:7" ht="15" thickBot="1" x14ac:dyDescent="0.35">
      <c r="C291" s="38">
        <v>43278</v>
      </c>
      <c r="D291" s="39">
        <v>0.7965740740740741</v>
      </c>
      <c r="E291" s="40" t="s">
        <v>9</v>
      </c>
      <c r="F291" s="40">
        <v>12</v>
      </c>
      <c r="G291" s="40" t="s">
        <v>11</v>
      </c>
    </row>
    <row r="292" spans="3:7" ht="15" thickBot="1" x14ac:dyDescent="0.35">
      <c r="C292" s="38">
        <v>43278</v>
      </c>
      <c r="D292" s="39">
        <v>0.80730324074074078</v>
      </c>
      <c r="E292" s="40" t="s">
        <v>9</v>
      </c>
      <c r="F292" s="40">
        <v>21</v>
      </c>
      <c r="G292" s="40" t="s">
        <v>10</v>
      </c>
    </row>
    <row r="293" spans="3:7" ht="15" thickBot="1" x14ac:dyDescent="0.35">
      <c r="C293" s="38">
        <v>43278</v>
      </c>
      <c r="D293" s="39">
        <v>0.80736111111111108</v>
      </c>
      <c r="E293" s="40" t="s">
        <v>9</v>
      </c>
      <c r="F293" s="40">
        <v>19</v>
      </c>
      <c r="G293" s="40" t="s">
        <v>10</v>
      </c>
    </row>
    <row r="294" spans="3:7" ht="15" thickBot="1" x14ac:dyDescent="0.35">
      <c r="C294" s="38">
        <v>43278</v>
      </c>
      <c r="D294" s="39">
        <v>0.81362268518518521</v>
      </c>
      <c r="E294" s="40" t="s">
        <v>9</v>
      </c>
      <c r="F294" s="40">
        <v>18</v>
      </c>
      <c r="G294" s="40" t="s">
        <v>10</v>
      </c>
    </row>
    <row r="295" spans="3:7" ht="15" thickBot="1" x14ac:dyDescent="0.35">
      <c r="C295" s="38">
        <v>43278</v>
      </c>
      <c r="D295" s="39">
        <v>0.81439814814814815</v>
      </c>
      <c r="E295" s="40" t="s">
        <v>9</v>
      </c>
      <c r="F295" s="40">
        <v>26</v>
      </c>
      <c r="G295" s="40" t="s">
        <v>10</v>
      </c>
    </row>
    <row r="296" spans="3:7" ht="15" thickBot="1" x14ac:dyDescent="0.35">
      <c r="C296" s="38">
        <v>43278</v>
      </c>
      <c r="D296" s="39">
        <v>0.81613425925925931</v>
      </c>
      <c r="E296" s="40" t="s">
        <v>9</v>
      </c>
      <c r="F296" s="40">
        <v>20</v>
      </c>
      <c r="G296" s="40" t="s">
        <v>11</v>
      </c>
    </row>
    <row r="297" spans="3:7" ht="15" thickBot="1" x14ac:dyDescent="0.35">
      <c r="C297" s="38">
        <v>43278</v>
      </c>
      <c r="D297" s="39">
        <v>0.81653935185185189</v>
      </c>
      <c r="E297" s="40" t="s">
        <v>9</v>
      </c>
      <c r="F297" s="40">
        <v>12</v>
      </c>
      <c r="G297" s="40" t="s">
        <v>10</v>
      </c>
    </row>
    <row r="298" spans="3:7" ht="15" thickBot="1" x14ac:dyDescent="0.35">
      <c r="C298" s="38">
        <v>43278</v>
      </c>
      <c r="D298" s="39">
        <v>0.81975694444444447</v>
      </c>
      <c r="E298" s="40" t="s">
        <v>9</v>
      </c>
      <c r="F298" s="40">
        <v>10</v>
      </c>
      <c r="G298" s="40" t="s">
        <v>11</v>
      </c>
    </row>
    <row r="299" spans="3:7" ht="15" thickBot="1" x14ac:dyDescent="0.35">
      <c r="C299" s="38">
        <v>43278</v>
      </c>
      <c r="D299" s="39">
        <v>0.82855324074074066</v>
      </c>
      <c r="E299" s="40" t="s">
        <v>9</v>
      </c>
      <c r="F299" s="40">
        <v>28</v>
      </c>
      <c r="G299" s="40" t="s">
        <v>10</v>
      </c>
    </row>
    <row r="300" spans="3:7" ht="15" thickBot="1" x14ac:dyDescent="0.35">
      <c r="C300" s="38">
        <v>43278</v>
      </c>
      <c r="D300" s="39">
        <v>0.84357638888888886</v>
      </c>
      <c r="E300" s="40" t="s">
        <v>9</v>
      </c>
      <c r="F300" s="40">
        <v>15</v>
      </c>
      <c r="G300" s="40" t="s">
        <v>10</v>
      </c>
    </row>
    <row r="301" spans="3:7" ht="15" thickBot="1" x14ac:dyDescent="0.35">
      <c r="C301" s="38">
        <v>43278</v>
      </c>
      <c r="D301" s="39">
        <v>0.84584490740740748</v>
      </c>
      <c r="E301" s="40" t="s">
        <v>9</v>
      </c>
      <c r="F301" s="40">
        <v>12</v>
      </c>
      <c r="G301" s="40" t="s">
        <v>11</v>
      </c>
    </row>
    <row r="302" spans="3:7" ht="15" thickBot="1" x14ac:dyDescent="0.35">
      <c r="C302" s="38">
        <v>43278</v>
      </c>
      <c r="D302" s="39">
        <v>0.85627314814814814</v>
      </c>
      <c r="E302" s="40" t="s">
        <v>9</v>
      </c>
      <c r="F302" s="40">
        <v>15</v>
      </c>
      <c r="G302" s="40" t="s">
        <v>11</v>
      </c>
    </row>
    <row r="303" spans="3:7" ht="15" thickBot="1" x14ac:dyDescent="0.35">
      <c r="C303" s="38">
        <v>43278</v>
      </c>
      <c r="D303" s="39">
        <v>0.85994212962962957</v>
      </c>
      <c r="E303" s="40" t="s">
        <v>9</v>
      </c>
      <c r="F303" s="40">
        <v>12</v>
      </c>
      <c r="G303" s="40" t="s">
        <v>11</v>
      </c>
    </row>
    <row r="304" spans="3:7" ht="15" thickBot="1" x14ac:dyDescent="0.35">
      <c r="C304" s="38">
        <v>43278</v>
      </c>
      <c r="D304" s="39">
        <v>0.8661226851851852</v>
      </c>
      <c r="E304" s="40" t="s">
        <v>9</v>
      </c>
      <c r="F304" s="40">
        <v>12</v>
      </c>
      <c r="G304" s="40" t="s">
        <v>11</v>
      </c>
    </row>
    <row r="305" spans="3:7" ht="15" thickBot="1" x14ac:dyDescent="0.35">
      <c r="C305" s="38">
        <v>43278</v>
      </c>
      <c r="D305" s="39">
        <v>0.89071759259259264</v>
      </c>
      <c r="E305" s="40" t="s">
        <v>9</v>
      </c>
      <c r="F305" s="40">
        <v>12</v>
      </c>
      <c r="G305" s="40" t="s">
        <v>11</v>
      </c>
    </row>
    <row r="306" spans="3:7" ht="15" thickBot="1" x14ac:dyDescent="0.35">
      <c r="C306" s="38">
        <v>43278</v>
      </c>
      <c r="D306" s="39">
        <v>0.91378472222222218</v>
      </c>
      <c r="E306" s="40" t="s">
        <v>9</v>
      </c>
      <c r="F306" s="40">
        <v>10</v>
      </c>
      <c r="G306" s="40" t="s">
        <v>10</v>
      </c>
    </row>
    <row r="307" spans="3:7" ht="15" thickBot="1" x14ac:dyDescent="0.35">
      <c r="C307" s="38">
        <v>43278</v>
      </c>
      <c r="D307" s="39">
        <v>0.99359953703703707</v>
      </c>
      <c r="E307" s="40" t="s">
        <v>9</v>
      </c>
      <c r="F307" s="40">
        <v>25</v>
      </c>
      <c r="G307" s="40" t="s">
        <v>10</v>
      </c>
    </row>
    <row r="308" spans="3:7" ht="15" thickBot="1" x14ac:dyDescent="0.35">
      <c r="C308" s="38">
        <v>43279</v>
      </c>
      <c r="D308" s="39">
        <v>0.14091435185185186</v>
      </c>
      <c r="E308" s="40" t="s">
        <v>9</v>
      </c>
      <c r="F308" s="40">
        <v>25</v>
      </c>
      <c r="G308" s="40" t="s">
        <v>10</v>
      </c>
    </row>
    <row r="309" spans="3:7" ht="15" thickBot="1" x14ac:dyDescent="0.35">
      <c r="C309" s="38">
        <v>43279</v>
      </c>
      <c r="D309" s="39">
        <v>0.14423611111111112</v>
      </c>
      <c r="E309" s="40" t="s">
        <v>9</v>
      </c>
      <c r="F309" s="40">
        <v>12</v>
      </c>
      <c r="G309" s="40" t="s">
        <v>11</v>
      </c>
    </row>
    <row r="310" spans="3:7" ht="15" thickBot="1" x14ac:dyDescent="0.35">
      <c r="C310" s="38">
        <v>43279</v>
      </c>
      <c r="D310" s="39">
        <v>0.14469907407407409</v>
      </c>
      <c r="E310" s="40" t="s">
        <v>9</v>
      </c>
      <c r="F310" s="40">
        <v>11</v>
      </c>
      <c r="G310" s="40" t="s">
        <v>11</v>
      </c>
    </row>
    <row r="311" spans="3:7" ht="15" thickBot="1" x14ac:dyDescent="0.35">
      <c r="C311" s="38">
        <v>43279</v>
      </c>
      <c r="D311" s="39">
        <v>0.31061342592592595</v>
      </c>
      <c r="E311" s="40" t="s">
        <v>9</v>
      </c>
      <c r="F311" s="40">
        <v>12</v>
      </c>
      <c r="G311" s="40" t="s">
        <v>11</v>
      </c>
    </row>
    <row r="312" spans="3:7" ht="15" thickBot="1" x14ac:dyDescent="0.35">
      <c r="C312" s="65">
        <v>43279</v>
      </c>
      <c r="D312" s="66">
        <v>0.33329861111111109</v>
      </c>
      <c r="E312" s="67" t="s">
        <v>9</v>
      </c>
      <c r="F312" s="67">
        <v>24</v>
      </c>
      <c r="G312" s="67" t="s">
        <v>10</v>
      </c>
    </row>
    <row r="313" spans="3:7" ht="15" thickBot="1" x14ac:dyDescent="0.35">
      <c r="C313" s="26">
        <v>43279</v>
      </c>
      <c r="D313" s="27">
        <v>0.33560185185185182</v>
      </c>
      <c r="E313" s="28" t="s">
        <v>9</v>
      </c>
      <c r="F313" s="28">
        <v>12</v>
      </c>
      <c r="G313" s="28" t="s">
        <v>11</v>
      </c>
    </row>
    <row r="314" spans="3:7" ht="15" thickBot="1" x14ac:dyDescent="0.35">
      <c r="C314" s="10">
        <v>43279</v>
      </c>
      <c r="D314" s="11">
        <v>0.37432870370370369</v>
      </c>
      <c r="E314" s="12" t="s">
        <v>9</v>
      </c>
      <c r="F314" s="12">
        <v>11</v>
      </c>
      <c r="G314" s="12" t="s">
        <v>10</v>
      </c>
    </row>
    <row r="315" spans="3:7" ht="15" thickBot="1" x14ac:dyDescent="0.35">
      <c r="C315" s="10">
        <v>43279</v>
      </c>
      <c r="D315" s="11">
        <v>0.39223379629629629</v>
      </c>
      <c r="E315" s="12" t="s">
        <v>9</v>
      </c>
      <c r="F315" s="12">
        <v>10</v>
      </c>
      <c r="G315" s="12" t="s">
        <v>11</v>
      </c>
    </row>
    <row r="316" spans="3:7" ht="15" thickBot="1" x14ac:dyDescent="0.35">
      <c r="C316" s="10">
        <v>43279</v>
      </c>
      <c r="D316" s="11">
        <v>0.3979861111111111</v>
      </c>
      <c r="E316" s="12" t="s">
        <v>9</v>
      </c>
      <c r="F316" s="12">
        <v>12</v>
      </c>
      <c r="G316" s="12" t="s">
        <v>11</v>
      </c>
    </row>
    <row r="317" spans="3:7" ht="15" thickBot="1" x14ac:dyDescent="0.35">
      <c r="C317" s="10">
        <v>43279</v>
      </c>
      <c r="D317" s="11">
        <v>0.4051967592592593</v>
      </c>
      <c r="E317" s="12" t="s">
        <v>9</v>
      </c>
      <c r="F317" s="12">
        <v>11</v>
      </c>
      <c r="G317" s="12" t="s">
        <v>10</v>
      </c>
    </row>
    <row r="318" spans="3:7" ht="15" thickBot="1" x14ac:dyDescent="0.35">
      <c r="C318" s="10">
        <v>43279</v>
      </c>
      <c r="D318" s="11">
        <v>0.4054166666666667</v>
      </c>
      <c r="E318" s="12" t="s">
        <v>9</v>
      </c>
      <c r="F318" s="12">
        <v>10</v>
      </c>
      <c r="G318" s="12" t="s">
        <v>11</v>
      </c>
    </row>
    <row r="319" spans="3:7" ht="15" thickBot="1" x14ac:dyDescent="0.35">
      <c r="C319" s="10">
        <v>43279</v>
      </c>
      <c r="D319" s="11">
        <v>0.40729166666666666</v>
      </c>
      <c r="E319" s="12" t="s">
        <v>9</v>
      </c>
      <c r="F319" s="12">
        <v>10</v>
      </c>
      <c r="G319" s="12" t="s">
        <v>10</v>
      </c>
    </row>
    <row r="320" spans="3:7" ht="15" thickBot="1" x14ac:dyDescent="0.35">
      <c r="C320" s="10">
        <v>43279</v>
      </c>
      <c r="D320" s="11">
        <v>0.42848379629629635</v>
      </c>
      <c r="E320" s="12" t="s">
        <v>9</v>
      </c>
      <c r="F320" s="12">
        <v>7</v>
      </c>
      <c r="G320" s="12" t="s">
        <v>11</v>
      </c>
    </row>
    <row r="321" spans="3:7" ht="15" thickBot="1" x14ac:dyDescent="0.35">
      <c r="C321" s="10">
        <v>43279</v>
      </c>
      <c r="D321" s="11">
        <v>0.42944444444444446</v>
      </c>
      <c r="E321" s="12" t="s">
        <v>9</v>
      </c>
      <c r="F321" s="12">
        <v>10</v>
      </c>
      <c r="G321" s="12" t="s">
        <v>11</v>
      </c>
    </row>
    <row r="322" spans="3:7" ht="15" thickBot="1" x14ac:dyDescent="0.35">
      <c r="C322" s="10">
        <v>43279</v>
      </c>
      <c r="D322" s="11">
        <v>0.45168981481481479</v>
      </c>
      <c r="E322" s="12" t="s">
        <v>9</v>
      </c>
      <c r="F322" s="12">
        <v>11</v>
      </c>
      <c r="G322" s="12" t="s">
        <v>10</v>
      </c>
    </row>
    <row r="323" spans="3:7" ht="15" thickBot="1" x14ac:dyDescent="0.35">
      <c r="C323" s="10">
        <v>43279</v>
      </c>
      <c r="D323" s="11">
        <v>0.45503472222222219</v>
      </c>
      <c r="E323" s="12" t="s">
        <v>9</v>
      </c>
      <c r="F323" s="12">
        <v>13</v>
      </c>
      <c r="G323" s="12" t="s">
        <v>11</v>
      </c>
    </row>
    <row r="324" spans="3:7" ht="15" thickBot="1" x14ac:dyDescent="0.35">
      <c r="C324" s="10">
        <v>43279</v>
      </c>
      <c r="D324" s="11">
        <v>0.45824074074074073</v>
      </c>
      <c r="E324" s="12" t="s">
        <v>9</v>
      </c>
      <c r="F324" s="12">
        <v>12</v>
      </c>
      <c r="G324" s="12" t="s">
        <v>11</v>
      </c>
    </row>
    <row r="325" spans="3:7" ht="15" thickBot="1" x14ac:dyDescent="0.35">
      <c r="C325" s="10">
        <v>43279</v>
      </c>
      <c r="D325" s="11">
        <v>0.46273148148148152</v>
      </c>
      <c r="E325" s="12" t="s">
        <v>9</v>
      </c>
      <c r="F325" s="12">
        <v>15</v>
      </c>
      <c r="G325" s="12" t="s">
        <v>10</v>
      </c>
    </row>
    <row r="326" spans="3:7" ht="15" thickBot="1" x14ac:dyDescent="0.35">
      <c r="C326" s="10">
        <v>43279</v>
      </c>
      <c r="D326" s="11">
        <v>0.46505787037037033</v>
      </c>
      <c r="E326" s="12" t="s">
        <v>9</v>
      </c>
      <c r="F326" s="12">
        <v>11</v>
      </c>
      <c r="G326" s="12" t="s">
        <v>11</v>
      </c>
    </row>
    <row r="327" spans="3:7" ht="15" thickBot="1" x14ac:dyDescent="0.35">
      <c r="C327" s="10">
        <v>43279</v>
      </c>
      <c r="D327" s="11">
        <v>0.46592592592592591</v>
      </c>
      <c r="E327" s="12" t="s">
        <v>9</v>
      </c>
      <c r="F327" s="12">
        <v>11</v>
      </c>
      <c r="G327" s="12" t="s">
        <v>11</v>
      </c>
    </row>
    <row r="328" spans="3:7" ht="15" thickBot="1" x14ac:dyDescent="0.35">
      <c r="C328" s="10">
        <v>43279</v>
      </c>
      <c r="D328" s="11">
        <v>0.47157407407407409</v>
      </c>
      <c r="E328" s="12" t="s">
        <v>9</v>
      </c>
      <c r="F328" s="12">
        <v>8</v>
      </c>
      <c r="G328" s="12" t="s">
        <v>11</v>
      </c>
    </row>
    <row r="329" spans="3:7" ht="15" thickBot="1" x14ac:dyDescent="0.35">
      <c r="C329" s="10">
        <v>43279</v>
      </c>
      <c r="D329" s="11">
        <v>0.48246527777777781</v>
      </c>
      <c r="E329" s="12" t="s">
        <v>9</v>
      </c>
      <c r="F329" s="12">
        <v>8</v>
      </c>
      <c r="G329" s="12" t="s">
        <v>10</v>
      </c>
    </row>
    <row r="330" spans="3:7" ht="15" thickBot="1" x14ac:dyDescent="0.35">
      <c r="C330" s="10">
        <v>43279</v>
      </c>
      <c r="D330" s="11">
        <v>0.48321759259259256</v>
      </c>
      <c r="E330" s="12" t="s">
        <v>9</v>
      </c>
      <c r="F330" s="12">
        <v>21</v>
      </c>
      <c r="G330" s="12" t="s">
        <v>10</v>
      </c>
    </row>
    <row r="331" spans="3:7" ht="15" thickBot="1" x14ac:dyDescent="0.35">
      <c r="C331" s="10">
        <v>43279</v>
      </c>
      <c r="D331" s="11">
        <v>0.48396990740740736</v>
      </c>
      <c r="E331" s="12" t="s">
        <v>9</v>
      </c>
      <c r="F331" s="12">
        <v>13</v>
      </c>
      <c r="G331" s="12" t="s">
        <v>11</v>
      </c>
    </row>
    <row r="332" spans="3:7" ht="15" thickBot="1" x14ac:dyDescent="0.35">
      <c r="C332" s="10">
        <v>43279</v>
      </c>
      <c r="D332" s="11">
        <v>0.48446759259259259</v>
      </c>
      <c r="E332" s="12" t="s">
        <v>9</v>
      </c>
      <c r="F332" s="12">
        <v>12</v>
      </c>
      <c r="G332" s="12" t="s">
        <v>11</v>
      </c>
    </row>
    <row r="333" spans="3:7" ht="15" thickBot="1" x14ac:dyDescent="0.35">
      <c r="C333" s="10">
        <v>43279</v>
      </c>
      <c r="D333" s="11">
        <v>0.49599537037037034</v>
      </c>
      <c r="E333" s="12" t="s">
        <v>9</v>
      </c>
      <c r="F333" s="12">
        <v>17</v>
      </c>
      <c r="G333" s="12" t="s">
        <v>11</v>
      </c>
    </row>
    <row r="334" spans="3:7" ht="15" thickBot="1" x14ac:dyDescent="0.35">
      <c r="C334" s="10">
        <v>43279</v>
      </c>
      <c r="D334" s="11">
        <v>0.49820601851851848</v>
      </c>
      <c r="E334" s="12" t="s">
        <v>9</v>
      </c>
      <c r="F334" s="12">
        <v>20</v>
      </c>
      <c r="G334" s="12" t="s">
        <v>11</v>
      </c>
    </row>
    <row r="335" spans="3:7" ht="15" thickBot="1" x14ac:dyDescent="0.35">
      <c r="C335" s="10">
        <v>43279</v>
      </c>
      <c r="D335" s="11">
        <v>0.50804398148148155</v>
      </c>
      <c r="E335" s="12" t="s">
        <v>9</v>
      </c>
      <c r="F335" s="12">
        <v>13</v>
      </c>
      <c r="G335" s="12" t="s">
        <v>11</v>
      </c>
    </row>
    <row r="336" spans="3:7" ht="15" thickBot="1" x14ac:dyDescent="0.35">
      <c r="C336" s="10">
        <v>43279</v>
      </c>
      <c r="D336" s="11">
        <v>0.51098379629629631</v>
      </c>
      <c r="E336" s="12" t="s">
        <v>9</v>
      </c>
      <c r="F336" s="12">
        <v>8</v>
      </c>
      <c r="G336" s="12" t="s">
        <v>10</v>
      </c>
    </row>
    <row r="337" spans="3:7" ht="15" thickBot="1" x14ac:dyDescent="0.35">
      <c r="C337" s="10">
        <v>43279</v>
      </c>
      <c r="D337" s="11">
        <v>0.53651620370370368</v>
      </c>
      <c r="E337" s="12" t="s">
        <v>9</v>
      </c>
      <c r="F337" s="12">
        <v>11</v>
      </c>
      <c r="G337" s="12" t="s">
        <v>11</v>
      </c>
    </row>
    <row r="338" spans="3:7" ht="15" thickBot="1" x14ac:dyDescent="0.35">
      <c r="C338" s="10">
        <v>43279</v>
      </c>
      <c r="D338" s="11">
        <v>0.55988425925925933</v>
      </c>
      <c r="E338" s="12" t="s">
        <v>9</v>
      </c>
      <c r="F338" s="12">
        <v>15</v>
      </c>
      <c r="G338" s="12" t="s">
        <v>11</v>
      </c>
    </row>
    <row r="339" spans="3:7" ht="15" thickBot="1" x14ac:dyDescent="0.35">
      <c r="C339" s="10">
        <v>43279</v>
      </c>
      <c r="D339" s="11">
        <v>0.56168981481481484</v>
      </c>
      <c r="E339" s="12" t="s">
        <v>9</v>
      </c>
      <c r="F339" s="12">
        <v>13</v>
      </c>
      <c r="G339" s="12" t="s">
        <v>11</v>
      </c>
    </row>
    <row r="340" spans="3:7" ht="15" thickBot="1" x14ac:dyDescent="0.35">
      <c r="C340" s="10">
        <v>43279</v>
      </c>
      <c r="D340" s="11">
        <v>0.56836805555555558</v>
      </c>
      <c r="E340" s="12" t="s">
        <v>9</v>
      </c>
      <c r="F340" s="12">
        <v>12</v>
      </c>
      <c r="G340" s="12" t="s">
        <v>11</v>
      </c>
    </row>
    <row r="341" spans="3:7" ht="15" thickBot="1" x14ac:dyDescent="0.35">
      <c r="C341" s="10">
        <v>43279</v>
      </c>
      <c r="D341" s="11">
        <v>0.56943287037037038</v>
      </c>
      <c r="E341" s="12" t="s">
        <v>9</v>
      </c>
      <c r="F341" s="12">
        <v>11</v>
      </c>
      <c r="G341" s="12" t="s">
        <v>10</v>
      </c>
    </row>
    <row r="342" spans="3:7" ht="15" thickBot="1" x14ac:dyDescent="0.35">
      <c r="C342" s="10">
        <v>43279</v>
      </c>
      <c r="D342" s="11">
        <v>0.57097222222222221</v>
      </c>
      <c r="E342" s="12" t="s">
        <v>9</v>
      </c>
      <c r="F342" s="12">
        <v>13</v>
      </c>
      <c r="G342" s="12" t="s">
        <v>11</v>
      </c>
    </row>
    <row r="343" spans="3:7" ht="15" thickBot="1" x14ac:dyDescent="0.35">
      <c r="C343" s="10">
        <v>43279</v>
      </c>
      <c r="D343" s="11">
        <v>0.57178240740740738</v>
      </c>
      <c r="E343" s="12" t="s">
        <v>9</v>
      </c>
      <c r="F343" s="12">
        <v>14</v>
      </c>
      <c r="G343" s="12" t="s">
        <v>11</v>
      </c>
    </row>
    <row r="344" spans="3:7" ht="15" thickBot="1" x14ac:dyDescent="0.35">
      <c r="C344" s="10">
        <v>43279</v>
      </c>
      <c r="D344" s="11">
        <v>0.57545138888888892</v>
      </c>
      <c r="E344" s="12" t="s">
        <v>9</v>
      </c>
      <c r="F344" s="12">
        <v>12</v>
      </c>
      <c r="G344" s="12" t="s">
        <v>11</v>
      </c>
    </row>
    <row r="345" spans="3:7" ht="15" thickBot="1" x14ac:dyDescent="0.35">
      <c r="C345" s="10">
        <v>43279</v>
      </c>
      <c r="D345" s="11">
        <v>0.58787037037037038</v>
      </c>
      <c r="E345" s="12" t="s">
        <v>9</v>
      </c>
      <c r="F345" s="12">
        <v>11</v>
      </c>
      <c r="G345" s="12" t="s">
        <v>10</v>
      </c>
    </row>
    <row r="346" spans="3:7" ht="15" thickBot="1" x14ac:dyDescent="0.35">
      <c r="C346" s="10">
        <v>43279</v>
      </c>
      <c r="D346" s="11">
        <v>0.61406250000000007</v>
      </c>
      <c r="E346" s="12" t="s">
        <v>9</v>
      </c>
      <c r="F346" s="12">
        <v>13</v>
      </c>
      <c r="G346" s="12" t="s">
        <v>10</v>
      </c>
    </row>
    <row r="347" spans="3:7" ht="15" thickBot="1" x14ac:dyDescent="0.35">
      <c r="C347" s="10">
        <v>43279</v>
      </c>
      <c r="D347" s="11">
        <v>0.61848379629629624</v>
      </c>
      <c r="E347" s="12" t="s">
        <v>9</v>
      </c>
      <c r="F347" s="12">
        <v>11</v>
      </c>
      <c r="G347" s="12" t="s">
        <v>11</v>
      </c>
    </row>
    <row r="348" spans="3:7" ht="15" thickBot="1" x14ac:dyDescent="0.35">
      <c r="C348" s="10">
        <v>43279</v>
      </c>
      <c r="D348" s="11">
        <v>0.62395833333333328</v>
      </c>
      <c r="E348" s="12" t="s">
        <v>9</v>
      </c>
      <c r="F348" s="12">
        <v>15</v>
      </c>
      <c r="G348" s="12" t="s">
        <v>10</v>
      </c>
    </row>
    <row r="349" spans="3:7" ht="15" thickBot="1" x14ac:dyDescent="0.35">
      <c r="C349" s="10">
        <v>43279</v>
      </c>
      <c r="D349" s="11">
        <v>0.62396990740740743</v>
      </c>
      <c r="E349" s="12" t="s">
        <v>9</v>
      </c>
      <c r="F349" s="12">
        <v>13</v>
      </c>
      <c r="G349" s="12" t="s">
        <v>10</v>
      </c>
    </row>
    <row r="350" spans="3:7" ht="15" thickBot="1" x14ac:dyDescent="0.35">
      <c r="C350" s="10">
        <v>43279</v>
      </c>
      <c r="D350" s="11">
        <v>0.62398148148148147</v>
      </c>
      <c r="E350" s="12" t="s">
        <v>9</v>
      </c>
      <c r="F350" s="12">
        <v>21</v>
      </c>
      <c r="G350" s="12" t="s">
        <v>10</v>
      </c>
    </row>
    <row r="351" spans="3:7" ht="15" thickBot="1" x14ac:dyDescent="0.35">
      <c r="C351" s="10">
        <v>43279</v>
      </c>
      <c r="D351" s="11">
        <v>0.62399305555555562</v>
      </c>
      <c r="E351" s="12" t="s">
        <v>9</v>
      </c>
      <c r="F351" s="12">
        <v>17</v>
      </c>
      <c r="G351" s="12" t="s">
        <v>10</v>
      </c>
    </row>
    <row r="352" spans="3:7" ht="15" thickBot="1" x14ac:dyDescent="0.35">
      <c r="C352" s="10">
        <v>43279</v>
      </c>
      <c r="D352" s="11">
        <v>0.62400462962962966</v>
      </c>
      <c r="E352" s="12" t="s">
        <v>9</v>
      </c>
      <c r="F352" s="12">
        <v>17</v>
      </c>
      <c r="G352" s="12" t="s">
        <v>10</v>
      </c>
    </row>
    <row r="353" spans="3:7" ht="15" thickBot="1" x14ac:dyDescent="0.35">
      <c r="C353" s="10">
        <v>43279</v>
      </c>
      <c r="D353" s="11">
        <v>0.6240162037037037</v>
      </c>
      <c r="E353" s="12" t="s">
        <v>9</v>
      </c>
      <c r="F353" s="12">
        <v>14</v>
      </c>
      <c r="G353" s="12" t="s">
        <v>10</v>
      </c>
    </row>
    <row r="354" spans="3:7" ht="15" thickBot="1" x14ac:dyDescent="0.35">
      <c r="C354" s="10">
        <v>43279</v>
      </c>
      <c r="D354" s="11">
        <v>0.62540509259259258</v>
      </c>
      <c r="E354" s="12" t="s">
        <v>9</v>
      </c>
      <c r="F354" s="12">
        <v>23</v>
      </c>
      <c r="G354" s="12" t="s">
        <v>11</v>
      </c>
    </row>
    <row r="355" spans="3:7" ht="15" thickBot="1" x14ac:dyDescent="0.35">
      <c r="C355" s="10">
        <v>43279</v>
      </c>
      <c r="D355" s="11">
        <v>0.63512731481481477</v>
      </c>
      <c r="E355" s="12" t="s">
        <v>9</v>
      </c>
      <c r="F355" s="12">
        <v>18</v>
      </c>
      <c r="G355" s="12" t="s">
        <v>10</v>
      </c>
    </row>
    <row r="356" spans="3:7" ht="15" thickBot="1" x14ac:dyDescent="0.35">
      <c r="C356" s="10">
        <v>43279</v>
      </c>
      <c r="D356" s="11">
        <v>0.63517361111111115</v>
      </c>
      <c r="E356" s="12" t="s">
        <v>9</v>
      </c>
      <c r="F356" s="12">
        <v>16</v>
      </c>
      <c r="G356" s="12" t="s">
        <v>10</v>
      </c>
    </row>
    <row r="357" spans="3:7" ht="15" thickBot="1" x14ac:dyDescent="0.35">
      <c r="C357" s="10">
        <v>43279</v>
      </c>
      <c r="D357" s="11">
        <v>0.66344907407407405</v>
      </c>
      <c r="E357" s="12" t="s">
        <v>9</v>
      </c>
      <c r="F357" s="12">
        <v>16</v>
      </c>
      <c r="G357" s="12" t="s">
        <v>11</v>
      </c>
    </row>
    <row r="358" spans="3:7" ht="15" thickBot="1" x14ac:dyDescent="0.35">
      <c r="C358" s="10">
        <v>43279</v>
      </c>
      <c r="D358" s="11">
        <v>0.66460648148148149</v>
      </c>
      <c r="E358" s="12" t="s">
        <v>9</v>
      </c>
      <c r="F358" s="12">
        <v>12</v>
      </c>
      <c r="G358" s="12" t="s">
        <v>10</v>
      </c>
    </row>
    <row r="359" spans="3:7" ht="15" thickBot="1" x14ac:dyDescent="0.35">
      <c r="C359" s="10">
        <v>43279</v>
      </c>
      <c r="D359" s="11">
        <v>0.67475694444444445</v>
      </c>
      <c r="E359" s="12" t="s">
        <v>9</v>
      </c>
      <c r="F359" s="12">
        <v>14</v>
      </c>
      <c r="G359" s="12" t="s">
        <v>11</v>
      </c>
    </row>
    <row r="360" spans="3:7" ht="15" thickBot="1" x14ac:dyDescent="0.35">
      <c r="C360" s="10">
        <v>43279</v>
      </c>
      <c r="D360" s="11">
        <v>0.68285879629629631</v>
      </c>
      <c r="E360" s="12" t="s">
        <v>9</v>
      </c>
      <c r="F360" s="12">
        <v>26</v>
      </c>
      <c r="G360" s="12" t="s">
        <v>10</v>
      </c>
    </row>
    <row r="361" spans="3:7" ht="15" thickBot="1" x14ac:dyDescent="0.35">
      <c r="C361" s="10">
        <v>43279</v>
      </c>
      <c r="D361" s="11">
        <v>0.68797453703703704</v>
      </c>
      <c r="E361" s="12" t="s">
        <v>9</v>
      </c>
      <c r="F361" s="12">
        <v>25</v>
      </c>
      <c r="G361" s="12" t="s">
        <v>11</v>
      </c>
    </row>
    <row r="362" spans="3:7" ht="15" thickBot="1" x14ac:dyDescent="0.35">
      <c r="C362" s="10">
        <v>43279</v>
      </c>
      <c r="D362" s="11">
        <v>0.68876157407407401</v>
      </c>
      <c r="E362" s="12" t="s">
        <v>9</v>
      </c>
      <c r="F362" s="12">
        <v>16</v>
      </c>
      <c r="G362" s="12" t="s">
        <v>11</v>
      </c>
    </row>
    <row r="363" spans="3:7" ht="15" thickBot="1" x14ac:dyDescent="0.35">
      <c r="C363" s="10">
        <v>43279</v>
      </c>
      <c r="D363" s="11">
        <v>0.69621527777777781</v>
      </c>
      <c r="E363" s="12" t="s">
        <v>9</v>
      </c>
      <c r="F363" s="12">
        <v>19</v>
      </c>
      <c r="G363" s="12" t="s">
        <v>10</v>
      </c>
    </row>
    <row r="364" spans="3:7" ht="15" thickBot="1" x14ac:dyDescent="0.35">
      <c r="C364" s="10">
        <v>43279</v>
      </c>
      <c r="D364" s="11">
        <v>0.69767361111111104</v>
      </c>
      <c r="E364" s="12" t="s">
        <v>9</v>
      </c>
      <c r="F364" s="12">
        <v>18</v>
      </c>
      <c r="G364" s="12" t="s">
        <v>10</v>
      </c>
    </row>
    <row r="365" spans="3:7" ht="15" thickBot="1" x14ac:dyDescent="0.35">
      <c r="C365" s="10">
        <v>43279</v>
      </c>
      <c r="D365" s="11">
        <v>0.69896990740740739</v>
      </c>
      <c r="E365" s="12" t="s">
        <v>9</v>
      </c>
      <c r="F365" s="12">
        <v>25</v>
      </c>
      <c r="G365" s="12" t="s">
        <v>10</v>
      </c>
    </row>
    <row r="366" spans="3:7" ht="15" thickBot="1" x14ac:dyDescent="0.35">
      <c r="C366" s="10">
        <v>43279</v>
      </c>
      <c r="D366" s="11">
        <v>0.70190972222222225</v>
      </c>
      <c r="E366" s="12" t="s">
        <v>9</v>
      </c>
      <c r="F366" s="12">
        <v>25</v>
      </c>
      <c r="G366" s="12" t="s">
        <v>10</v>
      </c>
    </row>
    <row r="367" spans="3:7" ht="15" thickBot="1" x14ac:dyDescent="0.35">
      <c r="C367" s="10">
        <v>43279</v>
      </c>
      <c r="D367" s="11">
        <v>0.7023611111111111</v>
      </c>
      <c r="E367" s="12" t="s">
        <v>9</v>
      </c>
      <c r="F367" s="12">
        <v>13</v>
      </c>
      <c r="G367" s="12" t="s">
        <v>11</v>
      </c>
    </row>
    <row r="368" spans="3:7" ht="15" thickBot="1" x14ac:dyDescent="0.35">
      <c r="C368" s="10">
        <v>43279</v>
      </c>
      <c r="D368" s="11">
        <v>0.70354166666666673</v>
      </c>
      <c r="E368" s="12" t="s">
        <v>9</v>
      </c>
      <c r="F368" s="12">
        <v>12</v>
      </c>
      <c r="G368" s="12" t="s">
        <v>11</v>
      </c>
    </row>
    <row r="369" spans="3:7" ht="15" thickBot="1" x14ac:dyDescent="0.35">
      <c r="C369" s="10">
        <v>43279</v>
      </c>
      <c r="D369" s="11">
        <v>0.71069444444444452</v>
      </c>
      <c r="E369" s="12" t="s">
        <v>9</v>
      </c>
      <c r="F369" s="12">
        <v>23</v>
      </c>
      <c r="G369" s="12" t="s">
        <v>10</v>
      </c>
    </row>
    <row r="370" spans="3:7" ht="15" thickBot="1" x14ac:dyDescent="0.35">
      <c r="C370" s="10">
        <v>43279</v>
      </c>
      <c r="D370" s="11">
        <v>0.72206018518518522</v>
      </c>
      <c r="E370" s="12" t="s">
        <v>9</v>
      </c>
      <c r="F370" s="12">
        <v>22</v>
      </c>
      <c r="G370" s="12" t="s">
        <v>10</v>
      </c>
    </row>
    <row r="371" spans="3:7" ht="15" thickBot="1" x14ac:dyDescent="0.35">
      <c r="C371" s="10">
        <v>43279</v>
      </c>
      <c r="D371" s="11">
        <v>0.72682870370370367</v>
      </c>
      <c r="E371" s="12" t="s">
        <v>9</v>
      </c>
      <c r="F371" s="12">
        <v>25</v>
      </c>
      <c r="G371" s="12" t="s">
        <v>10</v>
      </c>
    </row>
    <row r="372" spans="3:7" ht="15" thickBot="1" x14ac:dyDescent="0.35">
      <c r="C372" s="10">
        <v>43279</v>
      </c>
      <c r="D372" s="11">
        <v>0.72872685185185182</v>
      </c>
      <c r="E372" s="12" t="s">
        <v>9</v>
      </c>
      <c r="F372" s="12">
        <v>17</v>
      </c>
      <c r="G372" s="12" t="s">
        <v>11</v>
      </c>
    </row>
    <row r="373" spans="3:7" ht="15" thickBot="1" x14ac:dyDescent="0.35">
      <c r="C373" s="10">
        <v>43279</v>
      </c>
      <c r="D373" s="11">
        <v>0.72873842592592597</v>
      </c>
      <c r="E373" s="12" t="s">
        <v>9</v>
      </c>
      <c r="F373" s="12">
        <v>22</v>
      </c>
      <c r="G373" s="12" t="s">
        <v>11</v>
      </c>
    </row>
    <row r="374" spans="3:7" ht="15" thickBot="1" x14ac:dyDescent="0.35">
      <c r="C374" s="10">
        <v>43279</v>
      </c>
      <c r="D374" s="11">
        <v>0.72878472222222224</v>
      </c>
      <c r="E374" s="12" t="s">
        <v>9</v>
      </c>
      <c r="F374" s="12">
        <v>13</v>
      </c>
      <c r="G374" s="12" t="s">
        <v>11</v>
      </c>
    </row>
    <row r="375" spans="3:7" ht="15" thickBot="1" x14ac:dyDescent="0.35">
      <c r="C375" s="10">
        <v>43279</v>
      </c>
      <c r="D375" s="11">
        <v>0.72946759259259253</v>
      </c>
      <c r="E375" s="12" t="s">
        <v>9</v>
      </c>
      <c r="F375" s="12">
        <v>24</v>
      </c>
      <c r="G375" s="12" t="s">
        <v>10</v>
      </c>
    </row>
    <row r="376" spans="3:7" ht="15" thickBot="1" x14ac:dyDescent="0.35">
      <c r="C376" s="10">
        <v>43279</v>
      </c>
      <c r="D376" s="11">
        <v>0.73901620370370369</v>
      </c>
      <c r="E376" s="12" t="s">
        <v>9</v>
      </c>
      <c r="F376" s="12">
        <v>24</v>
      </c>
      <c r="G376" s="12" t="s">
        <v>10</v>
      </c>
    </row>
    <row r="377" spans="3:7" ht="15" thickBot="1" x14ac:dyDescent="0.35">
      <c r="C377" s="10">
        <v>43279</v>
      </c>
      <c r="D377" s="11">
        <v>0.75039351851851854</v>
      </c>
      <c r="E377" s="12" t="s">
        <v>9</v>
      </c>
      <c r="F377" s="12">
        <v>24</v>
      </c>
      <c r="G377" s="12" t="s">
        <v>10</v>
      </c>
    </row>
    <row r="378" spans="3:7" ht="15" thickBot="1" x14ac:dyDescent="0.35">
      <c r="C378" s="10">
        <v>43279</v>
      </c>
      <c r="D378" s="11">
        <v>0.75040509259259258</v>
      </c>
      <c r="E378" s="12" t="s">
        <v>9</v>
      </c>
      <c r="F378" s="12">
        <v>22</v>
      </c>
      <c r="G378" s="12" t="s">
        <v>10</v>
      </c>
    </row>
    <row r="379" spans="3:7" ht="15" thickBot="1" x14ac:dyDescent="0.35">
      <c r="C379" s="10">
        <v>43279</v>
      </c>
      <c r="D379" s="11">
        <v>0.750462962962963</v>
      </c>
      <c r="E379" s="12" t="s">
        <v>9</v>
      </c>
      <c r="F379" s="12">
        <v>31</v>
      </c>
      <c r="G379" s="12" t="s">
        <v>10</v>
      </c>
    </row>
    <row r="380" spans="3:7" ht="15" thickBot="1" x14ac:dyDescent="0.35">
      <c r="C380" s="10">
        <v>43279</v>
      </c>
      <c r="D380" s="11">
        <v>0.75601851851851853</v>
      </c>
      <c r="E380" s="12" t="s">
        <v>9</v>
      </c>
      <c r="F380" s="12">
        <v>19</v>
      </c>
      <c r="G380" s="12" t="s">
        <v>10</v>
      </c>
    </row>
    <row r="381" spans="3:7" ht="15" thickBot="1" x14ac:dyDescent="0.35">
      <c r="C381" s="10">
        <v>43279</v>
      </c>
      <c r="D381" s="11">
        <v>0.75679398148148147</v>
      </c>
      <c r="E381" s="12" t="s">
        <v>9</v>
      </c>
      <c r="F381" s="12">
        <v>24</v>
      </c>
      <c r="G381" s="12" t="s">
        <v>10</v>
      </c>
    </row>
    <row r="382" spans="3:7" ht="15" thickBot="1" x14ac:dyDescent="0.35">
      <c r="C382" s="10">
        <v>43279</v>
      </c>
      <c r="D382" s="11">
        <v>0.76386574074074076</v>
      </c>
      <c r="E382" s="12" t="s">
        <v>9</v>
      </c>
      <c r="F382" s="12">
        <v>37</v>
      </c>
      <c r="G382" s="12" t="s">
        <v>10</v>
      </c>
    </row>
    <row r="383" spans="3:7" ht="15" thickBot="1" x14ac:dyDescent="0.35">
      <c r="C383" s="10">
        <v>43279</v>
      </c>
      <c r="D383" s="11">
        <v>0.77656249999999993</v>
      </c>
      <c r="E383" s="12" t="s">
        <v>9</v>
      </c>
      <c r="F383" s="12">
        <v>31</v>
      </c>
      <c r="G383" s="12" t="s">
        <v>10</v>
      </c>
    </row>
    <row r="384" spans="3:7" ht="15" thickBot="1" x14ac:dyDescent="0.35">
      <c r="C384" s="10">
        <v>43279</v>
      </c>
      <c r="D384" s="11">
        <v>0.77718750000000003</v>
      </c>
      <c r="E384" s="12" t="s">
        <v>9</v>
      </c>
      <c r="F384" s="12">
        <v>23</v>
      </c>
      <c r="G384" s="12" t="s">
        <v>10</v>
      </c>
    </row>
    <row r="385" spans="3:7" ht="15" thickBot="1" x14ac:dyDescent="0.35">
      <c r="C385" s="10">
        <v>43279</v>
      </c>
      <c r="D385" s="11">
        <v>0.7818518518518518</v>
      </c>
      <c r="E385" s="12" t="s">
        <v>9</v>
      </c>
      <c r="F385" s="12">
        <v>12</v>
      </c>
      <c r="G385" s="12" t="s">
        <v>11</v>
      </c>
    </row>
    <row r="386" spans="3:7" ht="15" thickBot="1" x14ac:dyDescent="0.35">
      <c r="C386" s="10">
        <v>43279</v>
      </c>
      <c r="D386" s="11">
        <v>0.78349537037037031</v>
      </c>
      <c r="E386" s="12" t="s">
        <v>9</v>
      </c>
      <c r="F386" s="12">
        <v>13</v>
      </c>
      <c r="G386" s="12" t="s">
        <v>11</v>
      </c>
    </row>
    <row r="387" spans="3:7" ht="15" thickBot="1" x14ac:dyDescent="0.35">
      <c r="C387" s="10">
        <v>43279</v>
      </c>
      <c r="D387" s="11">
        <v>0.78396990740740735</v>
      </c>
      <c r="E387" s="12" t="s">
        <v>9</v>
      </c>
      <c r="F387" s="12">
        <v>28</v>
      </c>
      <c r="G387" s="12" t="s">
        <v>10</v>
      </c>
    </row>
    <row r="388" spans="3:7" ht="15" thickBot="1" x14ac:dyDescent="0.35">
      <c r="C388" s="10">
        <v>43279</v>
      </c>
      <c r="D388" s="11">
        <v>0.79114583333333333</v>
      </c>
      <c r="E388" s="12" t="s">
        <v>9</v>
      </c>
      <c r="F388" s="12">
        <v>25</v>
      </c>
      <c r="G388" s="12" t="s">
        <v>10</v>
      </c>
    </row>
    <row r="389" spans="3:7" ht="15" thickBot="1" x14ac:dyDescent="0.35">
      <c r="C389" s="10">
        <v>43279</v>
      </c>
      <c r="D389" s="11">
        <v>0.8060532407407407</v>
      </c>
      <c r="E389" s="12" t="s">
        <v>9</v>
      </c>
      <c r="F389" s="12">
        <v>11</v>
      </c>
      <c r="G389" s="12" t="s">
        <v>11</v>
      </c>
    </row>
    <row r="390" spans="3:7" ht="15" thickBot="1" x14ac:dyDescent="0.35">
      <c r="C390" s="10">
        <v>43279</v>
      </c>
      <c r="D390" s="11">
        <v>0.81085648148148148</v>
      </c>
      <c r="E390" s="12" t="s">
        <v>9</v>
      </c>
      <c r="F390" s="12">
        <v>10</v>
      </c>
      <c r="G390" s="12" t="s">
        <v>11</v>
      </c>
    </row>
    <row r="391" spans="3:7" ht="15" thickBot="1" x14ac:dyDescent="0.35">
      <c r="C391" s="10">
        <v>43279</v>
      </c>
      <c r="D391" s="11">
        <v>0.82002314814814825</v>
      </c>
      <c r="E391" s="12" t="s">
        <v>9</v>
      </c>
      <c r="F391" s="12">
        <v>16</v>
      </c>
      <c r="G391" s="12" t="s">
        <v>10</v>
      </c>
    </row>
    <row r="392" spans="3:7" ht="15" thickBot="1" x14ac:dyDescent="0.35">
      <c r="C392" s="10">
        <v>43279</v>
      </c>
      <c r="D392" s="11">
        <v>0.85516203703703697</v>
      </c>
      <c r="E392" s="12" t="s">
        <v>9</v>
      </c>
      <c r="F392" s="12">
        <v>22</v>
      </c>
      <c r="G392" s="12" t="s">
        <v>11</v>
      </c>
    </row>
    <row r="393" spans="3:7" ht="15" thickBot="1" x14ac:dyDescent="0.35">
      <c r="C393" s="10">
        <v>43279</v>
      </c>
      <c r="D393" s="11">
        <v>0.90129629629629626</v>
      </c>
      <c r="E393" s="12" t="s">
        <v>9</v>
      </c>
      <c r="F393" s="12">
        <v>17</v>
      </c>
      <c r="G393" s="12" t="s">
        <v>10</v>
      </c>
    </row>
    <row r="394" spans="3:7" ht="15" thickBot="1" x14ac:dyDescent="0.35">
      <c r="C394" s="10">
        <v>43280</v>
      </c>
      <c r="D394" s="11">
        <v>2.2905092592592591E-2</v>
      </c>
      <c r="E394" s="12" t="s">
        <v>9</v>
      </c>
      <c r="F394" s="12">
        <v>16</v>
      </c>
      <c r="G394" s="12" t="s">
        <v>11</v>
      </c>
    </row>
    <row r="395" spans="3:7" ht="15" thickBot="1" x14ac:dyDescent="0.35">
      <c r="C395" s="10">
        <v>43280</v>
      </c>
      <c r="D395" s="11">
        <v>0.13818287037037039</v>
      </c>
      <c r="E395" s="12" t="s">
        <v>9</v>
      </c>
      <c r="F395" s="12">
        <v>33</v>
      </c>
      <c r="G395" s="12" t="s">
        <v>10</v>
      </c>
    </row>
    <row r="396" spans="3:7" ht="15" thickBot="1" x14ac:dyDescent="0.35">
      <c r="C396" s="10">
        <v>43280</v>
      </c>
      <c r="D396" s="11">
        <v>0.14049768518518518</v>
      </c>
      <c r="E396" s="12" t="s">
        <v>9</v>
      </c>
      <c r="F396" s="12">
        <v>11</v>
      </c>
      <c r="G396" s="12" t="s">
        <v>11</v>
      </c>
    </row>
    <row r="397" spans="3:7" ht="15" thickBot="1" x14ac:dyDescent="0.35">
      <c r="C397" s="10">
        <v>43280</v>
      </c>
      <c r="D397" s="11">
        <v>0.14076388888888888</v>
      </c>
      <c r="E397" s="12" t="s">
        <v>9</v>
      </c>
      <c r="F397" s="12">
        <v>11</v>
      </c>
      <c r="G397" s="12" t="s">
        <v>11</v>
      </c>
    </row>
    <row r="398" spans="3:7" ht="15" thickBot="1" x14ac:dyDescent="0.35">
      <c r="C398" s="10">
        <v>43280</v>
      </c>
      <c r="D398" s="11">
        <v>0.15653935185185186</v>
      </c>
      <c r="E398" s="12" t="s">
        <v>9</v>
      </c>
      <c r="F398" s="12">
        <v>10</v>
      </c>
      <c r="G398" s="12" t="s">
        <v>11</v>
      </c>
    </row>
    <row r="399" spans="3:7" ht="15" thickBot="1" x14ac:dyDescent="0.35">
      <c r="C399" s="10">
        <v>43280</v>
      </c>
      <c r="D399" s="11">
        <v>0.24916666666666668</v>
      </c>
      <c r="E399" s="12" t="s">
        <v>9</v>
      </c>
      <c r="F399" s="12">
        <v>24</v>
      </c>
      <c r="G399" s="12" t="s">
        <v>11</v>
      </c>
    </row>
    <row r="400" spans="3:7" ht="15" thickBot="1" x14ac:dyDescent="0.35">
      <c r="C400" s="10">
        <v>43280</v>
      </c>
      <c r="D400" s="11">
        <v>0.24920138888888888</v>
      </c>
      <c r="E400" s="12" t="s">
        <v>9</v>
      </c>
      <c r="F400" s="12">
        <v>19</v>
      </c>
      <c r="G400" s="12" t="s">
        <v>11</v>
      </c>
    </row>
    <row r="401" spans="3:7" ht="15" thickBot="1" x14ac:dyDescent="0.35">
      <c r="C401" s="10">
        <v>43280</v>
      </c>
      <c r="D401" s="11">
        <v>0.25723379629629628</v>
      </c>
      <c r="E401" s="12" t="s">
        <v>9</v>
      </c>
      <c r="F401" s="12">
        <v>18</v>
      </c>
      <c r="G401" s="12" t="s">
        <v>10</v>
      </c>
    </row>
    <row r="402" spans="3:7" ht="15" thickBot="1" x14ac:dyDescent="0.35">
      <c r="C402" s="10">
        <v>43280</v>
      </c>
      <c r="D402" s="11">
        <v>0.31056712962962962</v>
      </c>
      <c r="E402" s="12" t="s">
        <v>9</v>
      </c>
      <c r="F402" s="12">
        <v>9</v>
      </c>
      <c r="G402" s="12" t="s">
        <v>11</v>
      </c>
    </row>
    <row r="403" spans="3:7" ht="15" thickBot="1" x14ac:dyDescent="0.35">
      <c r="C403" s="10">
        <v>43280</v>
      </c>
      <c r="D403" s="11">
        <v>0.35655092592592591</v>
      </c>
      <c r="E403" s="12" t="s">
        <v>9</v>
      </c>
      <c r="F403" s="12">
        <v>11</v>
      </c>
      <c r="G403" s="12" t="s">
        <v>11</v>
      </c>
    </row>
    <row r="404" spans="3:7" ht="15" thickBot="1" x14ac:dyDescent="0.35">
      <c r="C404" s="10">
        <v>43280</v>
      </c>
      <c r="D404" s="11">
        <v>0.37498842592592596</v>
      </c>
      <c r="E404" s="12" t="s">
        <v>9</v>
      </c>
      <c r="F404" s="12">
        <v>10</v>
      </c>
      <c r="G404" s="12" t="s">
        <v>10</v>
      </c>
    </row>
    <row r="405" spans="3:7" ht="15" thickBot="1" x14ac:dyDescent="0.35">
      <c r="C405" s="10">
        <v>43280</v>
      </c>
      <c r="D405" s="11">
        <v>0.41149305555555554</v>
      </c>
      <c r="E405" s="12" t="s">
        <v>9</v>
      </c>
      <c r="F405" s="12">
        <v>12</v>
      </c>
      <c r="G405" s="12" t="s">
        <v>11</v>
      </c>
    </row>
    <row r="406" spans="3:7" ht="15" thickBot="1" x14ac:dyDescent="0.35">
      <c r="C406" s="10">
        <v>43280</v>
      </c>
      <c r="D406" s="11">
        <v>0.41208333333333336</v>
      </c>
      <c r="E406" s="12" t="s">
        <v>9</v>
      </c>
      <c r="F406" s="12">
        <v>18</v>
      </c>
      <c r="G406" s="12" t="s">
        <v>11</v>
      </c>
    </row>
    <row r="407" spans="3:7" ht="15" thickBot="1" x14ac:dyDescent="0.35">
      <c r="C407" s="10">
        <v>43280</v>
      </c>
      <c r="D407" s="11">
        <v>0.41216435185185185</v>
      </c>
      <c r="E407" s="12" t="s">
        <v>9</v>
      </c>
      <c r="F407" s="12">
        <v>14</v>
      </c>
      <c r="G407" s="12" t="s">
        <v>11</v>
      </c>
    </row>
    <row r="408" spans="3:7" ht="15" thickBot="1" x14ac:dyDescent="0.35">
      <c r="C408" s="10">
        <v>43280</v>
      </c>
      <c r="D408" s="11">
        <v>0.41621527777777773</v>
      </c>
      <c r="E408" s="12" t="s">
        <v>9</v>
      </c>
      <c r="F408" s="12">
        <v>13</v>
      </c>
      <c r="G408" s="12" t="s">
        <v>11</v>
      </c>
    </row>
    <row r="409" spans="3:7" ht="15" thickBot="1" x14ac:dyDescent="0.35">
      <c r="C409" s="10">
        <v>43280</v>
      </c>
      <c r="D409" s="11">
        <v>0.41622685185185188</v>
      </c>
      <c r="E409" s="12" t="s">
        <v>9</v>
      </c>
      <c r="F409" s="12">
        <v>11</v>
      </c>
      <c r="G409" s="12" t="s">
        <v>11</v>
      </c>
    </row>
    <row r="410" spans="3:7" ht="15" thickBot="1" x14ac:dyDescent="0.35">
      <c r="C410" s="10">
        <v>43280</v>
      </c>
      <c r="D410" s="11">
        <v>0.41623842592592591</v>
      </c>
      <c r="E410" s="12" t="s">
        <v>9</v>
      </c>
      <c r="F410" s="12">
        <v>23</v>
      </c>
      <c r="G410" s="12" t="s">
        <v>11</v>
      </c>
    </row>
    <row r="411" spans="3:7" ht="15" thickBot="1" x14ac:dyDescent="0.35">
      <c r="C411" s="10">
        <v>43280</v>
      </c>
      <c r="D411" s="11">
        <v>0.41626157407407405</v>
      </c>
      <c r="E411" s="12" t="s">
        <v>9</v>
      </c>
      <c r="F411" s="12">
        <v>22</v>
      </c>
      <c r="G411" s="12" t="s">
        <v>11</v>
      </c>
    </row>
    <row r="412" spans="3:7" ht="15" thickBot="1" x14ac:dyDescent="0.35">
      <c r="C412" s="10">
        <v>43280</v>
      </c>
      <c r="D412" s="11">
        <v>0.41626157407407405</v>
      </c>
      <c r="E412" s="12" t="s">
        <v>9</v>
      </c>
      <c r="F412" s="12">
        <v>21</v>
      </c>
      <c r="G412" s="12" t="s">
        <v>11</v>
      </c>
    </row>
    <row r="413" spans="3:7" ht="15" thickBot="1" x14ac:dyDescent="0.35">
      <c r="C413" s="10">
        <v>43280</v>
      </c>
      <c r="D413" s="11">
        <v>0.41628472222222218</v>
      </c>
      <c r="E413" s="12" t="s">
        <v>9</v>
      </c>
      <c r="F413" s="12">
        <v>9</v>
      </c>
      <c r="G413" s="12" t="s">
        <v>11</v>
      </c>
    </row>
    <row r="414" spans="3:7" ht="15" thickBot="1" x14ac:dyDescent="0.35">
      <c r="C414" s="10">
        <v>43280</v>
      </c>
      <c r="D414" s="11">
        <v>0.42506944444444444</v>
      </c>
      <c r="E414" s="12" t="s">
        <v>9</v>
      </c>
      <c r="F414" s="12">
        <v>14</v>
      </c>
      <c r="G414" s="12" t="s">
        <v>11</v>
      </c>
    </row>
    <row r="415" spans="3:7" ht="15" thickBot="1" x14ac:dyDescent="0.35">
      <c r="C415" s="10">
        <v>43280</v>
      </c>
      <c r="D415" s="11">
        <v>0.42788194444444444</v>
      </c>
      <c r="E415" s="12" t="s">
        <v>9</v>
      </c>
      <c r="F415" s="12">
        <v>27</v>
      </c>
      <c r="G415" s="12" t="s">
        <v>11</v>
      </c>
    </row>
    <row r="416" spans="3:7" ht="15" thickBot="1" x14ac:dyDescent="0.35">
      <c r="C416" s="10">
        <v>43280</v>
      </c>
      <c r="D416" s="11">
        <v>0.42790509259259263</v>
      </c>
      <c r="E416" s="12" t="s">
        <v>9</v>
      </c>
      <c r="F416" s="12">
        <v>28</v>
      </c>
      <c r="G416" s="12" t="s">
        <v>11</v>
      </c>
    </row>
    <row r="417" spans="3:7" ht="15" thickBot="1" x14ac:dyDescent="0.35">
      <c r="C417" s="10">
        <v>43280</v>
      </c>
      <c r="D417" s="11">
        <v>0.42790509259259263</v>
      </c>
      <c r="E417" s="12" t="s">
        <v>9</v>
      </c>
      <c r="F417" s="12">
        <v>28</v>
      </c>
      <c r="G417" s="12" t="s">
        <v>11</v>
      </c>
    </row>
    <row r="418" spans="3:7" ht="15" thickBot="1" x14ac:dyDescent="0.35">
      <c r="C418" s="10">
        <v>43280</v>
      </c>
      <c r="D418" s="11">
        <v>0.42792824074074076</v>
      </c>
      <c r="E418" s="12" t="s">
        <v>9</v>
      </c>
      <c r="F418" s="12">
        <v>23</v>
      </c>
      <c r="G418" s="12" t="s">
        <v>11</v>
      </c>
    </row>
    <row r="419" spans="3:7" ht="15" thickBot="1" x14ac:dyDescent="0.35">
      <c r="C419" s="10">
        <v>43280</v>
      </c>
      <c r="D419" s="11">
        <v>0.46107638888888891</v>
      </c>
      <c r="E419" s="12" t="s">
        <v>9</v>
      </c>
      <c r="F419" s="12">
        <v>16</v>
      </c>
      <c r="G419" s="12" t="s">
        <v>10</v>
      </c>
    </row>
    <row r="420" spans="3:7" ht="15" thickBot="1" x14ac:dyDescent="0.35">
      <c r="C420" s="10">
        <v>43280</v>
      </c>
      <c r="D420" s="11">
        <v>0.46167824074074071</v>
      </c>
      <c r="E420" s="12" t="s">
        <v>9</v>
      </c>
      <c r="F420" s="12">
        <v>12</v>
      </c>
      <c r="G420" s="12" t="s">
        <v>11</v>
      </c>
    </row>
    <row r="421" spans="3:7" ht="15" thickBot="1" x14ac:dyDescent="0.35">
      <c r="C421" s="10">
        <v>43280</v>
      </c>
      <c r="D421" s="11">
        <v>0.46202546296296299</v>
      </c>
      <c r="E421" s="12" t="s">
        <v>9</v>
      </c>
      <c r="F421" s="12">
        <v>11</v>
      </c>
      <c r="G421" s="12" t="s">
        <v>11</v>
      </c>
    </row>
    <row r="422" spans="3:7" ht="15" thickBot="1" x14ac:dyDescent="0.35">
      <c r="C422" s="10">
        <v>43280</v>
      </c>
      <c r="D422" s="11">
        <v>0.46415509259259258</v>
      </c>
      <c r="E422" s="12" t="s">
        <v>9</v>
      </c>
      <c r="F422" s="12">
        <v>13</v>
      </c>
      <c r="G422" s="12" t="s">
        <v>10</v>
      </c>
    </row>
    <row r="423" spans="3:7" ht="15" thickBot="1" x14ac:dyDescent="0.35">
      <c r="C423" s="10">
        <v>43280</v>
      </c>
      <c r="D423" s="11">
        <v>0.46416666666666667</v>
      </c>
      <c r="E423" s="12" t="s">
        <v>9</v>
      </c>
      <c r="F423" s="12">
        <v>20</v>
      </c>
      <c r="G423" s="12" t="s">
        <v>10</v>
      </c>
    </row>
    <row r="424" spans="3:7" ht="15" thickBot="1" x14ac:dyDescent="0.35">
      <c r="C424" s="10">
        <v>43280</v>
      </c>
      <c r="D424" s="11">
        <v>0.46418981481481486</v>
      </c>
      <c r="E424" s="12" t="s">
        <v>9</v>
      </c>
      <c r="F424" s="12">
        <v>16</v>
      </c>
      <c r="G424" s="12" t="s">
        <v>10</v>
      </c>
    </row>
    <row r="425" spans="3:7" ht="15" thickBot="1" x14ac:dyDescent="0.35">
      <c r="C425" s="10">
        <v>43280</v>
      </c>
      <c r="D425" s="11">
        <v>0.4642013888888889</v>
      </c>
      <c r="E425" s="12" t="s">
        <v>9</v>
      </c>
      <c r="F425" s="12">
        <v>22</v>
      </c>
      <c r="G425" s="12" t="s">
        <v>10</v>
      </c>
    </row>
    <row r="426" spans="3:7" ht="15" thickBot="1" x14ac:dyDescent="0.35">
      <c r="C426" s="10">
        <v>43280</v>
      </c>
      <c r="D426" s="11">
        <v>0.46424768518518517</v>
      </c>
      <c r="E426" s="12" t="s">
        <v>9</v>
      </c>
      <c r="F426" s="12">
        <v>22</v>
      </c>
      <c r="G426" s="12" t="s">
        <v>10</v>
      </c>
    </row>
    <row r="427" spans="3:7" ht="15" thickBot="1" x14ac:dyDescent="0.35">
      <c r="C427" s="10">
        <v>43280</v>
      </c>
      <c r="D427" s="11">
        <v>0.46687499999999998</v>
      </c>
      <c r="E427" s="12" t="s">
        <v>9</v>
      </c>
      <c r="F427" s="12">
        <v>23</v>
      </c>
      <c r="G427" s="12" t="s">
        <v>10</v>
      </c>
    </row>
    <row r="428" spans="3:7" ht="15" thickBot="1" x14ac:dyDescent="0.35">
      <c r="C428" s="10">
        <v>43280</v>
      </c>
      <c r="D428" s="11">
        <v>0.46688657407407402</v>
      </c>
      <c r="E428" s="12" t="s">
        <v>9</v>
      </c>
      <c r="F428" s="12">
        <v>24</v>
      </c>
      <c r="G428" s="12" t="s">
        <v>10</v>
      </c>
    </row>
    <row r="429" spans="3:7" ht="15" thickBot="1" x14ac:dyDescent="0.35">
      <c r="C429" s="10">
        <v>43280</v>
      </c>
      <c r="D429" s="11">
        <v>0.46690972222222221</v>
      </c>
      <c r="E429" s="12" t="s">
        <v>9</v>
      </c>
      <c r="F429" s="12">
        <v>21</v>
      </c>
      <c r="G429" s="12" t="s">
        <v>10</v>
      </c>
    </row>
    <row r="430" spans="3:7" ht="15" thickBot="1" x14ac:dyDescent="0.35">
      <c r="C430" s="10">
        <v>43280</v>
      </c>
      <c r="D430" s="11">
        <v>0.46690972222222221</v>
      </c>
      <c r="E430" s="12" t="s">
        <v>9</v>
      </c>
      <c r="F430" s="12">
        <v>22</v>
      </c>
      <c r="G430" s="12" t="s">
        <v>10</v>
      </c>
    </row>
    <row r="431" spans="3:7" ht="15" thickBot="1" x14ac:dyDescent="0.35">
      <c r="C431" s="10">
        <v>43280</v>
      </c>
      <c r="D431" s="11">
        <v>0.47789351851851852</v>
      </c>
      <c r="E431" s="12" t="s">
        <v>9</v>
      </c>
      <c r="F431" s="12">
        <v>19</v>
      </c>
      <c r="G431" s="12" t="s">
        <v>10</v>
      </c>
    </row>
    <row r="432" spans="3:7" ht="15" thickBot="1" x14ac:dyDescent="0.35">
      <c r="C432" s="10">
        <v>43280</v>
      </c>
      <c r="D432" s="11">
        <v>0.51615740740740745</v>
      </c>
      <c r="E432" s="12" t="s">
        <v>9</v>
      </c>
      <c r="F432" s="12">
        <v>12</v>
      </c>
      <c r="G432" s="12" t="s">
        <v>11</v>
      </c>
    </row>
    <row r="433" spans="3:7" ht="15" thickBot="1" x14ac:dyDescent="0.35">
      <c r="C433" s="10">
        <v>43280</v>
      </c>
      <c r="D433" s="11">
        <v>0.52328703703703705</v>
      </c>
      <c r="E433" s="12" t="s">
        <v>9</v>
      </c>
      <c r="F433" s="12">
        <v>25</v>
      </c>
      <c r="G433" s="12" t="s">
        <v>11</v>
      </c>
    </row>
    <row r="434" spans="3:7" ht="15" thickBot="1" x14ac:dyDescent="0.35">
      <c r="C434" s="10">
        <v>43280</v>
      </c>
      <c r="D434" s="11">
        <v>0.52331018518518524</v>
      </c>
      <c r="E434" s="12" t="s">
        <v>9</v>
      </c>
      <c r="F434" s="12">
        <v>13</v>
      </c>
      <c r="G434" s="12" t="s">
        <v>11</v>
      </c>
    </row>
    <row r="435" spans="3:7" ht="15" thickBot="1" x14ac:dyDescent="0.35">
      <c r="C435" s="10">
        <v>43280</v>
      </c>
      <c r="D435" s="11">
        <v>0.54245370370370372</v>
      </c>
      <c r="E435" s="12" t="s">
        <v>9</v>
      </c>
      <c r="F435" s="12">
        <v>13</v>
      </c>
      <c r="G435" s="12" t="s">
        <v>10</v>
      </c>
    </row>
    <row r="436" spans="3:7" ht="15" thickBot="1" x14ac:dyDescent="0.35">
      <c r="C436" s="10">
        <v>43280</v>
      </c>
      <c r="D436" s="11">
        <v>0.54659722222222229</v>
      </c>
      <c r="E436" s="12" t="s">
        <v>9</v>
      </c>
      <c r="F436" s="12">
        <v>13</v>
      </c>
      <c r="G436" s="12" t="s">
        <v>11</v>
      </c>
    </row>
    <row r="437" spans="3:7" ht="15" thickBot="1" x14ac:dyDescent="0.35">
      <c r="C437" s="10">
        <v>43280</v>
      </c>
      <c r="D437" s="11">
        <v>0.54922453703703711</v>
      </c>
      <c r="E437" s="12" t="s">
        <v>9</v>
      </c>
      <c r="F437" s="12">
        <v>11</v>
      </c>
      <c r="G437" s="12" t="s">
        <v>11</v>
      </c>
    </row>
    <row r="438" spans="3:7" ht="15" thickBot="1" x14ac:dyDescent="0.35">
      <c r="C438" s="10">
        <v>43280</v>
      </c>
      <c r="D438" s="11">
        <v>0.55045138888888889</v>
      </c>
      <c r="E438" s="12" t="s">
        <v>9</v>
      </c>
      <c r="F438" s="12">
        <v>8</v>
      </c>
      <c r="G438" s="12" t="s">
        <v>11</v>
      </c>
    </row>
    <row r="439" spans="3:7" ht="15" thickBot="1" x14ac:dyDescent="0.35">
      <c r="C439" s="10">
        <v>43280</v>
      </c>
      <c r="D439" s="11">
        <v>0.55712962962962964</v>
      </c>
      <c r="E439" s="12" t="s">
        <v>9</v>
      </c>
      <c r="F439" s="12">
        <v>9</v>
      </c>
      <c r="G439" s="12" t="s">
        <v>10</v>
      </c>
    </row>
    <row r="440" spans="3:7" ht="15" thickBot="1" x14ac:dyDescent="0.35">
      <c r="C440" s="10">
        <v>43280</v>
      </c>
      <c r="D440" s="11">
        <v>0.60858796296296302</v>
      </c>
      <c r="E440" s="12" t="s">
        <v>9</v>
      </c>
      <c r="F440" s="12">
        <v>5</v>
      </c>
      <c r="G440" s="12" t="s">
        <v>11</v>
      </c>
    </row>
    <row r="441" spans="3:7" ht="15" thickBot="1" x14ac:dyDescent="0.35">
      <c r="C441" s="10">
        <v>43280</v>
      </c>
      <c r="D441" s="11">
        <v>0.61453703703703699</v>
      </c>
      <c r="E441" s="12" t="s">
        <v>9</v>
      </c>
      <c r="F441" s="12">
        <v>5</v>
      </c>
      <c r="G441" s="12" t="s">
        <v>11</v>
      </c>
    </row>
    <row r="442" spans="3:7" ht="15" thickBot="1" x14ac:dyDescent="0.35">
      <c r="C442" s="10">
        <v>43280</v>
      </c>
      <c r="D442" s="11">
        <v>0.62337962962962956</v>
      </c>
      <c r="E442" s="12" t="s">
        <v>9</v>
      </c>
      <c r="F442" s="12">
        <v>9</v>
      </c>
      <c r="G442" s="12" t="s">
        <v>11</v>
      </c>
    </row>
    <row r="443" spans="3:7" ht="15" thickBot="1" x14ac:dyDescent="0.35">
      <c r="C443" s="10">
        <v>43280</v>
      </c>
      <c r="D443" s="11">
        <v>0.63067129629629626</v>
      </c>
      <c r="E443" s="12" t="s">
        <v>9</v>
      </c>
      <c r="F443" s="12">
        <v>27</v>
      </c>
      <c r="G443" s="12" t="s">
        <v>11</v>
      </c>
    </row>
    <row r="444" spans="3:7" ht="15" thickBot="1" x14ac:dyDescent="0.35">
      <c r="C444" s="10">
        <v>43280</v>
      </c>
      <c r="D444" s="11">
        <v>0.63069444444444445</v>
      </c>
      <c r="E444" s="12" t="s">
        <v>9</v>
      </c>
      <c r="F444" s="12">
        <v>27</v>
      </c>
      <c r="G444" s="12" t="s">
        <v>11</v>
      </c>
    </row>
    <row r="445" spans="3:7" ht="15" thickBot="1" x14ac:dyDescent="0.35">
      <c r="C445" s="10">
        <v>43280</v>
      </c>
      <c r="D445" s="11">
        <v>0.63074074074074071</v>
      </c>
      <c r="E445" s="12" t="s">
        <v>9</v>
      </c>
      <c r="F445" s="12">
        <v>18</v>
      </c>
      <c r="G445" s="12" t="s">
        <v>11</v>
      </c>
    </row>
    <row r="446" spans="3:7" ht="15" thickBot="1" x14ac:dyDescent="0.35">
      <c r="C446" s="10">
        <v>43280</v>
      </c>
      <c r="D446" s="11">
        <v>0.63843749999999999</v>
      </c>
      <c r="E446" s="12" t="s">
        <v>9</v>
      </c>
      <c r="F446" s="12">
        <v>16</v>
      </c>
      <c r="G446" s="12" t="s">
        <v>10</v>
      </c>
    </row>
    <row r="447" spans="3:7" ht="15" thickBot="1" x14ac:dyDescent="0.35">
      <c r="C447" s="10">
        <v>43280</v>
      </c>
      <c r="D447" s="11">
        <v>0.63843749999999999</v>
      </c>
      <c r="E447" s="12" t="s">
        <v>9</v>
      </c>
      <c r="F447" s="12">
        <v>21</v>
      </c>
      <c r="G447" s="12" t="s">
        <v>10</v>
      </c>
    </row>
    <row r="448" spans="3:7" ht="15" thickBot="1" x14ac:dyDescent="0.35">
      <c r="C448" s="10">
        <v>43280</v>
      </c>
      <c r="D448" s="11">
        <v>0.63844907407407414</v>
      </c>
      <c r="E448" s="12" t="s">
        <v>9</v>
      </c>
      <c r="F448" s="12">
        <v>18</v>
      </c>
      <c r="G448" s="12" t="s">
        <v>10</v>
      </c>
    </row>
    <row r="449" spans="3:7" ht="15" thickBot="1" x14ac:dyDescent="0.35">
      <c r="C449" s="10">
        <v>43280</v>
      </c>
      <c r="D449" s="11">
        <v>0.63847222222222222</v>
      </c>
      <c r="E449" s="12" t="s">
        <v>9</v>
      </c>
      <c r="F449" s="12">
        <v>30</v>
      </c>
      <c r="G449" s="12" t="s">
        <v>10</v>
      </c>
    </row>
    <row r="450" spans="3:7" ht="15" thickBot="1" x14ac:dyDescent="0.35">
      <c r="C450" s="10">
        <v>43280</v>
      </c>
      <c r="D450" s="11">
        <v>0.63848379629629626</v>
      </c>
      <c r="E450" s="12" t="s">
        <v>9</v>
      </c>
      <c r="F450" s="12">
        <v>19</v>
      </c>
      <c r="G450" s="12" t="s">
        <v>10</v>
      </c>
    </row>
    <row r="451" spans="3:7" ht="15" thickBot="1" x14ac:dyDescent="0.35">
      <c r="C451" s="10">
        <v>43280</v>
      </c>
      <c r="D451" s="11">
        <v>0.64445601851851853</v>
      </c>
      <c r="E451" s="12" t="s">
        <v>9</v>
      </c>
      <c r="F451" s="12">
        <v>27</v>
      </c>
      <c r="G451" s="12" t="s">
        <v>11</v>
      </c>
    </row>
    <row r="452" spans="3:7" ht="15" thickBot="1" x14ac:dyDescent="0.35">
      <c r="C452" s="10">
        <v>43280</v>
      </c>
      <c r="D452" s="11">
        <v>0.64446759259259256</v>
      </c>
      <c r="E452" s="12" t="s">
        <v>9</v>
      </c>
      <c r="F452" s="12">
        <v>11</v>
      </c>
      <c r="G452" s="12" t="s">
        <v>11</v>
      </c>
    </row>
    <row r="453" spans="3:7" ht="15" thickBot="1" x14ac:dyDescent="0.35">
      <c r="C453" s="10">
        <v>43280</v>
      </c>
      <c r="D453" s="11">
        <v>0.6444791666666666</v>
      </c>
      <c r="E453" s="12" t="s">
        <v>9</v>
      </c>
      <c r="F453" s="12">
        <v>17</v>
      </c>
      <c r="G453" s="12" t="s">
        <v>11</v>
      </c>
    </row>
    <row r="454" spans="3:7" ht="15" thickBot="1" x14ac:dyDescent="0.35">
      <c r="C454" s="10">
        <v>43280</v>
      </c>
      <c r="D454" s="11">
        <v>0.64456018518518521</v>
      </c>
      <c r="E454" s="12" t="s">
        <v>9</v>
      </c>
      <c r="F454" s="12">
        <v>10</v>
      </c>
      <c r="G454" s="12" t="s">
        <v>11</v>
      </c>
    </row>
    <row r="455" spans="3:7" ht="15" thickBot="1" x14ac:dyDescent="0.35">
      <c r="C455" s="10">
        <v>43280</v>
      </c>
      <c r="D455" s="11">
        <v>0.65962962962962968</v>
      </c>
      <c r="E455" s="12" t="s">
        <v>9</v>
      </c>
      <c r="F455" s="12">
        <v>16</v>
      </c>
      <c r="G455" s="12" t="s">
        <v>10</v>
      </c>
    </row>
    <row r="456" spans="3:7" ht="15" thickBot="1" x14ac:dyDescent="0.35">
      <c r="C456" s="10">
        <v>43280</v>
      </c>
      <c r="D456" s="11">
        <v>0.65971064814814817</v>
      </c>
      <c r="E456" s="12" t="s">
        <v>9</v>
      </c>
      <c r="F456" s="12">
        <v>23</v>
      </c>
      <c r="G456" s="12" t="s">
        <v>10</v>
      </c>
    </row>
    <row r="457" spans="3:7" ht="15" thickBot="1" x14ac:dyDescent="0.35">
      <c r="C457" s="10">
        <v>43280</v>
      </c>
      <c r="D457" s="11">
        <v>0.67133101851851851</v>
      </c>
      <c r="E457" s="12" t="s">
        <v>9</v>
      </c>
      <c r="F457" s="12">
        <v>17</v>
      </c>
      <c r="G457" s="12" t="s">
        <v>11</v>
      </c>
    </row>
    <row r="458" spans="3:7" ht="15" thickBot="1" x14ac:dyDescent="0.35">
      <c r="C458" s="10">
        <v>43280</v>
      </c>
      <c r="D458" s="11">
        <v>0.67711805555555549</v>
      </c>
      <c r="E458" s="12" t="s">
        <v>9</v>
      </c>
      <c r="F458" s="12">
        <v>22</v>
      </c>
      <c r="G458" s="12" t="s">
        <v>10</v>
      </c>
    </row>
    <row r="459" spans="3:7" ht="15" thickBot="1" x14ac:dyDescent="0.35">
      <c r="C459" s="10">
        <v>43280</v>
      </c>
      <c r="D459" s="11">
        <v>0.68368055555555562</v>
      </c>
      <c r="E459" s="12" t="s">
        <v>9</v>
      </c>
      <c r="F459" s="12">
        <v>20</v>
      </c>
      <c r="G459" s="12" t="s">
        <v>10</v>
      </c>
    </row>
    <row r="460" spans="3:7" ht="15" thickBot="1" x14ac:dyDescent="0.35">
      <c r="C460" s="10">
        <v>43280</v>
      </c>
      <c r="D460" s="11">
        <v>0.68435185185185177</v>
      </c>
      <c r="E460" s="12" t="s">
        <v>9</v>
      </c>
      <c r="F460" s="12">
        <v>21</v>
      </c>
      <c r="G460" s="12" t="s">
        <v>11</v>
      </c>
    </row>
    <row r="461" spans="3:7" ht="15" thickBot="1" x14ac:dyDescent="0.35">
      <c r="C461" s="10">
        <v>43280</v>
      </c>
      <c r="D461" s="11">
        <v>0.68437500000000007</v>
      </c>
      <c r="E461" s="12" t="s">
        <v>9</v>
      </c>
      <c r="F461" s="12">
        <v>12</v>
      </c>
      <c r="G461" s="12" t="s">
        <v>11</v>
      </c>
    </row>
    <row r="462" spans="3:7" ht="15" thickBot="1" x14ac:dyDescent="0.35">
      <c r="C462" s="10">
        <v>43280</v>
      </c>
      <c r="D462" s="11">
        <v>0.68584490740740733</v>
      </c>
      <c r="E462" s="12" t="s">
        <v>9</v>
      </c>
      <c r="F462" s="12">
        <v>10</v>
      </c>
      <c r="G462" s="12" t="s">
        <v>10</v>
      </c>
    </row>
    <row r="463" spans="3:7" ht="15" thickBot="1" x14ac:dyDescent="0.35">
      <c r="C463" s="10">
        <v>43280</v>
      </c>
      <c r="D463" s="11">
        <v>0.69171296296296303</v>
      </c>
      <c r="E463" s="12" t="s">
        <v>9</v>
      </c>
      <c r="F463" s="12">
        <v>20</v>
      </c>
      <c r="G463" s="12" t="s">
        <v>10</v>
      </c>
    </row>
    <row r="464" spans="3:7" ht="15" thickBot="1" x14ac:dyDescent="0.35">
      <c r="C464" s="10">
        <v>43280</v>
      </c>
      <c r="D464" s="11">
        <v>0.69283564814814813</v>
      </c>
      <c r="E464" s="12" t="s">
        <v>9</v>
      </c>
      <c r="F464" s="12">
        <v>12</v>
      </c>
      <c r="G464" s="12" t="s">
        <v>11</v>
      </c>
    </row>
    <row r="465" spans="3:7" ht="15" thickBot="1" x14ac:dyDescent="0.35">
      <c r="C465" s="10">
        <v>43280</v>
      </c>
      <c r="D465" s="11">
        <v>0.69494212962962953</v>
      </c>
      <c r="E465" s="12" t="s">
        <v>9</v>
      </c>
      <c r="F465" s="12">
        <v>18</v>
      </c>
      <c r="G465" s="12" t="s">
        <v>10</v>
      </c>
    </row>
    <row r="466" spans="3:7" ht="15" thickBot="1" x14ac:dyDescent="0.35">
      <c r="C466" s="10">
        <v>43280</v>
      </c>
      <c r="D466" s="11">
        <v>0.69498842592592591</v>
      </c>
      <c r="E466" s="12" t="s">
        <v>9</v>
      </c>
      <c r="F466" s="12">
        <v>28</v>
      </c>
      <c r="G466" s="12" t="s">
        <v>10</v>
      </c>
    </row>
    <row r="467" spans="3:7" ht="15" thickBot="1" x14ac:dyDescent="0.35">
      <c r="C467" s="10">
        <v>43280</v>
      </c>
      <c r="D467" s="11">
        <v>0.69968750000000002</v>
      </c>
      <c r="E467" s="12" t="s">
        <v>9</v>
      </c>
      <c r="F467" s="12">
        <v>24</v>
      </c>
      <c r="G467" s="12" t="s">
        <v>11</v>
      </c>
    </row>
    <row r="468" spans="3:7" ht="15" thickBot="1" x14ac:dyDescent="0.35">
      <c r="C468" s="10">
        <v>43280</v>
      </c>
      <c r="D468" s="11">
        <v>0.7308796296296296</v>
      </c>
      <c r="E468" s="12" t="s">
        <v>9</v>
      </c>
      <c r="F468" s="12">
        <v>21</v>
      </c>
      <c r="G468" s="12" t="s">
        <v>10</v>
      </c>
    </row>
    <row r="469" spans="3:7" ht="15" thickBot="1" x14ac:dyDescent="0.35">
      <c r="C469" s="10">
        <v>43280</v>
      </c>
      <c r="D469" s="11">
        <v>0.73285879629629624</v>
      </c>
      <c r="E469" s="12" t="s">
        <v>9</v>
      </c>
      <c r="F469" s="12">
        <v>25</v>
      </c>
      <c r="G469" s="12" t="s">
        <v>10</v>
      </c>
    </row>
    <row r="470" spans="3:7" ht="15" thickBot="1" x14ac:dyDescent="0.35">
      <c r="C470" s="10">
        <v>43280</v>
      </c>
      <c r="D470" s="11">
        <v>0.77537037037037038</v>
      </c>
      <c r="E470" s="12" t="s">
        <v>9</v>
      </c>
      <c r="F470" s="12">
        <v>24</v>
      </c>
      <c r="G470" s="12" t="s">
        <v>10</v>
      </c>
    </row>
    <row r="471" spans="3:7" ht="15" thickBot="1" x14ac:dyDescent="0.35">
      <c r="C471" s="10">
        <v>43280</v>
      </c>
      <c r="D471" s="11">
        <v>0.77608796296296301</v>
      </c>
      <c r="E471" s="12" t="s">
        <v>9</v>
      </c>
      <c r="F471" s="12">
        <v>12</v>
      </c>
      <c r="G471" s="12" t="s">
        <v>10</v>
      </c>
    </row>
    <row r="472" spans="3:7" ht="15" thickBot="1" x14ac:dyDescent="0.35">
      <c r="C472" s="10">
        <v>43280</v>
      </c>
      <c r="D472" s="11">
        <v>0.77819444444444441</v>
      </c>
      <c r="E472" s="12" t="s">
        <v>9</v>
      </c>
      <c r="F472" s="12">
        <v>16</v>
      </c>
      <c r="G472" s="12" t="s">
        <v>10</v>
      </c>
    </row>
    <row r="473" spans="3:7" ht="15" thickBot="1" x14ac:dyDescent="0.35">
      <c r="C473" s="10">
        <v>43280</v>
      </c>
      <c r="D473" s="11">
        <v>0.78979166666666656</v>
      </c>
      <c r="E473" s="12" t="s">
        <v>9</v>
      </c>
      <c r="F473" s="12">
        <v>10</v>
      </c>
      <c r="G473" s="12" t="s">
        <v>11</v>
      </c>
    </row>
    <row r="474" spans="3:7" ht="15" thickBot="1" x14ac:dyDescent="0.35">
      <c r="C474" s="10">
        <v>43280</v>
      </c>
      <c r="D474" s="11">
        <v>0.80967592592592597</v>
      </c>
      <c r="E474" s="12" t="s">
        <v>9</v>
      </c>
      <c r="F474" s="12">
        <v>11</v>
      </c>
      <c r="G474" s="12" t="s">
        <v>11</v>
      </c>
    </row>
    <row r="475" spans="3:7" ht="15" thickBot="1" x14ac:dyDescent="0.35">
      <c r="C475" s="10">
        <v>43280</v>
      </c>
      <c r="D475" s="11">
        <v>0.82429398148148147</v>
      </c>
      <c r="E475" s="12" t="s">
        <v>9</v>
      </c>
      <c r="F475" s="12">
        <v>10</v>
      </c>
      <c r="G475" s="12" t="s">
        <v>10</v>
      </c>
    </row>
    <row r="476" spans="3:7" ht="15" thickBot="1" x14ac:dyDescent="0.35">
      <c r="C476" s="10">
        <v>43280</v>
      </c>
      <c r="D476" s="11">
        <v>0.85682870370370379</v>
      </c>
      <c r="E476" s="12" t="s">
        <v>9</v>
      </c>
      <c r="F476" s="12">
        <v>17</v>
      </c>
      <c r="G476" s="12" t="s">
        <v>10</v>
      </c>
    </row>
    <row r="477" spans="3:7" ht="15" thickBot="1" x14ac:dyDescent="0.35">
      <c r="C477" s="10">
        <v>43280</v>
      </c>
      <c r="D477" s="11">
        <v>0.88706018518518526</v>
      </c>
      <c r="E477" s="12" t="s">
        <v>9</v>
      </c>
      <c r="F477" s="12">
        <v>15</v>
      </c>
      <c r="G477" s="12" t="s">
        <v>11</v>
      </c>
    </row>
    <row r="478" spans="3:7" ht="15" thickBot="1" x14ac:dyDescent="0.35">
      <c r="C478" s="10">
        <v>43280</v>
      </c>
      <c r="D478" s="11">
        <v>0.96068287037037037</v>
      </c>
      <c r="E478" s="12" t="s">
        <v>9</v>
      </c>
      <c r="F478" s="12">
        <v>24</v>
      </c>
      <c r="G478" s="12" t="s">
        <v>11</v>
      </c>
    </row>
    <row r="479" spans="3:7" ht="15" thickBot="1" x14ac:dyDescent="0.35">
      <c r="C479" s="10">
        <v>43281</v>
      </c>
      <c r="D479" s="11">
        <v>2.2673611111111113E-2</v>
      </c>
      <c r="E479" s="12" t="s">
        <v>9</v>
      </c>
      <c r="F479" s="12">
        <v>10</v>
      </c>
      <c r="G479" s="12" t="s">
        <v>10</v>
      </c>
    </row>
    <row r="480" spans="3:7" ht="15" thickBot="1" x14ac:dyDescent="0.35">
      <c r="C480" s="10">
        <v>43281</v>
      </c>
      <c r="D480" s="11">
        <v>0.11310185185185184</v>
      </c>
      <c r="E480" s="12" t="s">
        <v>9</v>
      </c>
      <c r="F480" s="12">
        <v>11</v>
      </c>
      <c r="G480" s="12" t="s">
        <v>10</v>
      </c>
    </row>
    <row r="481" spans="3:7" ht="15" thickBot="1" x14ac:dyDescent="0.35">
      <c r="C481" s="10">
        <v>43281</v>
      </c>
      <c r="D481" s="11">
        <v>0.15471064814814814</v>
      </c>
      <c r="E481" s="12" t="s">
        <v>9</v>
      </c>
      <c r="F481" s="12">
        <v>34</v>
      </c>
      <c r="G481" s="12" t="s">
        <v>10</v>
      </c>
    </row>
    <row r="482" spans="3:7" ht="15" thickBot="1" x14ac:dyDescent="0.35">
      <c r="C482" s="10">
        <v>43281</v>
      </c>
      <c r="D482" s="11">
        <v>0.15677083333333333</v>
      </c>
      <c r="E482" s="12" t="s">
        <v>9</v>
      </c>
      <c r="F482" s="12">
        <v>12</v>
      </c>
      <c r="G482" s="12" t="s">
        <v>11</v>
      </c>
    </row>
    <row r="483" spans="3:7" ht="15" thickBot="1" x14ac:dyDescent="0.35">
      <c r="C483" s="10">
        <v>43281</v>
      </c>
      <c r="D483" s="11">
        <v>0.15699074074074074</v>
      </c>
      <c r="E483" s="12" t="s">
        <v>9</v>
      </c>
      <c r="F483" s="12">
        <v>9</v>
      </c>
      <c r="G483" s="12" t="s">
        <v>11</v>
      </c>
    </row>
    <row r="484" spans="3:7" ht="15" thickBot="1" x14ac:dyDescent="0.35">
      <c r="C484" s="10">
        <v>43281</v>
      </c>
      <c r="D484" s="11">
        <v>0.35689814814814813</v>
      </c>
      <c r="E484" s="12" t="s">
        <v>9</v>
      </c>
      <c r="F484" s="12">
        <v>25</v>
      </c>
      <c r="G484" s="12" t="s">
        <v>11</v>
      </c>
    </row>
    <row r="485" spans="3:7" ht="15" thickBot="1" x14ac:dyDescent="0.35">
      <c r="C485" s="10">
        <v>43281</v>
      </c>
      <c r="D485" s="11">
        <v>0.35695601851851855</v>
      </c>
      <c r="E485" s="12" t="s">
        <v>9</v>
      </c>
      <c r="F485" s="12">
        <v>12</v>
      </c>
      <c r="G485" s="12" t="s">
        <v>11</v>
      </c>
    </row>
    <row r="486" spans="3:7" ht="15" thickBot="1" x14ac:dyDescent="0.35">
      <c r="C486" s="10">
        <v>43281</v>
      </c>
      <c r="D486" s="11">
        <v>0.3856134259259259</v>
      </c>
      <c r="E486" s="12" t="s">
        <v>9</v>
      </c>
      <c r="F486" s="12">
        <v>24</v>
      </c>
      <c r="G486" s="12" t="s">
        <v>10</v>
      </c>
    </row>
    <row r="487" spans="3:7" ht="15" thickBot="1" x14ac:dyDescent="0.35">
      <c r="C487" s="10">
        <v>43281</v>
      </c>
      <c r="D487" s="11">
        <v>0.39196759259259256</v>
      </c>
      <c r="E487" s="12" t="s">
        <v>9</v>
      </c>
      <c r="F487" s="12">
        <v>23</v>
      </c>
      <c r="G487" s="12" t="s">
        <v>10</v>
      </c>
    </row>
    <row r="488" spans="3:7" ht="15" thickBot="1" x14ac:dyDescent="0.35">
      <c r="C488" s="10">
        <v>43281</v>
      </c>
      <c r="D488" s="11">
        <v>0.41020833333333334</v>
      </c>
      <c r="E488" s="12" t="s">
        <v>9</v>
      </c>
      <c r="F488" s="12">
        <v>22</v>
      </c>
      <c r="G488" s="12" t="s">
        <v>10</v>
      </c>
    </row>
    <row r="489" spans="3:7" ht="15" thickBot="1" x14ac:dyDescent="0.35">
      <c r="C489" s="10">
        <v>43281</v>
      </c>
      <c r="D489" s="11">
        <v>0.41369212962962965</v>
      </c>
      <c r="E489" s="12" t="s">
        <v>9</v>
      </c>
      <c r="F489" s="12">
        <v>15</v>
      </c>
      <c r="G489" s="12" t="s">
        <v>10</v>
      </c>
    </row>
    <row r="490" spans="3:7" ht="15" thickBot="1" x14ac:dyDescent="0.35">
      <c r="C490" s="10">
        <v>43281</v>
      </c>
      <c r="D490" s="11">
        <v>0.41371527777777778</v>
      </c>
      <c r="E490" s="12" t="s">
        <v>9</v>
      </c>
      <c r="F490" s="12">
        <v>30</v>
      </c>
      <c r="G490" s="12" t="s">
        <v>10</v>
      </c>
    </row>
    <row r="491" spans="3:7" ht="15" thickBot="1" x14ac:dyDescent="0.35">
      <c r="C491" s="10">
        <v>43281</v>
      </c>
      <c r="D491" s="11">
        <v>0.41372685185185182</v>
      </c>
      <c r="E491" s="12" t="s">
        <v>9</v>
      </c>
      <c r="F491" s="12">
        <v>31</v>
      </c>
      <c r="G491" s="12" t="s">
        <v>10</v>
      </c>
    </row>
    <row r="492" spans="3:7" ht="15" thickBot="1" x14ac:dyDescent="0.35">
      <c r="C492" s="10">
        <v>43281</v>
      </c>
      <c r="D492" s="11">
        <v>0.41372685185185182</v>
      </c>
      <c r="E492" s="12" t="s">
        <v>9</v>
      </c>
      <c r="F492" s="12">
        <v>22</v>
      </c>
      <c r="G492" s="12" t="s">
        <v>10</v>
      </c>
    </row>
    <row r="493" spans="3:7" ht="15" thickBot="1" x14ac:dyDescent="0.35">
      <c r="C493" s="10">
        <v>43281</v>
      </c>
      <c r="D493" s="11">
        <v>0.41375000000000001</v>
      </c>
      <c r="E493" s="12" t="s">
        <v>9</v>
      </c>
      <c r="F493" s="12">
        <v>27</v>
      </c>
      <c r="G493" s="12" t="s">
        <v>10</v>
      </c>
    </row>
    <row r="494" spans="3:7" ht="15" thickBot="1" x14ac:dyDescent="0.35">
      <c r="C494" s="10">
        <v>43281</v>
      </c>
      <c r="D494" s="11">
        <v>0.43787037037037035</v>
      </c>
      <c r="E494" s="12" t="s">
        <v>9</v>
      </c>
      <c r="F494" s="12">
        <v>11</v>
      </c>
      <c r="G494" s="12" t="s">
        <v>11</v>
      </c>
    </row>
    <row r="495" spans="3:7" ht="15" thickBot="1" x14ac:dyDescent="0.35">
      <c r="C495" s="10">
        <v>43281</v>
      </c>
      <c r="D495" s="11">
        <v>0.4417476851851852</v>
      </c>
      <c r="E495" s="12" t="s">
        <v>9</v>
      </c>
      <c r="F495" s="12">
        <v>28</v>
      </c>
      <c r="G495" s="12" t="s">
        <v>10</v>
      </c>
    </row>
    <row r="496" spans="3:7" ht="15" thickBot="1" x14ac:dyDescent="0.35">
      <c r="C496" s="10">
        <v>43281</v>
      </c>
      <c r="D496" s="11">
        <v>0.44537037037037036</v>
      </c>
      <c r="E496" s="12" t="s">
        <v>9</v>
      </c>
      <c r="F496" s="12">
        <v>19</v>
      </c>
      <c r="G496" s="12" t="s">
        <v>11</v>
      </c>
    </row>
    <row r="497" spans="3:7" ht="15" thickBot="1" x14ac:dyDescent="0.35">
      <c r="C497" s="10">
        <v>43281</v>
      </c>
      <c r="D497" s="11">
        <v>0.44539351851851849</v>
      </c>
      <c r="E497" s="12" t="s">
        <v>9</v>
      </c>
      <c r="F497" s="12">
        <v>18</v>
      </c>
      <c r="G497" s="12" t="s">
        <v>11</v>
      </c>
    </row>
    <row r="498" spans="3:7" ht="15" thickBot="1" x14ac:dyDescent="0.35">
      <c r="C498" s="10">
        <v>43281</v>
      </c>
      <c r="D498" s="11">
        <v>0.44761574074074079</v>
      </c>
      <c r="E498" s="12" t="s">
        <v>9</v>
      </c>
      <c r="F498" s="12">
        <v>11</v>
      </c>
      <c r="G498" s="12" t="s">
        <v>11</v>
      </c>
    </row>
    <row r="499" spans="3:7" ht="15" thickBot="1" x14ac:dyDescent="0.35">
      <c r="C499" s="10">
        <v>43281</v>
      </c>
      <c r="D499" s="11">
        <v>0.45893518518518522</v>
      </c>
      <c r="E499" s="12" t="s">
        <v>9</v>
      </c>
      <c r="F499" s="12">
        <v>18</v>
      </c>
      <c r="G499" s="12" t="s">
        <v>11</v>
      </c>
    </row>
    <row r="500" spans="3:7" ht="15" thickBot="1" x14ac:dyDescent="0.35">
      <c r="C500" s="10">
        <v>43281</v>
      </c>
      <c r="D500" s="11">
        <v>0.46068287037037042</v>
      </c>
      <c r="E500" s="12" t="s">
        <v>9</v>
      </c>
      <c r="F500" s="12">
        <v>19</v>
      </c>
      <c r="G500" s="12" t="s">
        <v>10</v>
      </c>
    </row>
    <row r="501" spans="3:7" ht="15" thickBot="1" x14ac:dyDescent="0.35">
      <c r="C501" s="10">
        <v>43281</v>
      </c>
      <c r="D501" s="11">
        <v>0.46173611111111112</v>
      </c>
      <c r="E501" s="12" t="s">
        <v>9</v>
      </c>
      <c r="F501" s="12">
        <v>20</v>
      </c>
      <c r="G501" s="12" t="s">
        <v>10</v>
      </c>
    </row>
    <row r="502" spans="3:7" ht="15" thickBot="1" x14ac:dyDescent="0.35">
      <c r="C502" s="10">
        <v>43281</v>
      </c>
      <c r="D502" s="11">
        <v>0.4635185185185185</v>
      </c>
      <c r="E502" s="12" t="s">
        <v>9</v>
      </c>
      <c r="F502" s="12">
        <v>11</v>
      </c>
      <c r="G502" s="12" t="s">
        <v>11</v>
      </c>
    </row>
    <row r="503" spans="3:7" ht="15" thickBot="1" x14ac:dyDescent="0.35">
      <c r="C503" s="10">
        <v>43281</v>
      </c>
      <c r="D503" s="11">
        <v>0.46359953703703699</v>
      </c>
      <c r="E503" s="12" t="s">
        <v>9</v>
      </c>
      <c r="F503" s="12">
        <v>9</v>
      </c>
      <c r="G503" s="12" t="s">
        <v>11</v>
      </c>
    </row>
    <row r="504" spans="3:7" ht="15" thickBot="1" x14ac:dyDescent="0.35">
      <c r="C504" s="10">
        <v>43281</v>
      </c>
      <c r="D504" s="11">
        <v>0.47105324074074079</v>
      </c>
      <c r="E504" s="12" t="s">
        <v>9</v>
      </c>
      <c r="F504" s="12">
        <v>28</v>
      </c>
      <c r="G504" s="12" t="s">
        <v>10</v>
      </c>
    </row>
    <row r="505" spans="3:7" ht="15" thickBot="1" x14ac:dyDescent="0.35">
      <c r="C505" s="10">
        <v>43281</v>
      </c>
      <c r="D505" s="11">
        <v>0.47288194444444448</v>
      </c>
      <c r="E505" s="12" t="s">
        <v>9</v>
      </c>
      <c r="F505" s="12">
        <v>17</v>
      </c>
      <c r="G505" s="12" t="s">
        <v>10</v>
      </c>
    </row>
    <row r="506" spans="3:7" ht="15" thickBot="1" x14ac:dyDescent="0.35">
      <c r="C506" s="10">
        <v>43281</v>
      </c>
      <c r="D506" s="11">
        <v>0.48474537037037035</v>
      </c>
      <c r="E506" s="12" t="s">
        <v>9</v>
      </c>
      <c r="F506" s="12">
        <v>17</v>
      </c>
      <c r="G506" s="12" t="s">
        <v>10</v>
      </c>
    </row>
    <row r="507" spans="3:7" ht="15" thickBot="1" x14ac:dyDescent="0.35">
      <c r="C507" s="10">
        <v>43281</v>
      </c>
      <c r="D507" s="11">
        <v>0.48479166666666668</v>
      </c>
      <c r="E507" s="12" t="s">
        <v>9</v>
      </c>
      <c r="F507" s="12">
        <v>12</v>
      </c>
      <c r="G507" s="12" t="s">
        <v>10</v>
      </c>
    </row>
    <row r="508" spans="3:7" ht="15" thickBot="1" x14ac:dyDescent="0.35">
      <c r="C508" s="10">
        <v>43281</v>
      </c>
      <c r="D508" s="11">
        <v>0.48480324074074077</v>
      </c>
      <c r="E508" s="12" t="s">
        <v>9</v>
      </c>
      <c r="F508" s="12">
        <v>17</v>
      </c>
      <c r="G508" s="12" t="s">
        <v>10</v>
      </c>
    </row>
    <row r="509" spans="3:7" ht="15" thickBot="1" x14ac:dyDescent="0.35">
      <c r="C509" s="10">
        <v>43281</v>
      </c>
      <c r="D509" s="11">
        <v>0.49488425925925927</v>
      </c>
      <c r="E509" s="12" t="s">
        <v>9</v>
      </c>
      <c r="F509" s="12">
        <v>16</v>
      </c>
      <c r="G509" s="12" t="s">
        <v>10</v>
      </c>
    </row>
    <row r="510" spans="3:7" ht="15" thickBot="1" x14ac:dyDescent="0.35">
      <c r="C510" s="10">
        <v>43281</v>
      </c>
      <c r="D510" s="11">
        <v>0.49489583333333331</v>
      </c>
      <c r="E510" s="12" t="s">
        <v>9</v>
      </c>
      <c r="F510" s="12">
        <v>12</v>
      </c>
      <c r="G510" s="12" t="s">
        <v>10</v>
      </c>
    </row>
    <row r="511" spans="3:7" ht="15" thickBot="1" x14ac:dyDescent="0.35">
      <c r="C511" s="10">
        <v>43281</v>
      </c>
      <c r="D511" s="11">
        <v>0.49490740740740741</v>
      </c>
      <c r="E511" s="12" t="s">
        <v>9</v>
      </c>
      <c r="F511" s="12">
        <v>9</v>
      </c>
      <c r="G511" s="12" t="s">
        <v>10</v>
      </c>
    </row>
    <row r="512" spans="3:7" ht="15" thickBot="1" x14ac:dyDescent="0.35">
      <c r="C512" s="10">
        <v>43281</v>
      </c>
      <c r="D512" s="11">
        <v>0.49508101851851855</v>
      </c>
      <c r="E512" s="12" t="s">
        <v>9</v>
      </c>
      <c r="F512" s="12">
        <v>16</v>
      </c>
      <c r="G512" s="12" t="s">
        <v>10</v>
      </c>
    </row>
    <row r="513" spans="3:7" ht="15" thickBot="1" x14ac:dyDescent="0.35">
      <c r="C513" s="10">
        <v>43281</v>
      </c>
      <c r="D513" s="11">
        <v>0.49600694444444443</v>
      </c>
      <c r="E513" s="12" t="s">
        <v>9</v>
      </c>
      <c r="F513" s="12">
        <v>11</v>
      </c>
      <c r="G513" s="12" t="s">
        <v>11</v>
      </c>
    </row>
    <row r="514" spans="3:7" ht="15" thickBot="1" x14ac:dyDescent="0.35">
      <c r="C514" s="10">
        <v>43281</v>
      </c>
      <c r="D514" s="11">
        <v>0.49938657407407411</v>
      </c>
      <c r="E514" s="12" t="s">
        <v>9</v>
      </c>
      <c r="F514" s="12">
        <v>11</v>
      </c>
      <c r="G514" s="12" t="s">
        <v>11</v>
      </c>
    </row>
    <row r="515" spans="3:7" ht="15" thickBot="1" x14ac:dyDescent="0.35">
      <c r="C515" s="10">
        <v>43281</v>
      </c>
      <c r="D515" s="11">
        <v>0.49939814814814815</v>
      </c>
      <c r="E515" s="12" t="s">
        <v>9</v>
      </c>
      <c r="F515" s="12">
        <v>9</v>
      </c>
      <c r="G515" s="12" t="s">
        <v>11</v>
      </c>
    </row>
    <row r="516" spans="3:7" ht="15" thickBot="1" x14ac:dyDescent="0.35">
      <c r="C516" s="10">
        <v>43281</v>
      </c>
      <c r="D516" s="11">
        <v>0.49942129629629628</v>
      </c>
      <c r="E516" s="12" t="s">
        <v>9</v>
      </c>
      <c r="F516" s="12">
        <v>15</v>
      </c>
      <c r="G516" s="12" t="s">
        <v>11</v>
      </c>
    </row>
    <row r="517" spans="3:7" ht="15" thickBot="1" x14ac:dyDescent="0.35">
      <c r="C517" s="10">
        <v>43281</v>
      </c>
      <c r="D517" s="11">
        <v>0.49943287037037037</v>
      </c>
      <c r="E517" s="12" t="s">
        <v>9</v>
      </c>
      <c r="F517" s="12">
        <v>10</v>
      </c>
      <c r="G517" s="12" t="s">
        <v>11</v>
      </c>
    </row>
    <row r="518" spans="3:7" ht="15" thickBot="1" x14ac:dyDescent="0.35">
      <c r="C518" s="10">
        <v>43281</v>
      </c>
      <c r="D518" s="11">
        <v>0.49944444444444441</v>
      </c>
      <c r="E518" s="12" t="s">
        <v>9</v>
      </c>
      <c r="F518" s="12">
        <v>10</v>
      </c>
      <c r="G518" s="12" t="s">
        <v>11</v>
      </c>
    </row>
    <row r="519" spans="3:7" ht="15" thickBot="1" x14ac:dyDescent="0.35">
      <c r="C519" s="10">
        <v>43281</v>
      </c>
      <c r="D519" s="11">
        <v>0.49945601851851856</v>
      </c>
      <c r="E519" s="12" t="s">
        <v>9</v>
      </c>
      <c r="F519" s="12">
        <v>11</v>
      </c>
      <c r="G519" s="12" t="s">
        <v>11</v>
      </c>
    </row>
    <row r="520" spans="3:7" ht="15" thickBot="1" x14ac:dyDescent="0.35">
      <c r="C520" s="10">
        <v>43281</v>
      </c>
      <c r="D520" s="11">
        <v>0.4994675925925926</v>
      </c>
      <c r="E520" s="12" t="s">
        <v>9</v>
      </c>
      <c r="F520" s="12">
        <v>14</v>
      </c>
      <c r="G520" s="12" t="s">
        <v>11</v>
      </c>
    </row>
    <row r="521" spans="3:7" ht="15" thickBot="1" x14ac:dyDescent="0.35">
      <c r="C521" s="10">
        <v>43281</v>
      </c>
      <c r="D521" s="11">
        <v>0.49949074074074074</v>
      </c>
      <c r="E521" s="12" t="s">
        <v>9</v>
      </c>
      <c r="F521" s="12">
        <v>10</v>
      </c>
      <c r="G521" s="12" t="s">
        <v>11</v>
      </c>
    </row>
    <row r="522" spans="3:7" ht="15" thickBot="1" x14ac:dyDescent="0.35">
      <c r="C522" s="10">
        <v>43281</v>
      </c>
      <c r="D522" s="11">
        <v>0.51025462962962964</v>
      </c>
      <c r="E522" s="12" t="s">
        <v>9</v>
      </c>
      <c r="F522" s="12">
        <v>10</v>
      </c>
      <c r="G522" s="12" t="s">
        <v>11</v>
      </c>
    </row>
    <row r="523" spans="3:7" ht="15" thickBot="1" x14ac:dyDescent="0.35">
      <c r="C523" s="10">
        <v>43281</v>
      </c>
      <c r="D523" s="11">
        <v>0.51038194444444451</v>
      </c>
      <c r="E523" s="12" t="s">
        <v>9</v>
      </c>
      <c r="F523" s="12">
        <v>11</v>
      </c>
      <c r="G523" s="12" t="s">
        <v>11</v>
      </c>
    </row>
    <row r="524" spans="3:7" ht="15" thickBot="1" x14ac:dyDescent="0.35">
      <c r="C524" s="10">
        <v>43281</v>
      </c>
      <c r="D524" s="11">
        <v>0.51059027777777777</v>
      </c>
      <c r="E524" s="12" t="s">
        <v>9</v>
      </c>
      <c r="F524" s="12">
        <v>12</v>
      </c>
      <c r="G524" s="12" t="s">
        <v>11</v>
      </c>
    </row>
    <row r="525" spans="3:7" ht="15" thickBot="1" x14ac:dyDescent="0.35">
      <c r="C525" s="10">
        <v>43281</v>
      </c>
      <c r="D525" s="11">
        <v>0.52362268518518518</v>
      </c>
      <c r="E525" s="12" t="s">
        <v>9</v>
      </c>
      <c r="F525" s="12">
        <v>18</v>
      </c>
      <c r="G525" s="12" t="s">
        <v>10</v>
      </c>
    </row>
    <row r="526" spans="3:7" ht="15" thickBot="1" x14ac:dyDescent="0.35">
      <c r="C526" s="10">
        <v>43281</v>
      </c>
      <c r="D526" s="11">
        <v>0.52363425925925922</v>
      </c>
      <c r="E526" s="12" t="s">
        <v>9</v>
      </c>
      <c r="F526" s="12">
        <v>14</v>
      </c>
      <c r="G526" s="12" t="s">
        <v>10</v>
      </c>
    </row>
    <row r="527" spans="3:7" ht="15" thickBot="1" x14ac:dyDescent="0.35">
      <c r="C527" s="10">
        <v>43281</v>
      </c>
      <c r="D527" s="11">
        <v>0.52364583333333337</v>
      </c>
      <c r="E527" s="12" t="s">
        <v>9</v>
      </c>
      <c r="F527" s="12">
        <v>12</v>
      </c>
      <c r="G527" s="12" t="s">
        <v>10</v>
      </c>
    </row>
    <row r="528" spans="3:7" ht="15" thickBot="1" x14ac:dyDescent="0.35">
      <c r="C528" s="10">
        <v>43281</v>
      </c>
      <c r="D528" s="11">
        <v>0.5236574074074074</v>
      </c>
      <c r="E528" s="12" t="s">
        <v>9</v>
      </c>
      <c r="F528" s="12">
        <v>14</v>
      </c>
      <c r="G528" s="12" t="s">
        <v>10</v>
      </c>
    </row>
    <row r="529" spans="3:7" ht="15" thickBot="1" x14ac:dyDescent="0.35">
      <c r="C529" s="10">
        <v>43281</v>
      </c>
      <c r="D529" s="11">
        <v>0.52679398148148149</v>
      </c>
      <c r="E529" s="12" t="s">
        <v>9</v>
      </c>
      <c r="F529" s="12">
        <v>13</v>
      </c>
      <c r="G529" s="12" t="s">
        <v>11</v>
      </c>
    </row>
    <row r="530" spans="3:7" ht="15" thickBot="1" x14ac:dyDescent="0.35">
      <c r="C530" s="10">
        <v>43281</v>
      </c>
      <c r="D530" s="11">
        <v>0.53606481481481483</v>
      </c>
      <c r="E530" s="12" t="s">
        <v>9</v>
      </c>
      <c r="F530" s="12">
        <v>19</v>
      </c>
      <c r="G530" s="12" t="s">
        <v>10</v>
      </c>
    </row>
    <row r="531" spans="3:7" ht="15" thickBot="1" x14ac:dyDescent="0.35">
      <c r="C531" s="10">
        <v>43281</v>
      </c>
      <c r="D531" s="11">
        <v>0.54706018518518518</v>
      </c>
      <c r="E531" s="12" t="s">
        <v>9</v>
      </c>
      <c r="F531" s="12">
        <v>11</v>
      </c>
      <c r="G531" s="12" t="s">
        <v>11</v>
      </c>
    </row>
    <row r="532" spans="3:7" ht="15" thickBot="1" x14ac:dyDescent="0.35">
      <c r="C532" s="10">
        <v>43281</v>
      </c>
      <c r="D532" s="11">
        <v>0.54954861111111108</v>
      </c>
      <c r="E532" s="12" t="s">
        <v>9</v>
      </c>
      <c r="F532" s="12">
        <v>11</v>
      </c>
      <c r="G532" s="12" t="s">
        <v>11</v>
      </c>
    </row>
    <row r="533" spans="3:7" ht="15" thickBot="1" x14ac:dyDescent="0.35">
      <c r="C533" s="10">
        <v>43281</v>
      </c>
      <c r="D533" s="11">
        <v>0.55177083333333332</v>
      </c>
      <c r="E533" s="12" t="s">
        <v>9</v>
      </c>
      <c r="F533" s="12">
        <v>10</v>
      </c>
      <c r="G533" s="12" t="s">
        <v>11</v>
      </c>
    </row>
    <row r="534" spans="3:7" ht="15" thickBot="1" x14ac:dyDescent="0.35">
      <c r="C534" s="10">
        <v>43281</v>
      </c>
      <c r="D534" s="11">
        <v>0.55329861111111112</v>
      </c>
      <c r="E534" s="12" t="s">
        <v>9</v>
      </c>
      <c r="F534" s="12">
        <v>22</v>
      </c>
      <c r="G534" s="12" t="s">
        <v>10</v>
      </c>
    </row>
    <row r="535" spans="3:7" ht="15" thickBot="1" x14ac:dyDescent="0.35">
      <c r="C535" s="10">
        <v>43281</v>
      </c>
      <c r="D535" s="11">
        <v>0.55334490740740738</v>
      </c>
      <c r="E535" s="12" t="s">
        <v>9</v>
      </c>
      <c r="F535" s="12">
        <v>25</v>
      </c>
      <c r="G535" s="12" t="s">
        <v>10</v>
      </c>
    </row>
    <row r="536" spans="3:7" ht="15" thickBot="1" x14ac:dyDescent="0.35">
      <c r="C536" s="10">
        <v>43281</v>
      </c>
      <c r="D536" s="11">
        <v>0.56828703703703709</v>
      </c>
      <c r="E536" s="12" t="s">
        <v>9</v>
      </c>
      <c r="F536" s="12">
        <v>12</v>
      </c>
      <c r="G536" s="12" t="s">
        <v>11</v>
      </c>
    </row>
    <row r="537" spans="3:7" ht="15" thickBot="1" x14ac:dyDescent="0.35">
      <c r="C537" s="10">
        <v>43281</v>
      </c>
      <c r="D537" s="11">
        <v>0.57148148148148148</v>
      </c>
      <c r="E537" s="12" t="s">
        <v>9</v>
      </c>
      <c r="F537" s="12">
        <v>10</v>
      </c>
      <c r="G537" s="12" t="s">
        <v>10</v>
      </c>
    </row>
    <row r="538" spans="3:7" ht="15" thickBot="1" x14ac:dyDescent="0.35">
      <c r="C538" s="10">
        <v>43281</v>
      </c>
      <c r="D538" s="11">
        <v>0.5756944444444444</v>
      </c>
      <c r="E538" s="12" t="s">
        <v>9</v>
      </c>
      <c r="F538" s="12">
        <v>13</v>
      </c>
      <c r="G538" s="12" t="s">
        <v>11</v>
      </c>
    </row>
    <row r="539" spans="3:7" ht="15" thickBot="1" x14ac:dyDescent="0.35">
      <c r="C539" s="10">
        <v>43281</v>
      </c>
      <c r="D539" s="11">
        <v>0.58550925925925923</v>
      </c>
      <c r="E539" s="12" t="s">
        <v>9</v>
      </c>
      <c r="F539" s="12">
        <v>12</v>
      </c>
      <c r="G539" s="12" t="s">
        <v>11</v>
      </c>
    </row>
    <row r="540" spans="3:7" ht="15" thickBot="1" x14ac:dyDescent="0.35">
      <c r="C540" s="10">
        <v>43281</v>
      </c>
      <c r="D540" s="11">
        <v>0.58960648148148154</v>
      </c>
      <c r="E540" s="12" t="s">
        <v>9</v>
      </c>
      <c r="F540" s="12">
        <v>18</v>
      </c>
      <c r="G540" s="12" t="s">
        <v>11</v>
      </c>
    </row>
    <row r="541" spans="3:7" ht="15" thickBot="1" x14ac:dyDescent="0.35">
      <c r="C541" s="10">
        <v>43281</v>
      </c>
      <c r="D541" s="11">
        <v>0.58961805555555558</v>
      </c>
      <c r="E541" s="12" t="s">
        <v>9</v>
      </c>
      <c r="F541" s="12">
        <v>15</v>
      </c>
      <c r="G541" s="12" t="s">
        <v>11</v>
      </c>
    </row>
    <row r="542" spans="3:7" ht="15" thickBot="1" x14ac:dyDescent="0.35">
      <c r="C542" s="10">
        <v>43281</v>
      </c>
      <c r="D542" s="11">
        <v>0.59013888888888888</v>
      </c>
      <c r="E542" s="12" t="s">
        <v>9</v>
      </c>
      <c r="F542" s="12">
        <v>13</v>
      </c>
      <c r="G542" s="12" t="s">
        <v>11</v>
      </c>
    </row>
    <row r="543" spans="3:7" ht="15" thickBot="1" x14ac:dyDescent="0.35">
      <c r="C543" s="10">
        <v>43281</v>
      </c>
      <c r="D543" s="11">
        <v>0.59134259259259259</v>
      </c>
      <c r="E543" s="12" t="s">
        <v>9</v>
      </c>
      <c r="F543" s="12">
        <v>11</v>
      </c>
      <c r="G543" s="12" t="s">
        <v>11</v>
      </c>
    </row>
    <row r="544" spans="3:7" ht="15" thickBot="1" x14ac:dyDescent="0.35">
      <c r="C544" s="10">
        <v>43281</v>
      </c>
      <c r="D544" s="11">
        <v>0.59259259259259256</v>
      </c>
      <c r="E544" s="12" t="s">
        <v>9</v>
      </c>
      <c r="F544" s="12">
        <v>17</v>
      </c>
      <c r="G544" s="12" t="s">
        <v>11</v>
      </c>
    </row>
    <row r="545" spans="3:7" ht="15" thickBot="1" x14ac:dyDescent="0.35">
      <c r="C545" s="10">
        <v>43281</v>
      </c>
      <c r="D545" s="11">
        <v>0.59424768518518511</v>
      </c>
      <c r="E545" s="12" t="s">
        <v>9</v>
      </c>
      <c r="F545" s="12">
        <v>11</v>
      </c>
      <c r="G545" s="12" t="s">
        <v>11</v>
      </c>
    </row>
    <row r="546" spans="3:7" ht="15" thickBot="1" x14ac:dyDescent="0.35">
      <c r="C546" s="10">
        <v>43281</v>
      </c>
      <c r="D546" s="11">
        <v>0.61202546296296301</v>
      </c>
      <c r="E546" s="12" t="s">
        <v>9</v>
      </c>
      <c r="F546" s="12">
        <v>17</v>
      </c>
      <c r="G546" s="12" t="s">
        <v>10</v>
      </c>
    </row>
    <row r="547" spans="3:7" ht="15" thickBot="1" x14ac:dyDescent="0.35">
      <c r="C547" s="10">
        <v>43281</v>
      </c>
      <c r="D547" s="11">
        <v>0.61206018518518512</v>
      </c>
      <c r="E547" s="12" t="s">
        <v>9</v>
      </c>
      <c r="F547" s="12">
        <v>18</v>
      </c>
      <c r="G547" s="12" t="s">
        <v>10</v>
      </c>
    </row>
    <row r="548" spans="3:7" ht="15" thickBot="1" x14ac:dyDescent="0.35">
      <c r="C548" s="10">
        <v>43281</v>
      </c>
      <c r="D548" s="11">
        <v>0.61209490740740746</v>
      </c>
      <c r="E548" s="12" t="s">
        <v>9</v>
      </c>
      <c r="F548" s="12">
        <v>19</v>
      </c>
      <c r="G548" s="12" t="s">
        <v>10</v>
      </c>
    </row>
    <row r="549" spans="3:7" ht="15" thickBot="1" x14ac:dyDescent="0.35">
      <c r="C549" s="10">
        <v>43281</v>
      </c>
      <c r="D549" s="11">
        <v>0.6164236111111111</v>
      </c>
      <c r="E549" s="12" t="s">
        <v>9</v>
      </c>
      <c r="F549" s="12">
        <v>19</v>
      </c>
      <c r="G549" s="12" t="s">
        <v>11</v>
      </c>
    </row>
    <row r="550" spans="3:7" ht="15" thickBot="1" x14ac:dyDescent="0.35">
      <c r="C550" s="10">
        <v>43281</v>
      </c>
      <c r="D550" s="11">
        <v>0.62099537037037034</v>
      </c>
      <c r="E550" s="12" t="s">
        <v>9</v>
      </c>
      <c r="F550" s="12">
        <v>20</v>
      </c>
      <c r="G550" s="12" t="s">
        <v>10</v>
      </c>
    </row>
    <row r="551" spans="3:7" ht="15" thickBot="1" x14ac:dyDescent="0.35">
      <c r="C551" s="10">
        <v>43281</v>
      </c>
      <c r="D551" s="11">
        <v>0.63511574074074073</v>
      </c>
      <c r="E551" s="12" t="s">
        <v>9</v>
      </c>
      <c r="F551" s="12">
        <v>10</v>
      </c>
      <c r="G551" s="12" t="s">
        <v>10</v>
      </c>
    </row>
    <row r="552" spans="3:7" ht="15" thickBot="1" x14ac:dyDescent="0.35">
      <c r="C552" s="10">
        <v>43281</v>
      </c>
      <c r="D552" s="11">
        <v>0.66109953703703705</v>
      </c>
      <c r="E552" s="12" t="s">
        <v>9</v>
      </c>
      <c r="F552" s="12">
        <v>10</v>
      </c>
      <c r="G552" s="12" t="s">
        <v>11</v>
      </c>
    </row>
    <row r="553" spans="3:7" ht="15" thickBot="1" x14ac:dyDescent="0.35">
      <c r="C553" s="10">
        <v>43281</v>
      </c>
      <c r="D553" s="11">
        <v>0.69302083333333331</v>
      </c>
      <c r="E553" s="12" t="s">
        <v>9</v>
      </c>
      <c r="F553" s="12">
        <v>14</v>
      </c>
      <c r="G553" s="12" t="s">
        <v>11</v>
      </c>
    </row>
    <row r="554" spans="3:7" ht="15" thickBot="1" x14ac:dyDescent="0.35">
      <c r="C554" s="10">
        <v>43281</v>
      </c>
      <c r="D554" s="11">
        <v>0.69560185185185175</v>
      </c>
      <c r="E554" s="12" t="s">
        <v>9</v>
      </c>
      <c r="F554" s="12">
        <v>11</v>
      </c>
      <c r="G554" s="12" t="s">
        <v>10</v>
      </c>
    </row>
    <row r="555" spans="3:7" ht="15" thickBot="1" x14ac:dyDescent="0.35">
      <c r="C555" s="10">
        <v>43281</v>
      </c>
      <c r="D555" s="11">
        <v>0.69681712962962961</v>
      </c>
      <c r="E555" s="12" t="s">
        <v>9</v>
      </c>
      <c r="F555" s="12">
        <v>10</v>
      </c>
      <c r="G555" s="12" t="s">
        <v>10</v>
      </c>
    </row>
    <row r="556" spans="3:7" ht="15" thickBot="1" x14ac:dyDescent="0.35">
      <c r="C556" s="10">
        <v>43281</v>
      </c>
      <c r="D556" s="11">
        <v>0.71019675925925929</v>
      </c>
      <c r="E556" s="12" t="s">
        <v>9</v>
      </c>
      <c r="F556" s="12">
        <v>11</v>
      </c>
      <c r="G556" s="12" t="s">
        <v>11</v>
      </c>
    </row>
    <row r="557" spans="3:7" ht="15" thickBot="1" x14ac:dyDescent="0.35">
      <c r="C557" s="10">
        <v>43281</v>
      </c>
      <c r="D557" s="11">
        <v>0.7171643518518519</v>
      </c>
      <c r="E557" s="12" t="s">
        <v>9</v>
      </c>
      <c r="F557" s="12">
        <v>18</v>
      </c>
      <c r="G557" s="12" t="s">
        <v>10</v>
      </c>
    </row>
    <row r="558" spans="3:7" ht="15" thickBot="1" x14ac:dyDescent="0.35">
      <c r="C558" s="10">
        <v>43281</v>
      </c>
      <c r="D558" s="11">
        <v>0.71724537037037039</v>
      </c>
      <c r="E558" s="12" t="s">
        <v>9</v>
      </c>
      <c r="F558" s="12">
        <v>19</v>
      </c>
      <c r="G558" s="12" t="s">
        <v>10</v>
      </c>
    </row>
    <row r="559" spans="3:7" ht="15" thickBot="1" x14ac:dyDescent="0.35">
      <c r="C559" s="10">
        <v>43281</v>
      </c>
      <c r="D559" s="11">
        <v>0.7241319444444444</v>
      </c>
      <c r="E559" s="12" t="s">
        <v>9</v>
      </c>
      <c r="F559" s="12">
        <v>13</v>
      </c>
      <c r="G559" s="12" t="s">
        <v>10</v>
      </c>
    </row>
    <row r="560" spans="3:7" ht="15" thickBot="1" x14ac:dyDescent="0.35">
      <c r="C560" s="10">
        <v>43281</v>
      </c>
      <c r="D560" s="11">
        <v>0.73354166666666665</v>
      </c>
      <c r="E560" s="12" t="s">
        <v>9</v>
      </c>
      <c r="F560" s="12">
        <v>9</v>
      </c>
      <c r="G560" s="12" t="s">
        <v>11</v>
      </c>
    </row>
    <row r="561" spans="3:7" ht="15" thickBot="1" x14ac:dyDescent="0.35">
      <c r="C561" s="10">
        <v>43281</v>
      </c>
      <c r="D561" s="11">
        <v>0.74935185185185194</v>
      </c>
      <c r="E561" s="12" t="s">
        <v>9</v>
      </c>
      <c r="F561" s="12">
        <v>11</v>
      </c>
      <c r="G561" s="12" t="s">
        <v>11</v>
      </c>
    </row>
    <row r="562" spans="3:7" ht="15" thickBot="1" x14ac:dyDescent="0.35">
      <c r="C562" s="10">
        <v>43281</v>
      </c>
      <c r="D562" s="11">
        <v>0.75763888888888886</v>
      </c>
      <c r="E562" s="12" t="s">
        <v>9</v>
      </c>
      <c r="F562" s="12">
        <v>20</v>
      </c>
      <c r="G562" s="12" t="s">
        <v>10</v>
      </c>
    </row>
    <row r="563" spans="3:7" ht="15" thickBot="1" x14ac:dyDescent="0.35">
      <c r="C563" s="10">
        <v>43281</v>
      </c>
      <c r="D563" s="11">
        <v>0.77001157407407417</v>
      </c>
      <c r="E563" s="12" t="s">
        <v>9</v>
      </c>
      <c r="F563" s="12">
        <v>18</v>
      </c>
      <c r="G563" s="12" t="s">
        <v>10</v>
      </c>
    </row>
    <row r="564" spans="3:7" ht="15" thickBot="1" x14ac:dyDescent="0.35">
      <c r="C564" s="10">
        <v>43281</v>
      </c>
      <c r="D564" s="11">
        <v>0.81693287037037043</v>
      </c>
      <c r="E564" s="12" t="s">
        <v>9</v>
      </c>
      <c r="F564" s="12">
        <v>10</v>
      </c>
      <c r="G564" s="12" t="s">
        <v>11</v>
      </c>
    </row>
    <row r="565" spans="3:7" ht="15" thickBot="1" x14ac:dyDescent="0.35">
      <c r="C565" s="10">
        <v>43281</v>
      </c>
      <c r="D565" s="11">
        <v>0.83862268518518512</v>
      </c>
      <c r="E565" s="12" t="s">
        <v>9</v>
      </c>
      <c r="F565" s="12">
        <v>9</v>
      </c>
      <c r="G565" s="12" t="s">
        <v>11</v>
      </c>
    </row>
    <row r="566" spans="3:7" ht="15" thickBot="1" x14ac:dyDescent="0.35">
      <c r="C566" s="10">
        <v>43281</v>
      </c>
      <c r="D566" s="11">
        <v>0.87297453703703709</v>
      </c>
      <c r="E566" s="12" t="s">
        <v>9</v>
      </c>
      <c r="F566" s="12">
        <v>10</v>
      </c>
      <c r="G566" s="12" t="s">
        <v>10</v>
      </c>
    </row>
    <row r="567" spans="3:7" ht="15" thickBot="1" x14ac:dyDescent="0.35">
      <c r="C567" s="10">
        <v>43281</v>
      </c>
      <c r="D567" s="11">
        <v>0.87424768518518514</v>
      </c>
      <c r="E567" s="12" t="s">
        <v>9</v>
      </c>
      <c r="F567" s="12">
        <v>11</v>
      </c>
      <c r="G567" s="12" t="s">
        <v>11</v>
      </c>
    </row>
    <row r="568" spans="3:7" ht="15" thickBot="1" x14ac:dyDescent="0.35">
      <c r="C568" s="10">
        <v>43281</v>
      </c>
      <c r="D568" s="11">
        <v>0.87432870370370364</v>
      </c>
      <c r="E568" s="12" t="s">
        <v>9</v>
      </c>
      <c r="F568" s="12">
        <v>11</v>
      </c>
      <c r="G568" s="12" t="s">
        <v>11</v>
      </c>
    </row>
    <row r="569" spans="3:7" ht="15" thickBot="1" x14ac:dyDescent="0.35">
      <c r="C569" s="10">
        <v>43281</v>
      </c>
      <c r="D569" s="11">
        <v>0.89738425925925924</v>
      </c>
      <c r="E569" s="12" t="s">
        <v>9</v>
      </c>
      <c r="F569" s="12">
        <v>23</v>
      </c>
      <c r="G569" s="12" t="s">
        <v>10</v>
      </c>
    </row>
    <row r="570" spans="3:7" ht="15" thickBot="1" x14ac:dyDescent="0.35">
      <c r="C570" s="10">
        <v>43281</v>
      </c>
      <c r="D570" s="11">
        <v>0.89886574074074066</v>
      </c>
      <c r="E570" s="12" t="s">
        <v>9</v>
      </c>
      <c r="F570" s="12">
        <v>11</v>
      </c>
      <c r="G570" s="12" t="s">
        <v>11</v>
      </c>
    </row>
    <row r="571" spans="3:7" ht="15" thickBot="1" x14ac:dyDescent="0.35">
      <c r="C571" s="10">
        <v>43281</v>
      </c>
      <c r="D571" s="11">
        <v>0.9162731481481482</v>
      </c>
      <c r="E571" s="12" t="s">
        <v>9</v>
      </c>
      <c r="F571" s="12">
        <v>10</v>
      </c>
      <c r="G571" s="12" t="s">
        <v>10</v>
      </c>
    </row>
    <row r="572" spans="3:7" ht="15" thickBot="1" x14ac:dyDescent="0.35">
      <c r="C572" s="10">
        <v>43281</v>
      </c>
      <c r="D572" s="11">
        <v>0.91803240740740744</v>
      </c>
      <c r="E572" s="12" t="s">
        <v>9</v>
      </c>
      <c r="F572" s="12">
        <v>11</v>
      </c>
      <c r="G572" s="12" t="s">
        <v>11</v>
      </c>
    </row>
    <row r="573" spans="3:7" ht="15" thickBot="1" x14ac:dyDescent="0.35">
      <c r="C573" s="10">
        <v>43281</v>
      </c>
      <c r="D573" s="11">
        <v>0.96545138888888893</v>
      </c>
      <c r="E573" s="12" t="s">
        <v>9</v>
      </c>
      <c r="F573" s="12">
        <v>11</v>
      </c>
      <c r="G573" s="12" t="s">
        <v>10</v>
      </c>
    </row>
    <row r="574" spans="3:7" ht="15" thickBot="1" x14ac:dyDescent="0.35">
      <c r="C574" s="10">
        <v>43281</v>
      </c>
      <c r="D574" s="11">
        <v>0.9668402777777777</v>
      </c>
      <c r="E574" s="12" t="s">
        <v>9</v>
      </c>
      <c r="F574" s="12">
        <v>12</v>
      </c>
      <c r="G574" s="12" t="s">
        <v>10</v>
      </c>
    </row>
    <row r="575" spans="3:7" ht="15" thickBot="1" x14ac:dyDescent="0.35">
      <c r="C575" s="10">
        <v>43281</v>
      </c>
      <c r="D575" s="11">
        <v>0.96697916666666661</v>
      </c>
      <c r="E575" s="12" t="s">
        <v>9</v>
      </c>
      <c r="F575" s="12">
        <v>24</v>
      </c>
      <c r="G575" s="12" t="s">
        <v>10</v>
      </c>
    </row>
    <row r="576" spans="3:7" ht="15" thickBot="1" x14ac:dyDescent="0.35">
      <c r="C576" s="10">
        <v>43281</v>
      </c>
      <c r="D576" s="11">
        <v>0.97918981481481471</v>
      </c>
      <c r="E576" s="12" t="s">
        <v>9</v>
      </c>
      <c r="F576" s="12">
        <v>10</v>
      </c>
      <c r="G576" s="12" t="s">
        <v>11</v>
      </c>
    </row>
    <row r="577" spans="3:7" ht="15" thickBot="1" x14ac:dyDescent="0.35">
      <c r="C577" s="10">
        <v>43282</v>
      </c>
      <c r="D577" s="11">
        <v>2.2199074074074076E-2</v>
      </c>
      <c r="E577" s="12" t="s">
        <v>9</v>
      </c>
      <c r="F577" s="12">
        <v>10</v>
      </c>
      <c r="G577" s="12" t="s">
        <v>10</v>
      </c>
    </row>
    <row r="578" spans="3:7" ht="15" thickBot="1" x14ac:dyDescent="0.35">
      <c r="C578" s="10">
        <v>43282</v>
      </c>
      <c r="D578" s="11">
        <v>2.2407407407407407E-2</v>
      </c>
      <c r="E578" s="12" t="s">
        <v>9</v>
      </c>
      <c r="F578" s="12">
        <v>16</v>
      </c>
      <c r="G578" s="12" t="s">
        <v>10</v>
      </c>
    </row>
    <row r="579" spans="3:7" ht="15" thickBot="1" x14ac:dyDescent="0.35">
      <c r="C579" s="10">
        <v>43282</v>
      </c>
      <c r="D579" s="11">
        <v>3.7523148148148146E-2</v>
      </c>
      <c r="E579" s="12" t="s">
        <v>9</v>
      </c>
      <c r="F579" s="12">
        <v>10</v>
      </c>
      <c r="G579" s="12" t="s">
        <v>10</v>
      </c>
    </row>
    <row r="580" spans="3:7" ht="15" thickBot="1" x14ac:dyDescent="0.35">
      <c r="C580" s="10">
        <v>43282</v>
      </c>
      <c r="D580" s="11">
        <v>3.9641203703703706E-2</v>
      </c>
      <c r="E580" s="12" t="s">
        <v>9</v>
      </c>
      <c r="F580" s="12">
        <v>10</v>
      </c>
      <c r="G580" s="12" t="s">
        <v>11</v>
      </c>
    </row>
    <row r="581" spans="3:7" ht="15" thickBot="1" x14ac:dyDescent="0.35">
      <c r="C581" s="10">
        <v>43282</v>
      </c>
      <c r="D581" s="11">
        <v>3.9699074074074074E-2</v>
      </c>
      <c r="E581" s="12" t="s">
        <v>9</v>
      </c>
      <c r="F581" s="12">
        <v>10</v>
      </c>
      <c r="G581" s="12" t="s">
        <v>11</v>
      </c>
    </row>
    <row r="582" spans="3:7" ht="15" thickBot="1" x14ac:dyDescent="0.35">
      <c r="C582" s="10">
        <v>43282</v>
      </c>
      <c r="D582" s="11">
        <v>6.9351851851851845E-2</v>
      </c>
      <c r="E582" s="12" t="s">
        <v>9</v>
      </c>
      <c r="F582" s="12">
        <v>10</v>
      </c>
      <c r="G582" s="12" t="s">
        <v>10</v>
      </c>
    </row>
    <row r="583" spans="3:7" ht="15" thickBot="1" x14ac:dyDescent="0.35">
      <c r="C583" s="10">
        <v>43282</v>
      </c>
      <c r="D583" s="11">
        <v>6.9791666666666669E-2</v>
      </c>
      <c r="E583" s="12" t="s">
        <v>9</v>
      </c>
      <c r="F583" s="12">
        <v>10</v>
      </c>
      <c r="G583" s="12" t="s">
        <v>10</v>
      </c>
    </row>
    <row r="584" spans="3:7" ht="15" thickBot="1" x14ac:dyDescent="0.35">
      <c r="C584" s="10">
        <v>43282</v>
      </c>
      <c r="D584" s="11">
        <v>6.9849537037037043E-2</v>
      </c>
      <c r="E584" s="12" t="s">
        <v>9</v>
      </c>
      <c r="F584" s="12">
        <v>10</v>
      </c>
      <c r="G584" s="12" t="s">
        <v>10</v>
      </c>
    </row>
    <row r="585" spans="3:7" ht="15" thickBot="1" x14ac:dyDescent="0.35">
      <c r="C585" s="10">
        <v>43282</v>
      </c>
      <c r="D585" s="11">
        <v>6.9849537037037043E-2</v>
      </c>
      <c r="E585" s="12" t="s">
        <v>9</v>
      </c>
      <c r="F585" s="12">
        <v>9</v>
      </c>
      <c r="G585" s="12" t="s">
        <v>10</v>
      </c>
    </row>
    <row r="586" spans="3:7" ht="15" thickBot="1" x14ac:dyDescent="0.35">
      <c r="C586" s="10">
        <v>43282</v>
      </c>
      <c r="D586" s="11">
        <v>9.6412037037037046E-2</v>
      </c>
      <c r="E586" s="12" t="s">
        <v>9</v>
      </c>
      <c r="F586" s="12">
        <v>13</v>
      </c>
      <c r="G586" s="12" t="s">
        <v>11</v>
      </c>
    </row>
    <row r="587" spans="3:7" ht="15" thickBot="1" x14ac:dyDescent="0.35">
      <c r="C587" s="10">
        <v>43282</v>
      </c>
      <c r="D587" s="11">
        <v>9.6793981481481481E-2</v>
      </c>
      <c r="E587" s="12" t="s">
        <v>9</v>
      </c>
      <c r="F587" s="12">
        <v>12</v>
      </c>
      <c r="G587" s="12" t="s">
        <v>11</v>
      </c>
    </row>
    <row r="588" spans="3:7" ht="15" thickBot="1" x14ac:dyDescent="0.35">
      <c r="C588" s="10">
        <v>43282</v>
      </c>
      <c r="D588" s="11">
        <v>9.6840277777777775E-2</v>
      </c>
      <c r="E588" s="12" t="s">
        <v>9</v>
      </c>
      <c r="F588" s="12">
        <v>12</v>
      </c>
      <c r="G588" s="12" t="s">
        <v>11</v>
      </c>
    </row>
    <row r="589" spans="3:7" ht="15" thickBot="1" x14ac:dyDescent="0.35">
      <c r="C589" s="10">
        <v>43282</v>
      </c>
      <c r="D589" s="11">
        <v>0.24596064814814814</v>
      </c>
      <c r="E589" s="12" t="s">
        <v>9</v>
      </c>
      <c r="F589" s="12">
        <v>10</v>
      </c>
      <c r="G589" s="12" t="s">
        <v>10</v>
      </c>
    </row>
    <row r="590" spans="3:7" ht="15" thickBot="1" x14ac:dyDescent="0.35">
      <c r="C590" s="10">
        <v>43282</v>
      </c>
      <c r="D590" s="11">
        <v>0.35562500000000002</v>
      </c>
      <c r="E590" s="12" t="s">
        <v>9</v>
      </c>
      <c r="F590" s="12">
        <v>11</v>
      </c>
      <c r="G590" s="12" t="s">
        <v>11</v>
      </c>
    </row>
    <row r="591" spans="3:7" ht="15" thickBot="1" x14ac:dyDescent="0.35">
      <c r="C591" s="10">
        <v>43282</v>
      </c>
      <c r="D591" s="11">
        <v>0.36827546296296299</v>
      </c>
      <c r="E591" s="12" t="s">
        <v>9</v>
      </c>
      <c r="F591" s="12">
        <v>10</v>
      </c>
      <c r="G591" s="12" t="s">
        <v>11</v>
      </c>
    </row>
    <row r="592" spans="3:7" ht="15" thickBot="1" x14ac:dyDescent="0.35">
      <c r="C592" s="10">
        <v>43282</v>
      </c>
      <c r="D592" s="11">
        <v>0.39150462962962962</v>
      </c>
      <c r="E592" s="12" t="s">
        <v>9</v>
      </c>
      <c r="F592" s="12">
        <v>7</v>
      </c>
      <c r="G592" s="12" t="s">
        <v>11</v>
      </c>
    </row>
    <row r="593" spans="3:7" ht="15" thickBot="1" x14ac:dyDescent="0.35">
      <c r="C593" s="10">
        <v>43282</v>
      </c>
      <c r="D593" s="11">
        <v>0.40505787037037039</v>
      </c>
      <c r="E593" s="12" t="s">
        <v>9</v>
      </c>
      <c r="F593" s="12">
        <v>21</v>
      </c>
      <c r="G593" s="12" t="s">
        <v>10</v>
      </c>
    </row>
    <row r="594" spans="3:7" ht="15" thickBot="1" x14ac:dyDescent="0.35">
      <c r="C594" s="10">
        <v>43282</v>
      </c>
      <c r="D594" s="11">
        <v>0.40907407407407409</v>
      </c>
      <c r="E594" s="12" t="s">
        <v>9</v>
      </c>
      <c r="F594" s="12">
        <v>13</v>
      </c>
      <c r="G594" s="12" t="s">
        <v>10</v>
      </c>
    </row>
    <row r="595" spans="3:7" ht="15" thickBot="1" x14ac:dyDescent="0.35">
      <c r="C595" s="10">
        <v>43282</v>
      </c>
      <c r="D595" s="11">
        <v>0.40908564814814818</v>
      </c>
      <c r="E595" s="12" t="s">
        <v>9</v>
      </c>
      <c r="F595" s="12">
        <v>10</v>
      </c>
      <c r="G595" s="12" t="s">
        <v>10</v>
      </c>
    </row>
    <row r="596" spans="3:7" ht="15" thickBot="1" x14ac:dyDescent="0.35">
      <c r="C596" s="10">
        <v>43282</v>
      </c>
      <c r="D596" s="11">
        <v>0.40910879629629626</v>
      </c>
      <c r="E596" s="12" t="s">
        <v>9</v>
      </c>
      <c r="F596" s="12">
        <v>10</v>
      </c>
      <c r="G596" s="12" t="s">
        <v>10</v>
      </c>
    </row>
    <row r="597" spans="3:7" ht="15" thickBot="1" x14ac:dyDescent="0.35">
      <c r="C597" s="10">
        <v>43282</v>
      </c>
      <c r="D597" s="11">
        <v>0.40910879629629626</v>
      </c>
      <c r="E597" s="12" t="s">
        <v>9</v>
      </c>
      <c r="F597" s="12">
        <v>10</v>
      </c>
      <c r="G597" s="12" t="s">
        <v>10</v>
      </c>
    </row>
    <row r="598" spans="3:7" ht="15" thickBot="1" x14ac:dyDescent="0.35">
      <c r="C598" s="10">
        <v>43282</v>
      </c>
      <c r="D598" s="11">
        <v>0.40912037037037036</v>
      </c>
      <c r="E598" s="12" t="s">
        <v>9</v>
      </c>
      <c r="F598" s="12">
        <v>10</v>
      </c>
      <c r="G598" s="12" t="s">
        <v>10</v>
      </c>
    </row>
    <row r="599" spans="3:7" ht="15" thickBot="1" x14ac:dyDescent="0.35">
      <c r="C599" s="10">
        <v>43282</v>
      </c>
      <c r="D599" s="11">
        <v>0.4091319444444444</v>
      </c>
      <c r="E599" s="12" t="s">
        <v>9</v>
      </c>
      <c r="F599" s="12">
        <v>10</v>
      </c>
      <c r="G599" s="12" t="s">
        <v>10</v>
      </c>
    </row>
    <row r="600" spans="3:7" ht="15" thickBot="1" x14ac:dyDescent="0.35">
      <c r="C600" s="10">
        <v>43282</v>
      </c>
      <c r="D600" s="11">
        <v>0.41335648148148146</v>
      </c>
      <c r="E600" s="12" t="s">
        <v>9</v>
      </c>
      <c r="F600" s="12">
        <v>25</v>
      </c>
      <c r="G600" s="12" t="s">
        <v>10</v>
      </c>
    </row>
    <row r="601" spans="3:7" ht="15" thickBot="1" x14ac:dyDescent="0.35">
      <c r="C601" s="10">
        <v>43282</v>
      </c>
      <c r="D601" s="11">
        <v>0.4403819444444444</v>
      </c>
      <c r="E601" s="12" t="s">
        <v>9</v>
      </c>
      <c r="F601" s="12">
        <v>22</v>
      </c>
      <c r="G601" s="12" t="s">
        <v>10</v>
      </c>
    </row>
    <row r="602" spans="3:7" ht="15" thickBot="1" x14ac:dyDescent="0.35">
      <c r="C602" s="10">
        <v>43282</v>
      </c>
      <c r="D602" s="11">
        <v>0.44364583333333335</v>
      </c>
      <c r="E602" s="12" t="s">
        <v>9</v>
      </c>
      <c r="F602" s="12">
        <v>20</v>
      </c>
      <c r="G602" s="12" t="s">
        <v>10</v>
      </c>
    </row>
    <row r="603" spans="3:7" ht="15" thickBot="1" x14ac:dyDescent="0.35">
      <c r="C603" s="10">
        <v>43282</v>
      </c>
      <c r="D603" s="11">
        <v>0.44453703703703701</v>
      </c>
      <c r="E603" s="12" t="s">
        <v>9</v>
      </c>
      <c r="F603" s="12">
        <v>15</v>
      </c>
      <c r="G603" s="12" t="s">
        <v>11</v>
      </c>
    </row>
    <row r="604" spans="3:7" ht="15" thickBot="1" x14ac:dyDescent="0.35">
      <c r="C604" s="10">
        <v>43282</v>
      </c>
      <c r="D604" s="11">
        <v>0.45158564814814817</v>
      </c>
      <c r="E604" s="12" t="s">
        <v>9</v>
      </c>
      <c r="F604" s="12">
        <v>11</v>
      </c>
      <c r="G604" s="12" t="s">
        <v>10</v>
      </c>
    </row>
    <row r="605" spans="3:7" ht="15" thickBot="1" x14ac:dyDescent="0.35">
      <c r="C605" s="10">
        <v>43282</v>
      </c>
      <c r="D605" s="11">
        <v>0.48202546296296295</v>
      </c>
      <c r="E605" s="12" t="s">
        <v>9</v>
      </c>
      <c r="F605" s="12">
        <v>19</v>
      </c>
      <c r="G605" s="12" t="s">
        <v>11</v>
      </c>
    </row>
    <row r="606" spans="3:7" ht="15" thickBot="1" x14ac:dyDescent="0.35">
      <c r="C606" s="10">
        <v>43282</v>
      </c>
      <c r="D606" s="11">
        <v>0.48204861111111108</v>
      </c>
      <c r="E606" s="12" t="s">
        <v>9</v>
      </c>
      <c r="F606" s="12">
        <v>16</v>
      </c>
      <c r="G606" s="12" t="s">
        <v>11</v>
      </c>
    </row>
    <row r="607" spans="3:7" ht="15" thickBot="1" x14ac:dyDescent="0.35">
      <c r="C607" s="10">
        <v>43282</v>
      </c>
      <c r="D607" s="11">
        <v>0.4820949074074074</v>
      </c>
      <c r="E607" s="12" t="s">
        <v>9</v>
      </c>
      <c r="F607" s="12">
        <v>16</v>
      </c>
      <c r="G607" s="12" t="s">
        <v>11</v>
      </c>
    </row>
    <row r="608" spans="3:7" ht="15" thickBot="1" x14ac:dyDescent="0.35">
      <c r="C608" s="10">
        <v>43282</v>
      </c>
      <c r="D608" s="11">
        <v>0.4820949074074074</v>
      </c>
      <c r="E608" s="12" t="s">
        <v>9</v>
      </c>
      <c r="F608" s="12">
        <v>15</v>
      </c>
      <c r="G608" s="12" t="s">
        <v>11</v>
      </c>
    </row>
    <row r="609" spans="3:7" ht="15" thickBot="1" x14ac:dyDescent="0.35">
      <c r="C609" s="10">
        <v>43282</v>
      </c>
      <c r="D609" s="11">
        <v>0.48421296296296296</v>
      </c>
      <c r="E609" s="12" t="s">
        <v>9</v>
      </c>
      <c r="F609" s="12">
        <v>16</v>
      </c>
      <c r="G609" s="12" t="s">
        <v>11</v>
      </c>
    </row>
    <row r="610" spans="3:7" ht="15" thickBot="1" x14ac:dyDescent="0.35">
      <c r="C610" s="10">
        <v>43282</v>
      </c>
      <c r="D610" s="11">
        <v>0.48422453703703705</v>
      </c>
      <c r="E610" s="12" t="s">
        <v>9</v>
      </c>
      <c r="F610" s="12">
        <v>13</v>
      </c>
      <c r="G610" s="12" t="s">
        <v>11</v>
      </c>
    </row>
    <row r="611" spans="3:7" ht="15" thickBot="1" x14ac:dyDescent="0.35">
      <c r="C611" s="10">
        <v>43282</v>
      </c>
      <c r="D611" s="11">
        <v>0.49159722222222224</v>
      </c>
      <c r="E611" s="12" t="s">
        <v>9</v>
      </c>
      <c r="F611" s="12">
        <v>9</v>
      </c>
      <c r="G611" s="12" t="s">
        <v>11</v>
      </c>
    </row>
    <row r="612" spans="3:7" ht="15" thickBot="1" x14ac:dyDescent="0.35">
      <c r="C612" s="10">
        <v>43282</v>
      </c>
      <c r="D612" s="11">
        <v>0.49162037037037037</v>
      </c>
      <c r="E612" s="12" t="s">
        <v>9</v>
      </c>
      <c r="F612" s="12">
        <v>17</v>
      </c>
      <c r="G612" s="12" t="s">
        <v>11</v>
      </c>
    </row>
    <row r="613" spans="3:7" ht="15" thickBot="1" x14ac:dyDescent="0.35">
      <c r="C613" s="10">
        <v>43282</v>
      </c>
      <c r="D613" s="11">
        <v>0.49164351851851856</v>
      </c>
      <c r="E613" s="12" t="s">
        <v>9</v>
      </c>
      <c r="F613" s="12">
        <v>19</v>
      </c>
      <c r="G613" s="12" t="s">
        <v>11</v>
      </c>
    </row>
    <row r="614" spans="3:7" ht="15" thickBot="1" x14ac:dyDescent="0.35">
      <c r="C614" s="10">
        <v>43282</v>
      </c>
      <c r="D614" s="11">
        <v>0.4916550925925926</v>
      </c>
      <c r="E614" s="12" t="s">
        <v>9</v>
      </c>
      <c r="F614" s="12">
        <v>14</v>
      </c>
      <c r="G614" s="12" t="s">
        <v>11</v>
      </c>
    </row>
    <row r="615" spans="3:7" ht="15" thickBot="1" x14ac:dyDescent="0.35">
      <c r="C615" s="10">
        <v>43282</v>
      </c>
      <c r="D615" s="11">
        <v>0.4916666666666667</v>
      </c>
      <c r="E615" s="12" t="s">
        <v>9</v>
      </c>
      <c r="F615" s="12">
        <v>11</v>
      </c>
      <c r="G615" s="12" t="s">
        <v>11</v>
      </c>
    </row>
    <row r="616" spans="3:7" ht="15" thickBot="1" x14ac:dyDescent="0.35">
      <c r="C616" s="10">
        <v>43282</v>
      </c>
      <c r="D616" s="11">
        <v>0.49436342592592591</v>
      </c>
      <c r="E616" s="12" t="s">
        <v>9</v>
      </c>
      <c r="F616" s="12">
        <v>12</v>
      </c>
      <c r="G616" s="12" t="s">
        <v>11</v>
      </c>
    </row>
    <row r="617" spans="3:7" ht="15" thickBot="1" x14ac:dyDescent="0.35">
      <c r="C617" s="10">
        <v>43282</v>
      </c>
      <c r="D617" s="11">
        <v>0.49436342592592591</v>
      </c>
      <c r="E617" s="12" t="s">
        <v>9</v>
      </c>
      <c r="F617" s="12">
        <v>17</v>
      </c>
      <c r="G617" s="12" t="s">
        <v>11</v>
      </c>
    </row>
    <row r="618" spans="3:7" ht="15" thickBot="1" x14ac:dyDescent="0.35">
      <c r="C618" s="10">
        <v>43282</v>
      </c>
      <c r="D618" s="11">
        <v>0.49438657407407405</v>
      </c>
      <c r="E618" s="12" t="s">
        <v>9</v>
      </c>
      <c r="F618" s="12">
        <v>19</v>
      </c>
      <c r="G618" s="12" t="s">
        <v>11</v>
      </c>
    </row>
    <row r="619" spans="3:7" ht="15" thickBot="1" x14ac:dyDescent="0.35">
      <c r="C619" s="10">
        <v>43282</v>
      </c>
      <c r="D619" s="11">
        <v>0.49442129629629633</v>
      </c>
      <c r="E619" s="12" t="s">
        <v>9</v>
      </c>
      <c r="F619" s="12">
        <v>22</v>
      </c>
      <c r="G619" s="12" t="s">
        <v>11</v>
      </c>
    </row>
    <row r="620" spans="3:7" ht="15" thickBot="1" x14ac:dyDescent="0.35">
      <c r="C620" s="10">
        <v>43282</v>
      </c>
      <c r="D620" s="11">
        <v>0.49444444444444446</v>
      </c>
      <c r="E620" s="12" t="s">
        <v>9</v>
      </c>
      <c r="F620" s="12">
        <v>22</v>
      </c>
      <c r="G620" s="12" t="s">
        <v>11</v>
      </c>
    </row>
    <row r="621" spans="3:7" ht="15" thickBot="1" x14ac:dyDescent="0.35">
      <c r="C621" s="10">
        <v>43282</v>
      </c>
      <c r="D621" s="11">
        <v>0.50045138888888896</v>
      </c>
      <c r="E621" s="12" t="s">
        <v>9</v>
      </c>
      <c r="F621" s="12">
        <v>27</v>
      </c>
      <c r="G621" s="12" t="s">
        <v>10</v>
      </c>
    </row>
    <row r="622" spans="3:7" ht="15" thickBot="1" x14ac:dyDescent="0.35">
      <c r="C622" s="10">
        <v>43282</v>
      </c>
      <c r="D622" s="11">
        <v>0.50086805555555558</v>
      </c>
      <c r="E622" s="12" t="s">
        <v>9</v>
      </c>
      <c r="F622" s="12">
        <v>19</v>
      </c>
      <c r="G622" s="12" t="s">
        <v>11</v>
      </c>
    </row>
    <row r="623" spans="3:7" ht="15" thickBot="1" x14ac:dyDescent="0.35">
      <c r="C623" s="10">
        <v>43282</v>
      </c>
      <c r="D623" s="11">
        <v>0.50109953703703702</v>
      </c>
      <c r="E623" s="12" t="s">
        <v>9</v>
      </c>
      <c r="F623" s="12">
        <v>11</v>
      </c>
      <c r="G623" s="12" t="s">
        <v>11</v>
      </c>
    </row>
    <row r="624" spans="3:7" ht="15" thickBot="1" x14ac:dyDescent="0.35">
      <c r="C624" s="10">
        <v>43282</v>
      </c>
      <c r="D624" s="11">
        <v>0.51098379629629631</v>
      </c>
      <c r="E624" s="12" t="s">
        <v>9</v>
      </c>
      <c r="F624" s="12">
        <v>11</v>
      </c>
      <c r="G624" s="12" t="s">
        <v>11</v>
      </c>
    </row>
    <row r="625" spans="3:7" ht="15" thickBot="1" x14ac:dyDescent="0.35">
      <c r="C625" s="10">
        <v>43282</v>
      </c>
      <c r="D625" s="11">
        <v>0.51100694444444439</v>
      </c>
      <c r="E625" s="12" t="s">
        <v>9</v>
      </c>
      <c r="F625" s="12">
        <v>23</v>
      </c>
      <c r="G625" s="12" t="s">
        <v>11</v>
      </c>
    </row>
    <row r="626" spans="3:7" ht="15" thickBot="1" x14ac:dyDescent="0.35">
      <c r="C626" s="10">
        <v>43282</v>
      </c>
      <c r="D626" s="11">
        <v>0.51103009259259258</v>
      </c>
      <c r="E626" s="12" t="s">
        <v>9</v>
      </c>
      <c r="F626" s="12">
        <v>20</v>
      </c>
      <c r="G626" s="12" t="s">
        <v>11</v>
      </c>
    </row>
    <row r="627" spans="3:7" ht="15" thickBot="1" x14ac:dyDescent="0.35">
      <c r="C627" s="10">
        <v>43282</v>
      </c>
      <c r="D627" s="11">
        <v>0.51107638888888884</v>
      </c>
      <c r="E627" s="12" t="s">
        <v>9</v>
      </c>
      <c r="F627" s="12">
        <v>14</v>
      </c>
      <c r="G627" s="12" t="s">
        <v>11</v>
      </c>
    </row>
    <row r="628" spans="3:7" ht="15" thickBot="1" x14ac:dyDescent="0.35">
      <c r="C628" s="10">
        <v>43282</v>
      </c>
      <c r="D628" s="11">
        <v>0.51429398148148142</v>
      </c>
      <c r="E628" s="12" t="s">
        <v>9</v>
      </c>
      <c r="F628" s="12">
        <v>10</v>
      </c>
      <c r="G628" s="12" t="s">
        <v>10</v>
      </c>
    </row>
    <row r="629" spans="3:7" ht="15" thickBot="1" x14ac:dyDescent="0.35">
      <c r="C629" s="10">
        <v>43282</v>
      </c>
      <c r="D629" s="11">
        <v>0.51432870370370376</v>
      </c>
      <c r="E629" s="12" t="s">
        <v>9</v>
      </c>
      <c r="F629" s="12">
        <v>10</v>
      </c>
      <c r="G629" s="12" t="s">
        <v>10</v>
      </c>
    </row>
    <row r="630" spans="3:7" ht="15" thickBot="1" x14ac:dyDescent="0.35">
      <c r="C630" s="10">
        <v>43282</v>
      </c>
      <c r="D630" s="11">
        <v>0.52667824074074077</v>
      </c>
      <c r="E630" s="12" t="s">
        <v>9</v>
      </c>
      <c r="F630" s="12">
        <v>10</v>
      </c>
      <c r="G630" s="12" t="s">
        <v>11</v>
      </c>
    </row>
    <row r="631" spans="3:7" ht="15" thickBot="1" x14ac:dyDescent="0.35">
      <c r="C631" s="10">
        <v>43282</v>
      </c>
      <c r="D631" s="11">
        <v>0.52671296296296299</v>
      </c>
      <c r="E631" s="12" t="s">
        <v>9</v>
      </c>
      <c r="F631" s="12">
        <v>13</v>
      </c>
      <c r="G631" s="12" t="s">
        <v>11</v>
      </c>
    </row>
    <row r="632" spans="3:7" ht="15" thickBot="1" x14ac:dyDescent="0.35">
      <c r="C632" s="10">
        <v>43282</v>
      </c>
      <c r="D632" s="11">
        <v>0.52675925925925926</v>
      </c>
      <c r="E632" s="12" t="s">
        <v>9</v>
      </c>
      <c r="F632" s="12">
        <v>16</v>
      </c>
      <c r="G632" s="12" t="s">
        <v>11</v>
      </c>
    </row>
    <row r="633" spans="3:7" ht="15" thickBot="1" x14ac:dyDescent="0.35">
      <c r="C633" s="10">
        <v>43282</v>
      </c>
      <c r="D633" s="11">
        <v>0.52679398148148149</v>
      </c>
      <c r="E633" s="12" t="s">
        <v>9</v>
      </c>
      <c r="F633" s="12">
        <v>15</v>
      </c>
      <c r="G633" s="12" t="s">
        <v>11</v>
      </c>
    </row>
    <row r="634" spans="3:7" ht="15" thickBot="1" x14ac:dyDescent="0.35">
      <c r="C634" s="10">
        <v>43282</v>
      </c>
      <c r="D634" s="11">
        <v>0.53776620370370376</v>
      </c>
      <c r="E634" s="12" t="s">
        <v>9</v>
      </c>
      <c r="F634" s="12">
        <v>27</v>
      </c>
      <c r="G634" s="12" t="s">
        <v>10</v>
      </c>
    </row>
    <row r="635" spans="3:7" ht="15" thickBot="1" x14ac:dyDescent="0.35">
      <c r="C635" s="10">
        <v>43282</v>
      </c>
      <c r="D635" s="11">
        <v>0.5377777777777778</v>
      </c>
      <c r="E635" s="12" t="s">
        <v>9</v>
      </c>
      <c r="F635" s="12">
        <v>23</v>
      </c>
      <c r="G635" s="12" t="s">
        <v>10</v>
      </c>
    </row>
    <row r="636" spans="3:7" ht="15" thickBot="1" x14ac:dyDescent="0.35">
      <c r="C636" s="10">
        <v>43282</v>
      </c>
      <c r="D636" s="11">
        <v>0.53864583333333338</v>
      </c>
      <c r="E636" s="12" t="s">
        <v>9</v>
      </c>
      <c r="F636" s="12">
        <v>15</v>
      </c>
      <c r="G636" s="12" t="s">
        <v>11</v>
      </c>
    </row>
    <row r="637" spans="3:7" ht="15" thickBot="1" x14ac:dyDescent="0.35">
      <c r="C637" s="10">
        <v>43282</v>
      </c>
      <c r="D637" s="11">
        <v>0.54792824074074076</v>
      </c>
      <c r="E637" s="12" t="s">
        <v>9</v>
      </c>
      <c r="F637" s="12">
        <v>15</v>
      </c>
      <c r="G637" s="12" t="s">
        <v>11</v>
      </c>
    </row>
    <row r="638" spans="3:7" ht="15" thickBot="1" x14ac:dyDescent="0.35">
      <c r="C638" s="10">
        <v>43282</v>
      </c>
      <c r="D638" s="11">
        <v>0.56072916666666661</v>
      </c>
      <c r="E638" s="12" t="s">
        <v>9</v>
      </c>
      <c r="F638" s="12">
        <v>11</v>
      </c>
      <c r="G638" s="12" t="s">
        <v>10</v>
      </c>
    </row>
    <row r="639" spans="3:7" ht="15" thickBot="1" x14ac:dyDescent="0.35">
      <c r="C639" s="10">
        <v>43282</v>
      </c>
      <c r="D639" s="11">
        <v>0.56074074074074076</v>
      </c>
      <c r="E639" s="12" t="s">
        <v>9</v>
      </c>
      <c r="F639" s="12">
        <v>18</v>
      </c>
      <c r="G639" s="12" t="s">
        <v>10</v>
      </c>
    </row>
    <row r="640" spans="3:7" ht="15" thickBot="1" x14ac:dyDescent="0.35">
      <c r="C640" s="10">
        <v>43282</v>
      </c>
      <c r="D640" s="11">
        <v>0.56076388888888895</v>
      </c>
      <c r="E640" s="12" t="s">
        <v>9</v>
      </c>
      <c r="F640" s="12">
        <v>10</v>
      </c>
      <c r="G640" s="12" t="s">
        <v>10</v>
      </c>
    </row>
    <row r="641" spans="3:7" ht="15" thickBot="1" x14ac:dyDescent="0.35">
      <c r="C641" s="10">
        <v>43282</v>
      </c>
      <c r="D641" s="11">
        <v>0.56209490740740742</v>
      </c>
      <c r="E641" s="12" t="s">
        <v>9</v>
      </c>
      <c r="F641" s="12">
        <v>10</v>
      </c>
      <c r="G641" s="12" t="s">
        <v>10</v>
      </c>
    </row>
    <row r="642" spans="3:7" ht="15" thickBot="1" x14ac:dyDescent="0.35">
      <c r="C642" s="10">
        <v>43282</v>
      </c>
      <c r="D642" s="11">
        <v>0.56656249999999997</v>
      </c>
      <c r="E642" s="12" t="s">
        <v>9</v>
      </c>
      <c r="F642" s="12">
        <v>17</v>
      </c>
      <c r="G642" s="12" t="s">
        <v>11</v>
      </c>
    </row>
    <row r="643" spans="3:7" ht="15" thickBot="1" x14ac:dyDescent="0.35">
      <c r="C643" s="10">
        <v>43282</v>
      </c>
      <c r="D643" s="11">
        <v>0.56864583333333341</v>
      </c>
      <c r="E643" s="12" t="s">
        <v>9</v>
      </c>
      <c r="F643" s="12">
        <v>13</v>
      </c>
      <c r="G643" s="12" t="s">
        <v>10</v>
      </c>
    </row>
    <row r="644" spans="3:7" ht="15" thickBot="1" x14ac:dyDescent="0.35">
      <c r="C644" s="10">
        <v>43282</v>
      </c>
      <c r="D644" s="11">
        <v>0.57296296296296301</v>
      </c>
      <c r="E644" s="12" t="s">
        <v>9</v>
      </c>
      <c r="F644" s="12">
        <v>12</v>
      </c>
      <c r="G644" s="12" t="s">
        <v>11</v>
      </c>
    </row>
    <row r="645" spans="3:7" ht="15" thickBot="1" x14ac:dyDescent="0.35">
      <c r="C645" s="10">
        <v>43282</v>
      </c>
      <c r="D645" s="11">
        <v>0.58540509259259255</v>
      </c>
      <c r="E645" s="12" t="s">
        <v>9</v>
      </c>
      <c r="F645" s="12">
        <v>12</v>
      </c>
      <c r="G645" s="12" t="s">
        <v>11</v>
      </c>
    </row>
    <row r="646" spans="3:7" ht="15" thickBot="1" x14ac:dyDescent="0.35">
      <c r="C646" s="10">
        <v>43282</v>
      </c>
      <c r="D646" s="11">
        <v>0.58552083333333338</v>
      </c>
      <c r="E646" s="12" t="s">
        <v>9</v>
      </c>
      <c r="F646" s="12">
        <v>12</v>
      </c>
      <c r="G646" s="12" t="s">
        <v>11</v>
      </c>
    </row>
    <row r="647" spans="3:7" ht="15" thickBot="1" x14ac:dyDescent="0.35">
      <c r="C647" s="10">
        <v>43282</v>
      </c>
      <c r="D647" s="11">
        <v>0.58909722222222227</v>
      </c>
      <c r="E647" s="12" t="s">
        <v>9</v>
      </c>
      <c r="F647" s="12">
        <v>11</v>
      </c>
      <c r="G647" s="12" t="s">
        <v>11</v>
      </c>
    </row>
    <row r="648" spans="3:7" ht="15" thickBot="1" x14ac:dyDescent="0.35">
      <c r="C648" s="10">
        <v>43282</v>
      </c>
      <c r="D648" s="11">
        <v>0.59386574074074072</v>
      </c>
      <c r="E648" s="12" t="s">
        <v>9</v>
      </c>
      <c r="F648" s="12">
        <v>7</v>
      </c>
      <c r="G648" s="12" t="s">
        <v>11</v>
      </c>
    </row>
    <row r="649" spans="3:7" ht="15" thickBot="1" x14ac:dyDescent="0.35">
      <c r="C649" s="10">
        <v>43282</v>
      </c>
      <c r="D649" s="11">
        <v>0.62261574074074078</v>
      </c>
      <c r="E649" s="12" t="s">
        <v>9</v>
      </c>
      <c r="F649" s="12">
        <v>7</v>
      </c>
      <c r="G649" s="12" t="s">
        <v>11</v>
      </c>
    </row>
    <row r="650" spans="3:7" ht="15" thickBot="1" x14ac:dyDescent="0.35">
      <c r="C650" s="10">
        <v>43282</v>
      </c>
      <c r="D650" s="11">
        <v>0.63201388888888888</v>
      </c>
      <c r="E650" s="12" t="s">
        <v>9</v>
      </c>
      <c r="F650" s="12">
        <v>13</v>
      </c>
      <c r="G650" s="12" t="s">
        <v>11</v>
      </c>
    </row>
    <row r="651" spans="3:7" ht="15" thickBot="1" x14ac:dyDescent="0.35">
      <c r="C651" s="10">
        <v>43282</v>
      </c>
      <c r="D651" s="11">
        <v>0.64743055555555562</v>
      </c>
      <c r="E651" s="12" t="s">
        <v>9</v>
      </c>
      <c r="F651" s="12">
        <v>10</v>
      </c>
      <c r="G651" s="12" t="s">
        <v>11</v>
      </c>
    </row>
    <row r="652" spans="3:7" ht="15" thickBot="1" x14ac:dyDescent="0.35">
      <c r="C652" s="10">
        <v>43282</v>
      </c>
      <c r="D652" s="11">
        <v>0.65277777777777779</v>
      </c>
      <c r="E652" s="12" t="s">
        <v>9</v>
      </c>
      <c r="F652" s="12">
        <v>14</v>
      </c>
      <c r="G652" s="12" t="s">
        <v>11</v>
      </c>
    </row>
    <row r="653" spans="3:7" ht="15" thickBot="1" x14ac:dyDescent="0.35">
      <c r="C653" s="10">
        <v>43282</v>
      </c>
      <c r="D653" s="11">
        <v>0.66320601851851857</v>
      </c>
      <c r="E653" s="12" t="s">
        <v>9</v>
      </c>
      <c r="F653" s="12">
        <v>11</v>
      </c>
      <c r="G653" s="12" t="s">
        <v>11</v>
      </c>
    </row>
    <row r="654" spans="3:7" ht="15" thickBot="1" x14ac:dyDescent="0.35">
      <c r="C654" s="10">
        <v>43282</v>
      </c>
      <c r="D654" s="11">
        <v>0.67476851851851849</v>
      </c>
      <c r="E654" s="12" t="s">
        <v>9</v>
      </c>
      <c r="F654" s="12">
        <v>24</v>
      </c>
      <c r="G654" s="12" t="s">
        <v>10</v>
      </c>
    </row>
    <row r="655" spans="3:7" ht="15" thickBot="1" x14ac:dyDescent="0.35">
      <c r="C655" s="10">
        <v>43282</v>
      </c>
      <c r="D655" s="11">
        <v>0.67924768518518519</v>
      </c>
      <c r="E655" s="12" t="s">
        <v>9</v>
      </c>
      <c r="F655" s="12">
        <v>19</v>
      </c>
      <c r="G655" s="12" t="s">
        <v>10</v>
      </c>
    </row>
    <row r="656" spans="3:7" ht="15" thickBot="1" x14ac:dyDescent="0.35">
      <c r="C656" s="10">
        <v>43282</v>
      </c>
      <c r="D656" s="11">
        <v>0.67925925925925934</v>
      </c>
      <c r="E656" s="12" t="s">
        <v>9</v>
      </c>
      <c r="F656" s="12">
        <v>16</v>
      </c>
      <c r="G656" s="12" t="s">
        <v>10</v>
      </c>
    </row>
    <row r="657" spans="3:7" ht="15" thickBot="1" x14ac:dyDescent="0.35">
      <c r="C657" s="10">
        <v>43282</v>
      </c>
      <c r="D657" s="11">
        <v>0.67929398148148146</v>
      </c>
      <c r="E657" s="12" t="s">
        <v>9</v>
      </c>
      <c r="F657" s="12">
        <v>25</v>
      </c>
      <c r="G657" s="12" t="s">
        <v>10</v>
      </c>
    </row>
    <row r="658" spans="3:7" ht="15" thickBot="1" x14ac:dyDescent="0.35">
      <c r="C658" s="10">
        <v>43282</v>
      </c>
      <c r="D658" s="11">
        <v>0.69353009259259257</v>
      </c>
      <c r="E658" s="12" t="s">
        <v>9</v>
      </c>
      <c r="F658" s="12">
        <v>12</v>
      </c>
      <c r="G658" s="12" t="s">
        <v>11</v>
      </c>
    </row>
    <row r="659" spans="3:7" ht="15" thickBot="1" x14ac:dyDescent="0.35">
      <c r="C659" s="10">
        <v>43282</v>
      </c>
      <c r="D659" s="11">
        <v>0.69356481481481491</v>
      </c>
      <c r="E659" s="12" t="s">
        <v>9</v>
      </c>
      <c r="F659" s="12">
        <v>19</v>
      </c>
      <c r="G659" s="12" t="s">
        <v>11</v>
      </c>
    </row>
    <row r="660" spans="3:7" ht="15" thickBot="1" x14ac:dyDescent="0.35">
      <c r="C660" s="10">
        <v>43282</v>
      </c>
      <c r="D660" s="11">
        <v>0.69409722222222225</v>
      </c>
      <c r="E660" s="12" t="s">
        <v>9</v>
      </c>
      <c r="F660" s="12">
        <v>19</v>
      </c>
      <c r="G660" s="12" t="s">
        <v>10</v>
      </c>
    </row>
    <row r="661" spans="3:7" ht="15" thickBot="1" x14ac:dyDescent="0.35">
      <c r="C661" s="10">
        <v>43282</v>
      </c>
      <c r="D661" s="11">
        <v>0.70839120370370379</v>
      </c>
      <c r="E661" s="12" t="s">
        <v>9</v>
      </c>
      <c r="F661" s="12">
        <v>11</v>
      </c>
      <c r="G661" s="12" t="s">
        <v>11</v>
      </c>
    </row>
    <row r="662" spans="3:7" ht="15" thickBot="1" x14ac:dyDescent="0.35">
      <c r="C662" s="10">
        <v>43282</v>
      </c>
      <c r="D662" s="11">
        <v>0.71431712962962957</v>
      </c>
      <c r="E662" s="12" t="s">
        <v>9</v>
      </c>
      <c r="F662" s="12">
        <v>11</v>
      </c>
      <c r="G662" s="12" t="s">
        <v>11</v>
      </c>
    </row>
    <row r="663" spans="3:7" ht="15" thickBot="1" x14ac:dyDescent="0.35">
      <c r="C663" s="10">
        <v>43282</v>
      </c>
      <c r="D663" s="11">
        <v>0.71870370370370373</v>
      </c>
      <c r="E663" s="12" t="s">
        <v>9</v>
      </c>
      <c r="F663" s="12">
        <v>8</v>
      </c>
      <c r="G663" s="12" t="s">
        <v>10</v>
      </c>
    </row>
    <row r="664" spans="3:7" ht="15" thickBot="1" x14ac:dyDescent="0.35">
      <c r="C664" s="10">
        <v>43282</v>
      </c>
      <c r="D664" s="11">
        <v>0.71876157407407415</v>
      </c>
      <c r="E664" s="12" t="s">
        <v>9</v>
      </c>
      <c r="F664" s="12">
        <v>11</v>
      </c>
      <c r="G664" s="12" t="s">
        <v>10</v>
      </c>
    </row>
    <row r="665" spans="3:7" ht="15" thickBot="1" x14ac:dyDescent="0.35">
      <c r="C665" s="10">
        <v>43282</v>
      </c>
      <c r="D665" s="11">
        <v>0.71960648148148154</v>
      </c>
      <c r="E665" s="12" t="s">
        <v>9</v>
      </c>
      <c r="F665" s="12">
        <v>12</v>
      </c>
      <c r="G665" s="12" t="s">
        <v>10</v>
      </c>
    </row>
    <row r="666" spans="3:7" ht="15" thickBot="1" x14ac:dyDescent="0.35">
      <c r="C666" s="10">
        <v>43282</v>
      </c>
      <c r="D666" s="11">
        <v>0.72913194444444451</v>
      </c>
      <c r="E666" s="12" t="s">
        <v>9</v>
      </c>
      <c r="F666" s="12">
        <v>11</v>
      </c>
      <c r="G666" s="12" t="s">
        <v>10</v>
      </c>
    </row>
    <row r="667" spans="3:7" ht="15" thickBot="1" x14ac:dyDescent="0.35">
      <c r="C667" s="10">
        <v>43282</v>
      </c>
      <c r="D667" s="11">
        <v>0.74302083333333335</v>
      </c>
      <c r="E667" s="12" t="s">
        <v>9</v>
      </c>
      <c r="F667" s="12">
        <v>10</v>
      </c>
      <c r="G667" s="12" t="s">
        <v>11</v>
      </c>
    </row>
    <row r="668" spans="3:7" ht="15" thickBot="1" x14ac:dyDescent="0.35">
      <c r="C668" s="10">
        <v>43282</v>
      </c>
      <c r="D668" s="11">
        <v>0.75108796296296287</v>
      </c>
      <c r="E668" s="12" t="s">
        <v>9</v>
      </c>
      <c r="F668" s="12">
        <v>10</v>
      </c>
      <c r="G668" s="12" t="s">
        <v>10</v>
      </c>
    </row>
    <row r="669" spans="3:7" ht="15" thickBot="1" x14ac:dyDescent="0.35">
      <c r="C669" s="10">
        <v>43282</v>
      </c>
      <c r="D669" s="11">
        <v>0.75152777777777768</v>
      </c>
      <c r="E669" s="12" t="s">
        <v>9</v>
      </c>
      <c r="F669" s="12">
        <v>10</v>
      </c>
      <c r="G669" s="12" t="s">
        <v>10</v>
      </c>
    </row>
    <row r="670" spans="3:7" ht="15" thickBot="1" x14ac:dyDescent="0.35">
      <c r="C670" s="10">
        <v>43282</v>
      </c>
      <c r="D670" s="11">
        <v>0.76143518518518516</v>
      </c>
      <c r="E670" s="12" t="s">
        <v>9</v>
      </c>
      <c r="F670" s="12">
        <v>23</v>
      </c>
      <c r="G670" s="12" t="s">
        <v>10</v>
      </c>
    </row>
    <row r="671" spans="3:7" ht="15" thickBot="1" x14ac:dyDescent="0.35">
      <c r="C671" s="10">
        <v>43282</v>
      </c>
      <c r="D671" s="11">
        <v>0.76148148148148154</v>
      </c>
      <c r="E671" s="12" t="s">
        <v>9</v>
      </c>
      <c r="F671" s="12">
        <v>22</v>
      </c>
      <c r="G671" s="12" t="s">
        <v>10</v>
      </c>
    </row>
    <row r="672" spans="3:7" ht="15" thickBot="1" x14ac:dyDescent="0.35">
      <c r="C672" s="10">
        <v>43282</v>
      </c>
      <c r="D672" s="11">
        <v>0.78413194444444445</v>
      </c>
      <c r="E672" s="12" t="s">
        <v>9</v>
      </c>
      <c r="F672" s="12">
        <v>21</v>
      </c>
      <c r="G672" s="12" t="s">
        <v>10</v>
      </c>
    </row>
    <row r="673" spans="3:7" ht="15" thickBot="1" x14ac:dyDescent="0.35">
      <c r="C673" s="10">
        <v>43282</v>
      </c>
      <c r="D673" s="11">
        <v>0.78414351851851849</v>
      </c>
      <c r="E673" s="12" t="s">
        <v>9</v>
      </c>
      <c r="F673" s="12">
        <v>13</v>
      </c>
      <c r="G673" s="12" t="s">
        <v>10</v>
      </c>
    </row>
    <row r="674" spans="3:7" ht="15" thickBot="1" x14ac:dyDescent="0.35">
      <c r="C674" s="10">
        <v>43282</v>
      </c>
      <c r="D674" s="11">
        <v>0.78415509259259253</v>
      </c>
      <c r="E674" s="12" t="s">
        <v>9</v>
      </c>
      <c r="F674" s="12">
        <v>16</v>
      </c>
      <c r="G674" s="12" t="s">
        <v>10</v>
      </c>
    </row>
    <row r="675" spans="3:7" ht="15" thickBot="1" x14ac:dyDescent="0.35">
      <c r="C675" s="10">
        <v>43282</v>
      </c>
      <c r="D675" s="11">
        <v>0.78422453703703709</v>
      </c>
      <c r="E675" s="12" t="s">
        <v>9</v>
      </c>
      <c r="F675" s="12">
        <v>19</v>
      </c>
      <c r="G675" s="12" t="s">
        <v>10</v>
      </c>
    </row>
    <row r="676" spans="3:7" ht="15" thickBot="1" x14ac:dyDescent="0.35">
      <c r="C676" s="10">
        <v>43282</v>
      </c>
      <c r="D676" s="11">
        <v>0.78543981481481484</v>
      </c>
      <c r="E676" s="12" t="s">
        <v>9</v>
      </c>
      <c r="F676" s="12">
        <v>26</v>
      </c>
      <c r="G676" s="12" t="s">
        <v>11</v>
      </c>
    </row>
    <row r="677" spans="3:7" ht="15" thickBot="1" x14ac:dyDescent="0.35">
      <c r="C677" s="10">
        <v>43282</v>
      </c>
      <c r="D677" s="11">
        <v>0.78545138888888888</v>
      </c>
      <c r="E677" s="12" t="s">
        <v>9</v>
      </c>
      <c r="F677" s="12">
        <v>24</v>
      </c>
      <c r="G677" s="12" t="s">
        <v>11</v>
      </c>
    </row>
    <row r="678" spans="3:7" ht="15" thickBot="1" x14ac:dyDescent="0.35">
      <c r="C678" s="10">
        <v>43282</v>
      </c>
      <c r="D678" s="11">
        <v>0.78549768518518526</v>
      </c>
      <c r="E678" s="12" t="s">
        <v>9</v>
      </c>
      <c r="F678" s="12">
        <v>11</v>
      </c>
      <c r="G678" s="12" t="s">
        <v>11</v>
      </c>
    </row>
    <row r="679" spans="3:7" ht="15" thickBot="1" x14ac:dyDescent="0.35">
      <c r="C679" s="10">
        <v>43282</v>
      </c>
      <c r="D679" s="11">
        <v>0.78626157407407404</v>
      </c>
      <c r="E679" s="12" t="s">
        <v>9</v>
      </c>
      <c r="F679" s="12">
        <v>10</v>
      </c>
      <c r="G679" s="12" t="s">
        <v>11</v>
      </c>
    </row>
    <row r="680" spans="3:7" ht="15" thickBot="1" x14ac:dyDescent="0.35">
      <c r="C680" s="10">
        <v>43282</v>
      </c>
      <c r="D680" s="11">
        <v>0.81268518518518518</v>
      </c>
      <c r="E680" s="12" t="s">
        <v>9</v>
      </c>
      <c r="F680" s="12">
        <v>10</v>
      </c>
      <c r="G680" s="12" t="s">
        <v>11</v>
      </c>
    </row>
    <row r="681" spans="3:7" ht="15" thickBot="1" x14ac:dyDescent="0.35">
      <c r="C681" s="10">
        <v>43282</v>
      </c>
      <c r="D681" s="11">
        <v>0.82577546296296289</v>
      </c>
      <c r="E681" s="12" t="s">
        <v>9</v>
      </c>
      <c r="F681" s="12">
        <v>11</v>
      </c>
      <c r="G681" s="12" t="s">
        <v>10</v>
      </c>
    </row>
    <row r="682" spans="3:7" ht="15" thickBot="1" x14ac:dyDescent="0.35">
      <c r="C682" s="10">
        <v>43282</v>
      </c>
      <c r="D682" s="11">
        <v>0.82755787037037043</v>
      </c>
      <c r="E682" s="12" t="s">
        <v>9</v>
      </c>
      <c r="F682" s="12">
        <v>18</v>
      </c>
      <c r="G682" s="12" t="s">
        <v>10</v>
      </c>
    </row>
    <row r="683" spans="3:7" ht="15" thickBot="1" x14ac:dyDescent="0.35">
      <c r="C683" s="10">
        <v>43282</v>
      </c>
      <c r="D683" s="11">
        <v>0.83196759259259256</v>
      </c>
      <c r="E683" s="12" t="s">
        <v>9</v>
      </c>
      <c r="F683" s="12">
        <v>20</v>
      </c>
      <c r="G683" s="12" t="s">
        <v>10</v>
      </c>
    </row>
    <row r="684" spans="3:7" ht="15" thickBot="1" x14ac:dyDescent="0.35">
      <c r="C684" s="10">
        <v>43282</v>
      </c>
      <c r="D684" s="11">
        <v>0.84053240740740742</v>
      </c>
      <c r="E684" s="12" t="s">
        <v>9</v>
      </c>
      <c r="F684" s="12">
        <v>11</v>
      </c>
      <c r="G684" s="12" t="s">
        <v>10</v>
      </c>
    </row>
    <row r="685" spans="3:7" ht="15" thickBot="1" x14ac:dyDescent="0.35">
      <c r="C685" s="10">
        <v>43282</v>
      </c>
      <c r="D685" s="11">
        <v>0.84196759259259257</v>
      </c>
      <c r="E685" s="12" t="s">
        <v>9</v>
      </c>
      <c r="F685" s="12">
        <v>10</v>
      </c>
      <c r="G685" s="12" t="s">
        <v>10</v>
      </c>
    </row>
    <row r="686" spans="3:7" ht="15" thickBot="1" x14ac:dyDescent="0.35">
      <c r="C686" s="10">
        <v>43282</v>
      </c>
      <c r="D686" s="11">
        <v>0.89126157407407414</v>
      </c>
      <c r="E686" s="12" t="s">
        <v>9</v>
      </c>
      <c r="F686" s="12">
        <v>32</v>
      </c>
      <c r="G686" s="12" t="s">
        <v>11</v>
      </c>
    </row>
    <row r="687" spans="3:7" ht="15" thickBot="1" x14ac:dyDescent="0.35">
      <c r="C687" s="17">
        <v>43282</v>
      </c>
      <c r="D687" s="18">
        <v>0.95827546296296295</v>
      </c>
      <c r="E687" s="19" t="s">
        <v>9</v>
      </c>
      <c r="F687" s="19">
        <v>10</v>
      </c>
      <c r="G687" s="19" t="s">
        <v>10</v>
      </c>
    </row>
    <row r="688" spans="3:7" ht="15" thickBot="1" x14ac:dyDescent="0.35">
      <c r="C688" s="7">
        <v>43283</v>
      </c>
      <c r="D688" s="8">
        <v>0.12292824074074075</v>
      </c>
      <c r="E688" s="9" t="s">
        <v>9</v>
      </c>
      <c r="F688" s="9">
        <v>32</v>
      </c>
      <c r="G688" s="9" t="s">
        <v>10</v>
      </c>
    </row>
    <row r="689" spans="3:7" ht="15" thickBot="1" x14ac:dyDescent="0.35">
      <c r="C689" s="10">
        <v>43283</v>
      </c>
      <c r="D689" s="11">
        <v>0.12510416666666666</v>
      </c>
      <c r="E689" s="12" t="s">
        <v>9</v>
      </c>
      <c r="F689" s="12">
        <v>11</v>
      </c>
      <c r="G689" s="12" t="s">
        <v>11</v>
      </c>
    </row>
    <row r="690" spans="3:7" ht="15" thickBot="1" x14ac:dyDescent="0.35">
      <c r="C690" s="10">
        <v>43283</v>
      </c>
      <c r="D690" s="11">
        <v>0.12528935185185186</v>
      </c>
      <c r="E690" s="12" t="s">
        <v>9</v>
      </c>
      <c r="F690" s="12">
        <v>10</v>
      </c>
      <c r="G690" s="12" t="s">
        <v>11</v>
      </c>
    </row>
    <row r="691" spans="3:7" ht="15" thickBot="1" x14ac:dyDescent="0.35">
      <c r="C691" s="10">
        <v>43283</v>
      </c>
      <c r="D691" s="11">
        <v>0.27909722222222222</v>
      </c>
      <c r="E691" s="12" t="s">
        <v>9</v>
      </c>
      <c r="F691" s="12">
        <v>11</v>
      </c>
      <c r="G691" s="12" t="s">
        <v>11</v>
      </c>
    </row>
    <row r="692" spans="3:7" ht="15" thickBot="1" x14ac:dyDescent="0.35">
      <c r="C692" s="10">
        <v>43283</v>
      </c>
      <c r="D692" s="11">
        <v>0.28494212962962967</v>
      </c>
      <c r="E692" s="12" t="s">
        <v>9</v>
      </c>
      <c r="F692" s="12">
        <v>9</v>
      </c>
      <c r="G692" s="12" t="s">
        <v>11</v>
      </c>
    </row>
    <row r="693" spans="3:7" ht="15" thickBot="1" x14ac:dyDescent="0.35">
      <c r="C693" s="10">
        <v>43283</v>
      </c>
      <c r="D693" s="11">
        <v>0.29281249999999998</v>
      </c>
      <c r="E693" s="12" t="s">
        <v>9</v>
      </c>
      <c r="F693" s="12">
        <v>12</v>
      </c>
      <c r="G693" s="12" t="s">
        <v>11</v>
      </c>
    </row>
    <row r="694" spans="3:7" ht="15" thickBot="1" x14ac:dyDescent="0.35">
      <c r="C694" s="10">
        <v>43283</v>
      </c>
      <c r="D694" s="11">
        <v>0.29962962962962963</v>
      </c>
      <c r="E694" s="12" t="s">
        <v>9</v>
      </c>
      <c r="F694" s="12">
        <v>11</v>
      </c>
      <c r="G694" s="12" t="s">
        <v>11</v>
      </c>
    </row>
    <row r="695" spans="3:7" ht="15" thickBot="1" x14ac:dyDescent="0.35">
      <c r="C695" s="10">
        <v>43283</v>
      </c>
      <c r="D695" s="11">
        <v>0.31065972222222221</v>
      </c>
      <c r="E695" s="12" t="s">
        <v>9</v>
      </c>
      <c r="F695" s="12">
        <v>10</v>
      </c>
      <c r="G695" s="12" t="s">
        <v>11</v>
      </c>
    </row>
    <row r="696" spans="3:7" ht="15" thickBot="1" x14ac:dyDescent="0.35">
      <c r="C696" s="10">
        <v>43283</v>
      </c>
      <c r="D696" s="11">
        <v>0.31347222222222221</v>
      </c>
      <c r="E696" s="12" t="s">
        <v>9</v>
      </c>
      <c r="F696" s="12">
        <v>12</v>
      </c>
      <c r="G696" s="12" t="s">
        <v>11</v>
      </c>
    </row>
    <row r="697" spans="3:7" ht="15" thickBot="1" x14ac:dyDescent="0.35">
      <c r="C697" s="10">
        <v>43283</v>
      </c>
      <c r="D697" s="11">
        <v>0.31390046296296298</v>
      </c>
      <c r="E697" s="12" t="s">
        <v>9</v>
      </c>
      <c r="F697" s="12">
        <v>12</v>
      </c>
      <c r="G697" s="12" t="s">
        <v>11</v>
      </c>
    </row>
    <row r="698" spans="3:7" ht="15" thickBot="1" x14ac:dyDescent="0.35">
      <c r="C698" s="10">
        <v>43283</v>
      </c>
      <c r="D698" s="11">
        <v>0.31415509259259261</v>
      </c>
      <c r="E698" s="12" t="s">
        <v>9</v>
      </c>
      <c r="F698" s="12">
        <v>11</v>
      </c>
      <c r="G698" s="12" t="s">
        <v>10</v>
      </c>
    </row>
    <row r="699" spans="3:7" ht="15" thickBot="1" x14ac:dyDescent="0.35">
      <c r="C699" s="10">
        <v>43283</v>
      </c>
      <c r="D699" s="11">
        <v>0.31425925925925924</v>
      </c>
      <c r="E699" s="12" t="s">
        <v>9</v>
      </c>
      <c r="F699" s="12">
        <v>11</v>
      </c>
      <c r="G699" s="12" t="s">
        <v>10</v>
      </c>
    </row>
    <row r="700" spans="3:7" ht="15" thickBot="1" x14ac:dyDescent="0.35">
      <c r="C700" s="10">
        <v>43283</v>
      </c>
      <c r="D700" s="11">
        <v>0.31467592592592591</v>
      </c>
      <c r="E700" s="12" t="s">
        <v>9</v>
      </c>
      <c r="F700" s="12">
        <v>17</v>
      </c>
      <c r="G700" s="12" t="s">
        <v>10</v>
      </c>
    </row>
    <row r="701" spans="3:7" x14ac:dyDescent="0.3">
      <c r="C701" s="20">
        <v>43283</v>
      </c>
      <c r="D701" s="21">
        <v>0.31760416666666669</v>
      </c>
      <c r="E701" s="22" t="s">
        <v>9</v>
      </c>
      <c r="F701" s="22">
        <v>18</v>
      </c>
      <c r="G701" s="22" t="s">
        <v>10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565AB-BCB4-4CCA-A0EB-286852948497}">
  <dimension ref="C4:T906"/>
  <sheetViews>
    <sheetView workbookViewId="0"/>
  </sheetViews>
  <sheetFormatPr defaultRowHeight="14.4" x14ac:dyDescent="0.3"/>
  <cols>
    <col min="3" max="3" width="10.88671875" customWidth="1"/>
    <col min="5" max="5" width="10.5546875" customWidth="1"/>
    <col min="7" max="7" width="10.33203125" customWidth="1"/>
    <col min="10" max="10" width="32.88671875" customWidth="1"/>
  </cols>
  <sheetData>
    <row r="4" spans="3:20" ht="15" thickBot="1" x14ac:dyDescent="0.35">
      <c r="C4" s="32" t="s">
        <v>0</v>
      </c>
      <c r="D4" s="32" t="s">
        <v>1</v>
      </c>
      <c r="E4" s="32" t="s">
        <v>2</v>
      </c>
      <c r="F4" s="32" t="s">
        <v>3</v>
      </c>
      <c r="G4" s="32" t="s">
        <v>4</v>
      </c>
    </row>
    <row r="5" spans="3:20" ht="15" thickBot="1" x14ac:dyDescent="0.35">
      <c r="C5" s="33" t="s">
        <v>5</v>
      </c>
      <c r="D5" s="33">
        <v>15</v>
      </c>
      <c r="E5" s="34">
        <v>43290</v>
      </c>
      <c r="F5" s="35">
        <v>0.32689814814814816</v>
      </c>
      <c r="G5" s="36">
        <v>0.5</v>
      </c>
    </row>
    <row r="6" spans="3:20" x14ac:dyDescent="0.3">
      <c r="C6" s="37" t="s">
        <v>2</v>
      </c>
      <c r="D6" s="37" t="s">
        <v>3</v>
      </c>
      <c r="E6" s="37" t="s">
        <v>6</v>
      </c>
      <c r="F6" s="37" t="s">
        <v>7</v>
      </c>
      <c r="G6" s="37" t="s">
        <v>8</v>
      </c>
    </row>
    <row r="7" spans="3:20" ht="15" thickBot="1" x14ac:dyDescent="0.35">
      <c r="C7" s="7">
        <v>43283</v>
      </c>
      <c r="D7" s="8">
        <v>0.12292824074074075</v>
      </c>
      <c r="E7" s="9" t="s">
        <v>9</v>
      </c>
      <c r="F7" s="9">
        <v>32</v>
      </c>
      <c r="G7" s="9" t="s">
        <v>10</v>
      </c>
    </row>
    <row r="8" spans="3:20" ht="15" thickBot="1" x14ac:dyDescent="0.35">
      <c r="C8" s="10">
        <v>43283</v>
      </c>
      <c r="D8" s="11">
        <v>0.12510416666666666</v>
      </c>
      <c r="E8" s="12" t="s">
        <v>9</v>
      </c>
      <c r="F8" s="12">
        <v>11</v>
      </c>
      <c r="G8" s="12" t="s">
        <v>11</v>
      </c>
    </row>
    <row r="9" spans="3:20" ht="15" thickBot="1" x14ac:dyDescent="0.35">
      <c r="C9" s="10">
        <v>43283</v>
      </c>
      <c r="D9" s="11">
        <v>0.12528935185185186</v>
      </c>
      <c r="E9" s="12" t="s">
        <v>9</v>
      </c>
      <c r="F9" s="12">
        <v>10</v>
      </c>
      <c r="G9" s="12" t="s">
        <v>11</v>
      </c>
      <c r="J9" t="s">
        <v>12</v>
      </c>
      <c r="K9" s="13">
        <f>SUM( K11:R11 )</f>
        <v>896</v>
      </c>
      <c r="L9" s="13"/>
      <c r="M9" s="14"/>
      <c r="N9" s="14"/>
      <c r="O9" s="14"/>
      <c r="P9" s="14"/>
      <c r="Q9" s="14"/>
      <c r="R9" s="14"/>
    </row>
    <row r="10" spans="3:20" ht="15" thickBot="1" x14ac:dyDescent="0.35">
      <c r="C10" s="10">
        <v>43283</v>
      </c>
      <c r="D10" s="11">
        <v>0.27909722222222222</v>
      </c>
      <c r="E10" s="12" t="s">
        <v>9</v>
      </c>
      <c r="F10" s="12">
        <v>11</v>
      </c>
      <c r="G10" s="12" t="s">
        <v>11</v>
      </c>
      <c r="K10" s="14" t="s">
        <v>93</v>
      </c>
      <c r="L10" s="14" t="s">
        <v>94</v>
      </c>
      <c r="M10" s="14" t="s">
        <v>95</v>
      </c>
      <c r="N10" s="14" t="s">
        <v>96</v>
      </c>
      <c r="O10" s="14" t="s">
        <v>97</v>
      </c>
      <c r="P10" s="14" t="s">
        <v>98</v>
      </c>
      <c r="Q10" s="14" t="s">
        <v>99</v>
      </c>
      <c r="R10" s="14"/>
      <c r="S10" s="14" t="s">
        <v>20</v>
      </c>
    </row>
    <row r="11" spans="3:20" ht="15" thickBot="1" x14ac:dyDescent="0.35">
      <c r="C11" s="10">
        <v>43283</v>
      </c>
      <c r="D11" s="11">
        <v>0.28494212962962967</v>
      </c>
      <c r="E11" s="12" t="s">
        <v>9</v>
      </c>
      <c r="F11" s="12">
        <v>9</v>
      </c>
      <c r="G11" s="12" t="s">
        <v>11</v>
      </c>
      <c r="J11" t="s">
        <v>21</v>
      </c>
      <c r="K11" s="13">
        <f>COUNTIFS($C$7:$C$902, "=2018-07-02" )</f>
        <v>189</v>
      </c>
      <c r="L11" s="13">
        <f>COUNTIFS($C$7:$C$902, "=2018-07-03" )</f>
        <v>109</v>
      </c>
      <c r="M11" s="13">
        <f>COUNTIFS($C$7:$C$902, "=2018-07-04" )</f>
        <v>193</v>
      </c>
      <c r="N11" s="13">
        <f>COUNTIFS($C$7:$C$902, "=2018-07-05" )</f>
        <v>111</v>
      </c>
      <c r="O11" s="13">
        <f>COUNTIFS($C$7:$C$902, "=2018-07-06" )</f>
        <v>127</v>
      </c>
      <c r="P11" s="13">
        <f>COUNTIFS($C$7:$C$902, "=2018-07-07" )</f>
        <v>84</v>
      </c>
      <c r="Q11" s="13">
        <f>COUNTIFS($C$7:$C$902, "=2018-07-08" )</f>
        <v>83</v>
      </c>
      <c r="R11" s="13"/>
      <c r="S11" s="13">
        <f>SUM( K11:Q11 )</f>
        <v>896</v>
      </c>
    </row>
    <row r="12" spans="3:20" ht="15" thickBot="1" x14ac:dyDescent="0.35">
      <c r="C12" s="10">
        <v>43283</v>
      </c>
      <c r="D12" s="11">
        <v>0.29281249999999998</v>
      </c>
      <c r="E12" s="12" t="s">
        <v>9</v>
      </c>
      <c r="F12" s="12">
        <v>12</v>
      </c>
      <c r="G12" s="12" t="s">
        <v>11</v>
      </c>
      <c r="J12" t="s">
        <v>22</v>
      </c>
      <c r="K12" s="13">
        <f>COUNTIFS($C$7:$C$902, "=2018-07-02",  $F$7:$F$902, "&gt;30" )</f>
        <v>1</v>
      </c>
      <c r="L12" s="13">
        <f>COUNTIFS($C$7:$C$902, "=2018-07-03", $F$7:$F$902, "&gt;30" )</f>
        <v>0</v>
      </c>
      <c r="M12" s="13">
        <f>COUNTIFS($C$7:$C$902, "=2018-07-04", $F$7:$F$902, "&gt;30" )</f>
        <v>4</v>
      </c>
      <c r="N12" s="13">
        <f>COUNTIFS($C$7:$C$902, "=2018-07-05", $F$7:$F$902, "&gt;30" )</f>
        <v>2</v>
      </c>
      <c r="O12" s="13">
        <f>COUNTIFS($C$7:$C$902, "=2018-07-06", $F$7:$F$902, "&gt;30" )</f>
        <v>0</v>
      </c>
      <c r="P12" s="13">
        <f>COUNTIFS($C$7:$C$902, "=2018-07-07", $F$7:$F$902, "&gt;30" )</f>
        <v>2</v>
      </c>
      <c r="Q12" s="13">
        <f>COUNTIFS($C$7:$C$902, "=2018-07-08", $F$7:$F$902, "&gt;30" )</f>
        <v>0</v>
      </c>
      <c r="R12" s="13"/>
      <c r="S12" s="13">
        <f>SUM( K12:R12 )</f>
        <v>9</v>
      </c>
      <c r="T12" s="15">
        <f>S12/S11</f>
        <v>1.0044642857142858E-2</v>
      </c>
    </row>
    <row r="13" spans="3:20" ht="15" thickBot="1" x14ac:dyDescent="0.35">
      <c r="C13" s="10">
        <v>43283</v>
      </c>
      <c r="D13" s="11">
        <v>0.29962962962962963</v>
      </c>
      <c r="E13" s="12" t="s">
        <v>9</v>
      </c>
      <c r="F13" s="12">
        <v>11</v>
      </c>
      <c r="G13" s="12" t="s">
        <v>11</v>
      </c>
    </row>
    <row r="14" spans="3:20" ht="15" thickBot="1" x14ac:dyDescent="0.35">
      <c r="C14" s="10">
        <v>43283</v>
      </c>
      <c r="D14" s="11">
        <v>0.31065972222222221</v>
      </c>
      <c r="E14" s="12" t="s">
        <v>9</v>
      </c>
      <c r="F14" s="12">
        <v>10</v>
      </c>
      <c r="G14" s="12" t="s">
        <v>11</v>
      </c>
    </row>
    <row r="15" spans="3:20" ht="15" thickBot="1" x14ac:dyDescent="0.35">
      <c r="C15" s="10">
        <v>43283</v>
      </c>
      <c r="D15" s="11">
        <v>0.31347222222222221</v>
      </c>
      <c r="E15" s="12" t="s">
        <v>9</v>
      </c>
      <c r="F15" s="12">
        <v>12</v>
      </c>
      <c r="G15" s="12" t="s">
        <v>11</v>
      </c>
    </row>
    <row r="16" spans="3:20" ht="15" thickBot="1" x14ac:dyDescent="0.35">
      <c r="C16" s="10">
        <v>43283</v>
      </c>
      <c r="D16" s="11">
        <v>0.31390046296296298</v>
      </c>
      <c r="E16" s="12" t="s">
        <v>9</v>
      </c>
      <c r="F16" s="12">
        <v>12</v>
      </c>
      <c r="G16" s="12" t="s">
        <v>11</v>
      </c>
    </row>
    <row r="17" spans="3:7" ht="15" thickBot="1" x14ac:dyDescent="0.35">
      <c r="C17" s="10">
        <v>43283</v>
      </c>
      <c r="D17" s="11">
        <v>0.31415509259259261</v>
      </c>
      <c r="E17" s="12" t="s">
        <v>9</v>
      </c>
      <c r="F17" s="12">
        <v>11</v>
      </c>
      <c r="G17" s="12" t="s">
        <v>10</v>
      </c>
    </row>
    <row r="18" spans="3:7" ht="15" thickBot="1" x14ac:dyDescent="0.35">
      <c r="C18" s="10">
        <v>43283</v>
      </c>
      <c r="D18" s="11">
        <v>0.31425925925925924</v>
      </c>
      <c r="E18" s="12" t="s">
        <v>9</v>
      </c>
      <c r="F18" s="12">
        <v>11</v>
      </c>
      <c r="G18" s="12" t="s">
        <v>10</v>
      </c>
    </row>
    <row r="19" spans="3:7" ht="15" thickBot="1" x14ac:dyDescent="0.35">
      <c r="C19" s="10">
        <v>43283</v>
      </c>
      <c r="D19" s="11">
        <v>0.31467592592592591</v>
      </c>
      <c r="E19" s="12" t="s">
        <v>9</v>
      </c>
      <c r="F19" s="12">
        <v>17</v>
      </c>
      <c r="G19" s="12" t="s">
        <v>10</v>
      </c>
    </row>
    <row r="20" spans="3:7" ht="15" thickBot="1" x14ac:dyDescent="0.35">
      <c r="C20" s="23">
        <v>43283</v>
      </c>
      <c r="D20" s="24">
        <v>0.31760416666666669</v>
      </c>
      <c r="E20" s="25" t="s">
        <v>9</v>
      </c>
      <c r="F20" s="25">
        <v>18</v>
      </c>
      <c r="G20" s="25" t="s">
        <v>10</v>
      </c>
    </row>
    <row r="21" spans="3:7" ht="15" thickBot="1" x14ac:dyDescent="0.35">
      <c r="C21" s="68">
        <v>43283</v>
      </c>
      <c r="D21" s="69">
        <v>0.32049768518518518</v>
      </c>
      <c r="E21" s="70" t="s">
        <v>9</v>
      </c>
      <c r="F21" s="70">
        <v>10</v>
      </c>
      <c r="G21" s="70" t="s">
        <v>11</v>
      </c>
    </row>
    <row r="22" spans="3:7" ht="15" thickBot="1" x14ac:dyDescent="0.35">
      <c r="C22" s="38">
        <v>43283</v>
      </c>
      <c r="D22" s="39">
        <v>0.32157407407407407</v>
      </c>
      <c r="E22" s="40" t="s">
        <v>9</v>
      </c>
      <c r="F22" s="40">
        <v>10</v>
      </c>
      <c r="G22" s="40" t="s">
        <v>11</v>
      </c>
    </row>
    <row r="23" spans="3:7" ht="15" thickBot="1" x14ac:dyDescent="0.35">
      <c r="C23" s="38">
        <v>43283</v>
      </c>
      <c r="D23" s="39">
        <v>0.32158564814814816</v>
      </c>
      <c r="E23" s="40" t="s">
        <v>9</v>
      </c>
      <c r="F23" s="40">
        <v>11</v>
      </c>
      <c r="G23" s="40" t="s">
        <v>11</v>
      </c>
    </row>
    <row r="24" spans="3:7" ht="15" thickBot="1" x14ac:dyDescent="0.35">
      <c r="C24" s="38">
        <v>43283</v>
      </c>
      <c r="D24" s="39">
        <v>0.32159722222222226</v>
      </c>
      <c r="E24" s="40" t="s">
        <v>9</v>
      </c>
      <c r="F24" s="40">
        <v>9</v>
      </c>
      <c r="G24" s="40" t="s">
        <v>11</v>
      </c>
    </row>
    <row r="25" spans="3:7" ht="15" thickBot="1" x14ac:dyDescent="0.35">
      <c r="C25" s="38">
        <v>43283</v>
      </c>
      <c r="D25" s="39">
        <v>0.32165509259259256</v>
      </c>
      <c r="E25" s="40" t="s">
        <v>9</v>
      </c>
      <c r="F25" s="40">
        <v>11</v>
      </c>
      <c r="G25" s="40" t="s">
        <v>11</v>
      </c>
    </row>
    <row r="26" spans="3:7" ht="15" thickBot="1" x14ac:dyDescent="0.35">
      <c r="C26" s="38">
        <v>43283</v>
      </c>
      <c r="D26" s="39">
        <v>0.34491898148148148</v>
      </c>
      <c r="E26" s="40" t="s">
        <v>9</v>
      </c>
      <c r="F26" s="40">
        <v>10</v>
      </c>
      <c r="G26" s="40" t="s">
        <v>10</v>
      </c>
    </row>
    <row r="27" spans="3:7" ht="15" thickBot="1" x14ac:dyDescent="0.35">
      <c r="C27" s="38">
        <v>43283</v>
      </c>
      <c r="D27" s="39">
        <v>0.35744212962962968</v>
      </c>
      <c r="E27" s="40" t="s">
        <v>9</v>
      </c>
      <c r="F27" s="40">
        <v>24</v>
      </c>
      <c r="G27" s="40" t="s">
        <v>10</v>
      </c>
    </row>
    <row r="28" spans="3:7" ht="15" thickBot="1" x14ac:dyDescent="0.35">
      <c r="C28" s="38">
        <v>43283</v>
      </c>
      <c r="D28" s="39">
        <v>0.35746527777777781</v>
      </c>
      <c r="E28" s="40" t="s">
        <v>9</v>
      </c>
      <c r="F28" s="40">
        <v>22</v>
      </c>
      <c r="G28" s="40" t="s">
        <v>10</v>
      </c>
    </row>
    <row r="29" spans="3:7" ht="15" thickBot="1" x14ac:dyDescent="0.35">
      <c r="C29" s="38">
        <v>43283</v>
      </c>
      <c r="D29" s="39">
        <v>0.35748842592592589</v>
      </c>
      <c r="E29" s="40" t="s">
        <v>9</v>
      </c>
      <c r="F29" s="40">
        <v>22</v>
      </c>
      <c r="G29" s="40" t="s">
        <v>10</v>
      </c>
    </row>
    <row r="30" spans="3:7" ht="15" thickBot="1" x14ac:dyDescent="0.35">
      <c r="C30" s="38">
        <v>43283</v>
      </c>
      <c r="D30" s="39">
        <v>0.36811342592592594</v>
      </c>
      <c r="E30" s="40" t="s">
        <v>9</v>
      </c>
      <c r="F30" s="40">
        <v>10</v>
      </c>
      <c r="G30" s="40" t="s">
        <v>11</v>
      </c>
    </row>
    <row r="31" spans="3:7" ht="15" thickBot="1" x14ac:dyDescent="0.35">
      <c r="C31" s="38">
        <v>43283</v>
      </c>
      <c r="D31" s="39">
        <v>0.38473379629629628</v>
      </c>
      <c r="E31" s="40" t="s">
        <v>9</v>
      </c>
      <c r="F31" s="40">
        <v>18</v>
      </c>
      <c r="G31" s="40" t="s">
        <v>10</v>
      </c>
    </row>
    <row r="32" spans="3:7" ht="15" thickBot="1" x14ac:dyDescent="0.35">
      <c r="C32" s="38">
        <v>43283</v>
      </c>
      <c r="D32" s="39">
        <v>0.38479166666666664</v>
      </c>
      <c r="E32" s="40" t="s">
        <v>9</v>
      </c>
      <c r="F32" s="40">
        <v>19</v>
      </c>
      <c r="G32" s="40" t="s">
        <v>10</v>
      </c>
    </row>
    <row r="33" spans="3:7" ht="15" thickBot="1" x14ac:dyDescent="0.35">
      <c r="C33" s="38">
        <v>43283</v>
      </c>
      <c r="D33" s="39">
        <v>0.38481481481481478</v>
      </c>
      <c r="E33" s="40" t="s">
        <v>9</v>
      </c>
      <c r="F33" s="40">
        <v>20</v>
      </c>
      <c r="G33" s="40" t="s">
        <v>10</v>
      </c>
    </row>
    <row r="34" spans="3:7" ht="15" thickBot="1" x14ac:dyDescent="0.35">
      <c r="C34" s="38">
        <v>43283</v>
      </c>
      <c r="D34" s="39">
        <v>0.38877314814814817</v>
      </c>
      <c r="E34" s="40" t="s">
        <v>9</v>
      </c>
      <c r="F34" s="40">
        <v>11</v>
      </c>
      <c r="G34" s="40" t="s">
        <v>10</v>
      </c>
    </row>
    <row r="35" spans="3:7" ht="15" thickBot="1" x14ac:dyDescent="0.35">
      <c r="C35" s="38">
        <v>43283</v>
      </c>
      <c r="D35" s="39">
        <v>0.38878472222222221</v>
      </c>
      <c r="E35" s="40" t="s">
        <v>9</v>
      </c>
      <c r="F35" s="40">
        <v>10</v>
      </c>
      <c r="G35" s="40" t="s">
        <v>10</v>
      </c>
    </row>
    <row r="36" spans="3:7" ht="15" thickBot="1" x14ac:dyDescent="0.35">
      <c r="C36" s="38">
        <v>43283</v>
      </c>
      <c r="D36" s="39">
        <v>0.39072916666666663</v>
      </c>
      <c r="E36" s="40" t="s">
        <v>9</v>
      </c>
      <c r="F36" s="40">
        <v>24</v>
      </c>
      <c r="G36" s="40" t="s">
        <v>10</v>
      </c>
    </row>
    <row r="37" spans="3:7" ht="15" thickBot="1" x14ac:dyDescent="0.35">
      <c r="C37" s="38">
        <v>43283</v>
      </c>
      <c r="D37" s="39">
        <v>0.39074074074074078</v>
      </c>
      <c r="E37" s="40" t="s">
        <v>9</v>
      </c>
      <c r="F37" s="40">
        <v>25</v>
      </c>
      <c r="G37" s="40" t="s">
        <v>10</v>
      </c>
    </row>
    <row r="38" spans="3:7" ht="15" thickBot="1" x14ac:dyDescent="0.35">
      <c r="C38" s="38">
        <v>43283</v>
      </c>
      <c r="D38" s="39">
        <v>0.39079861111111108</v>
      </c>
      <c r="E38" s="40" t="s">
        <v>9</v>
      </c>
      <c r="F38" s="40">
        <v>22</v>
      </c>
      <c r="G38" s="40" t="s">
        <v>10</v>
      </c>
    </row>
    <row r="39" spans="3:7" ht="15" thickBot="1" x14ac:dyDescent="0.35">
      <c r="C39" s="38">
        <v>43283</v>
      </c>
      <c r="D39" s="39">
        <v>0.39112268518518517</v>
      </c>
      <c r="E39" s="40" t="s">
        <v>9</v>
      </c>
      <c r="F39" s="40">
        <v>15</v>
      </c>
      <c r="G39" s="40" t="s">
        <v>10</v>
      </c>
    </row>
    <row r="40" spans="3:7" ht="15" thickBot="1" x14ac:dyDescent="0.35">
      <c r="C40" s="38">
        <v>43283</v>
      </c>
      <c r="D40" s="39">
        <v>0.39113425925925926</v>
      </c>
      <c r="E40" s="40" t="s">
        <v>9</v>
      </c>
      <c r="F40" s="40">
        <v>15</v>
      </c>
      <c r="G40" s="40" t="s">
        <v>10</v>
      </c>
    </row>
    <row r="41" spans="3:7" ht="15" thickBot="1" x14ac:dyDescent="0.35">
      <c r="C41" s="38">
        <v>43283</v>
      </c>
      <c r="D41" s="39">
        <v>0.3911458333333333</v>
      </c>
      <c r="E41" s="40" t="s">
        <v>9</v>
      </c>
      <c r="F41" s="40">
        <v>19</v>
      </c>
      <c r="G41" s="40" t="s">
        <v>10</v>
      </c>
    </row>
    <row r="42" spans="3:7" ht="15" thickBot="1" x14ac:dyDescent="0.35">
      <c r="C42" s="38">
        <v>43283</v>
      </c>
      <c r="D42" s="39">
        <v>0.39120370370370372</v>
      </c>
      <c r="E42" s="40" t="s">
        <v>9</v>
      </c>
      <c r="F42" s="40">
        <v>20</v>
      </c>
      <c r="G42" s="40" t="s">
        <v>10</v>
      </c>
    </row>
    <row r="43" spans="3:7" ht="15" thickBot="1" x14ac:dyDescent="0.35">
      <c r="C43" s="38">
        <v>43283</v>
      </c>
      <c r="D43" s="39">
        <v>0.39243055555555556</v>
      </c>
      <c r="E43" s="40" t="s">
        <v>9</v>
      </c>
      <c r="F43" s="40">
        <v>23</v>
      </c>
      <c r="G43" s="40" t="s">
        <v>11</v>
      </c>
    </row>
    <row r="44" spans="3:7" ht="15" thickBot="1" x14ac:dyDescent="0.35">
      <c r="C44" s="38">
        <v>43283</v>
      </c>
      <c r="D44" s="39">
        <v>0.39244212962962965</v>
      </c>
      <c r="E44" s="40" t="s">
        <v>9</v>
      </c>
      <c r="F44" s="40">
        <v>20</v>
      </c>
      <c r="G44" s="40" t="s">
        <v>11</v>
      </c>
    </row>
    <row r="45" spans="3:7" ht="15" thickBot="1" x14ac:dyDescent="0.35">
      <c r="C45" s="38">
        <v>43283</v>
      </c>
      <c r="D45" s="39">
        <v>0.39245370370370369</v>
      </c>
      <c r="E45" s="40" t="s">
        <v>9</v>
      </c>
      <c r="F45" s="40">
        <v>24</v>
      </c>
      <c r="G45" s="40" t="s">
        <v>11</v>
      </c>
    </row>
    <row r="46" spans="3:7" ht="15" thickBot="1" x14ac:dyDescent="0.35">
      <c r="C46" s="38">
        <v>43283</v>
      </c>
      <c r="D46" s="39">
        <v>0.39246527777777779</v>
      </c>
      <c r="E46" s="40" t="s">
        <v>9</v>
      </c>
      <c r="F46" s="40">
        <v>21</v>
      </c>
      <c r="G46" s="40" t="s">
        <v>11</v>
      </c>
    </row>
    <row r="47" spans="3:7" ht="15" thickBot="1" x14ac:dyDescent="0.35">
      <c r="C47" s="38">
        <v>43283</v>
      </c>
      <c r="D47" s="39">
        <v>0.39247685185185183</v>
      </c>
      <c r="E47" s="40" t="s">
        <v>9</v>
      </c>
      <c r="F47" s="40">
        <v>22</v>
      </c>
      <c r="G47" s="40" t="s">
        <v>11</v>
      </c>
    </row>
    <row r="48" spans="3:7" ht="15" thickBot="1" x14ac:dyDescent="0.35">
      <c r="C48" s="38">
        <v>43283</v>
      </c>
      <c r="D48" s="39">
        <v>0.39250000000000002</v>
      </c>
      <c r="E48" s="40" t="s">
        <v>9</v>
      </c>
      <c r="F48" s="40">
        <v>19</v>
      </c>
      <c r="G48" s="40" t="s">
        <v>11</v>
      </c>
    </row>
    <row r="49" spans="3:7" ht="15" thickBot="1" x14ac:dyDescent="0.35">
      <c r="C49" s="38">
        <v>43283</v>
      </c>
      <c r="D49" s="39">
        <v>0.39467592592592587</v>
      </c>
      <c r="E49" s="40" t="s">
        <v>9</v>
      </c>
      <c r="F49" s="40">
        <v>12</v>
      </c>
      <c r="G49" s="40" t="s">
        <v>10</v>
      </c>
    </row>
    <row r="50" spans="3:7" ht="15" thickBot="1" x14ac:dyDescent="0.35">
      <c r="C50" s="38">
        <v>43283</v>
      </c>
      <c r="D50" s="39">
        <v>0.39468750000000002</v>
      </c>
      <c r="E50" s="40" t="s">
        <v>9</v>
      </c>
      <c r="F50" s="40">
        <v>24</v>
      </c>
      <c r="G50" s="40" t="s">
        <v>10</v>
      </c>
    </row>
    <row r="51" spans="3:7" ht="15" thickBot="1" x14ac:dyDescent="0.35">
      <c r="C51" s="38">
        <v>43283</v>
      </c>
      <c r="D51" s="39">
        <v>0.39474537037037033</v>
      </c>
      <c r="E51" s="40" t="s">
        <v>9</v>
      </c>
      <c r="F51" s="40">
        <v>28</v>
      </c>
      <c r="G51" s="40" t="s">
        <v>10</v>
      </c>
    </row>
    <row r="52" spans="3:7" ht="15" thickBot="1" x14ac:dyDescent="0.35">
      <c r="C52" s="38">
        <v>43283</v>
      </c>
      <c r="D52" s="39">
        <v>0.39718750000000003</v>
      </c>
      <c r="E52" s="40" t="s">
        <v>9</v>
      </c>
      <c r="F52" s="40">
        <v>19</v>
      </c>
      <c r="G52" s="40" t="s">
        <v>10</v>
      </c>
    </row>
    <row r="53" spans="3:7" ht="15" thickBot="1" x14ac:dyDescent="0.35">
      <c r="C53" s="38">
        <v>43283</v>
      </c>
      <c r="D53" s="39">
        <v>0.39719907407407407</v>
      </c>
      <c r="E53" s="40" t="s">
        <v>9</v>
      </c>
      <c r="F53" s="40">
        <v>15</v>
      </c>
      <c r="G53" s="40" t="s">
        <v>10</v>
      </c>
    </row>
    <row r="54" spans="3:7" ht="15" thickBot="1" x14ac:dyDescent="0.35">
      <c r="C54" s="38">
        <v>43283</v>
      </c>
      <c r="D54" s="39">
        <v>0.3972222222222222</v>
      </c>
      <c r="E54" s="40" t="s">
        <v>9</v>
      </c>
      <c r="F54" s="40">
        <v>21</v>
      </c>
      <c r="G54" s="40" t="s">
        <v>10</v>
      </c>
    </row>
    <row r="55" spans="3:7" ht="15" thickBot="1" x14ac:dyDescent="0.35">
      <c r="C55" s="38">
        <v>43283</v>
      </c>
      <c r="D55" s="39">
        <v>0.39724537037037039</v>
      </c>
      <c r="E55" s="40" t="s">
        <v>9</v>
      </c>
      <c r="F55" s="40">
        <v>29</v>
      </c>
      <c r="G55" s="40" t="s">
        <v>10</v>
      </c>
    </row>
    <row r="56" spans="3:7" ht="15" thickBot="1" x14ac:dyDescent="0.35">
      <c r="C56" s="38">
        <v>43283</v>
      </c>
      <c r="D56" s="39">
        <v>0.39725694444444443</v>
      </c>
      <c r="E56" s="40" t="s">
        <v>9</v>
      </c>
      <c r="F56" s="40">
        <v>22</v>
      </c>
      <c r="G56" s="40" t="s">
        <v>10</v>
      </c>
    </row>
    <row r="57" spans="3:7" ht="15" thickBot="1" x14ac:dyDescent="0.35">
      <c r="C57" s="38">
        <v>43283</v>
      </c>
      <c r="D57" s="39">
        <v>0.39885416666666668</v>
      </c>
      <c r="E57" s="40" t="s">
        <v>9</v>
      </c>
      <c r="F57" s="40">
        <v>22</v>
      </c>
      <c r="G57" s="40" t="s">
        <v>11</v>
      </c>
    </row>
    <row r="58" spans="3:7" ht="15" thickBot="1" x14ac:dyDescent="0.35">
      <c r="C58" s="38">
        <v>43283</v>
      </c>
      <c r="D58" s="39">
        <v>0.39887731481481481</v>
      </c>
      <c r="E58" s="40" t="s">
        <v>9</v>
      </c>
      <c r="F58" s="40">
        <v>12</v>
      </c>
      <c r="G58" s="40" t="s">
        <v>11</v>
      </c>
    </row>
    <row r="59" spans="3:7" ht="15" thickBot="1" x14ac:dyDescent="0.35">
      <c r="C59" s="38">
        <v>43283</v>
      </c>
      <c r="D59" s="39">
        <v>0.41700231481481481</v>
      </c>
      <c r="E59" s="40" t="s">
        <v>9</v>
      </c>
      <c r="F59" s="40">
        <v>11</v>
      </c>
      <c r="G59" s="40" t="s">
        <v>11</v>
      </c>
    </row>
    <row r="60" spans="3:7" ht="15" thickBot="1" x14ac:dyDescent="0.35">
      <c r="C60" s="38">
        <v>43283</v>
      </c>
      <c r="D60" s="39">
        <v>0.42354166666666665</v>
      </c>
      <c r="E60" s="40" t="s">
        <v>9</v>
      </c>
      <c r="F60" s="40">
        <v>10</v>
      </c>
      <c r="G60" s="40" t="s">
        <v>11</v>
      </c>
    </row>
    <row r="61" spans="3:7" ht="15" thickBot="1" x14ac:dyDescent="0.35">
      <c r="C61" s="38">
        <v>43283</v>
      </c>
      <c r="D61" s="39">
        <v>0.43751157407407404</v>
      </c>
      <c r="E61" s="40" t="s">
        <v>9</v>
      </c>
      <c r="F61" s="40">
        <v>13</v>
      </c>
      <c r="G61" s="40" t="s">
        <v>11</v>
      </c>
    </row>
    <row r="62" spans="3:7" ht="15" thickBot="1" x14ac:dyDescent="0.35">
      <c r="C62" s="38">
        <v>43283</v>
      </c>
      <c r="D62" s="39">
        <v>0.43776620370370373</v>
      </c>
      <c r="E62" s="40" t="s">
        <v>9</v>
      </c>
      <c r="F62" s="40">
        <v>10</v>
      </c>
      <c r="G62" s="40" t="s">
        <v>11</v>
      </c>
    </row>
    <row r="63" spans="3:7" ht="15" thickBot="1" x14ac:dyDescent="0.35">
      <c r="C63" s="38">
        <v>43283</v>
      </c>
      <c r="D63" s="39">
        <v>0.43986111111111109</v>
      </c>
      <c r="E63" s="40" t="s">
        <v>9</v>
      </c>
      <c r="F63" s="40">
        <v>10</v>
      </c>
      <c r="G63" s="40" t="s">
        <v>11</v>
      </c>
    </row>
    <row r="64" spans="3:7" ht="15" thickBot="1" x14ac:dyDescent="0.35">
      <c r="C64" s="38">
        <v>43283</v>
      </c>
      <c r="D64" s="39">
        <v>0.45377314814814818</v>
      </c>
      <c r="E64" s="40" t="s">
        <v>9</v>
      </c>
      <c r="F64" s="40">
        <v>6</v>
      </c>
      <c r="G64" s="40" t="s">
        <v>10</v>
      </c>
    </row>
    <row r="65" spans="3:7" ht="15" thickBot="1" x14ac:dyDescent="0.35">
      <c r="C65" s="38">
        <v>43283</v>
      </c>
      <c r="D65" s="39">
        <v>0.45380787037037035</v>
      </c>
      <c r="E65" s="40" t="s">
        <v>9</v>
      </c>
      <c r="F65" s="40">
        <v>13</v>
      </c>
      <c r="G65" s="40" t="s">
        <v>10</v>
      </c>
    </row>
    <row r="66" spans="3:7" ht="15" thickBot="1" x14ac:dyDescent="0.35">
      <c r="C66" s="38">
        <v>43283</v>
      </c>
      <c r="D66" s="39">
        <v>0.45383101851851854</v>
      </c>
      <c r="E66" s="40" t="s">
        <v>9</v>
      </c>
      <c r="F66" s="40">
        <v>17</v>
      </c>
      <c r="G66" s="40" t="s">
        <v>10</v>
      </c>
    </row>
    <row r="67" spans="3:7" ht="15" thickBot="1" x14ac:dyDescent="0.35">
      <c r="C67" s="38">
        <v>43283</v>
      </c>
      <c r="D67" s="39">
        <v>0.45386574074074071</v>
      </c>
      <c r="E67" s="40" t="s">
        <v>9</v>
      </c>
      <c r="F67" s="40">
        <v>16</v>
      </c>
      <c r="G67" s="40" t="s">
        <v>10</v>
      </c>
    </row>
    <row r="68" spans="3:7" ht="15" thickBot="1" x14ac:dyDescent="0.35">
      <c r="C68" s="38">
        <v>43283</v>
      </c>
      <c r="D68" s="39">
        <v>0.45391203703703703</v>
      </c>
      <c r="E68" s="40" t="s">
        <v>9</v>
      </c>
      <c r="F68" s="40">
        <v>14</v>
      </c>
      <c r="G68" s="40" t="s">
        <v>10</v>
      </c>
    </row>
    <row r="69" spans="3:7" ht="15" thickBot="1" x14ac:dyDescent="0.35">
      <c r="C69" s="38">
        <v>43283</v>
      </c>
      <c r="D69" s="39">
        <v>0.46153935185185185</v>
      </c>
      <c r="E69" s="40" t="s">
        <v>9</v>
      </c>
      <c r="F69" s="40">
        <v>11</v>
      </c>
      <c r="G69" s="40" t="s">
        <v>10</v>
      </c>
    </row>
    <row r="70" spans="3:7" ht="15" thickBot="1" x14ac:dyDescent="0.35">
      <c r="C70" s="38">
        <v>43283</v>
      </c>
      <c r="D70" s="39">
        <v>0.46158564814814818</v>
      </c>
      <c r="E70" s="40" t="s">
        <v>9</v>
      </c>
      <c r="F70" s="40">
        <v>11</v>
      </c>
      <c r="G70" s="40" t="s">
        <v>10</v>
      </c>
    </row>
    <row r="71" spans="3:7" ht="15" thickBot="1" x14ac:dyDescent="0.35">
      <c r="C71" s="38">
        <v>43283</v>
      </c>
      <c r="D71" s="39">
        <v>0.46172453703703703</v>
      </c>
      <c r="E71" s="40" t="s">
        <v>9</v>
      </c>
      <c r="F71" s="40">
        <v>17</v>
      </c>
      <c r="G71" s="40" t="s">
        <v>11</v>
      </c>
    </row>
    <row r="72" spans="3:7" ht="15" thickBot="1" x14ac:dyDescent="0.35">
      <c r="C72" s="38">
        <v>43283</v>
      </c>
      <c r="D72" s="39">
        <v>0.4617708333333333</v>
      </c>
      <c r="E72" s="40" t="s">
        <v>9</v>
      </c>
      <c r="F72" s="40">
        <v>15</v>
      </c>
      <c r="G72" s="40" t="s">
        <v>11</v>
      </c>
    </row>
    <row r="73" spans="3:7" ht="15" thickBot="1" x14ac:dyDescent="0.35">
      <c r="C73" s="38">
        <v>43283</v>
      </c>
      <c r="D73" s="39">
        <v>0.46179398148148149</v>
      </c>
      <c r="E73" s="40" t="s">
        <v>9</v>
      </c>
      <c r="F73" s="40">
        <v>19</v>
      </c>
      <c r="G73" s="40" t="s">
        <v>11</v>
      </c>
    </row>
    <row r="74" spans="3:7" ht="15" thickBot="1" x14ac:dyDescent="0.35">
      <c r="C74" s="38">
        <v>43283</v>
      </c>
      <c r="D74" s="39">
        <v>0.46181712962962962</v>
      </c>
      <c r="E74" s="40" t="s">
        <v>9</v>
      </c>
      <c r="F74" s="40">
        <v>18</v>
      </c>
      <c r="G74" s="40" t="s">
        <v>11</v>
      </c>
    </row>
    <row r="75" spans="3:7" ht="15" thickBot="1" x14ac:dyDescent="0.35">
      <c r="C75" s="38">
        <v>43283</v>
      </c>
      <c r="D75" s="39">
        <v>0.46577546296296296</v>
      </c>
      <c r="E75" s="40" t="s">
        <v>9</v>
      </c>
      <c r="F75" s="40">
        <v>18</v>
      </c>
      <c r="G75" s="40" t="s">
        <v>11</v>
      </c>
    </row>
    <row r="76" spans="3:7" ht="15" thickBot="1" x14ac:dyDescent="0.35">
      <c r="C76" s="38">
        <v>43283</v>
      </c>
      <c r="D76" s="39">
        <v>0.4774768518518519</v>
      </c>
      <c r="E76" s="40" t="s">
        <v>9</v>
      </c>
      <c r="F76" s="40">
        <v>16</v>
      </c>
      <c r="G76" s="40" t="s">
        <v>11</v>
      </c>
    </row>
    <row r="77" spans="3:7" ht="15" thickBot="1" x14ac:dyDescent="0.35">
      <c r="C77" s="38">
        <v>43283</v>
      </c>
      <c r="D77" s="39">
        <v>0.47748842592592594</v>
      </c>
      <c r="E77" s="40" t="s">
        <v>9</v>
      </c>
      <c r="F77" s="40">
        <v>15</v>
      </c>
      <c r="G77" s="40" t="s">
        <v>11</v>
      </c>
    </row>
    <row r="78" spans="3:7" ht="15" thickBot="1" x14ac:dyDescent="0.35">
      <c r="C78" s="38">
        <v>43283</v>
      </c>
      <c r="D78" s="39">
        <v>0.47750000000000004</v>
      </c>
      <c r="E78" s="40" t="s">
        <v>9</v>
      </c>
      <c r="F78" s="40">
        <v>13</v>
      </c>
      <c r="G78" s="40" t="s">
        <v>11</v>
      </c>
    </row>
    <row r="79" spans="3:7" ht="15" thickBot="1" x14ac:dyDescent="0.35">
      <c r="C79" s="38">
        <v>43283</v>
      </c>
      <c r="D79" s="39">
        <v>0.47752314814814811</v>
      </c>
      <c r="E79" s="40" t="s">
        <v>9</v>
      </c>
      <c r="F79" s="40">
        <v>17</v>
      </c>
      <c r="G79" s="40" t="s">
        <v>11</v>
      </c>
    </row>
    <row r="80" spans="3:7" ht="15" thickBot="1" x14ac:dyDescent="0.35">
      <c r="C80" s="38">
        <v>43283</v>
      </c>
      <c r="D80" s="39">
        <v>0.47753472222222221</v>
      </c>
      <c r="E80" s="40" t="s">
        <v>9</v>
      </c>
      <c r="F80" s="40">
        <v>15</v>
      </c>
      <c r="G80" s="40" t="s">
        <v>11</v>
      </c>
    </row>
    <row r="81" spans="3:7" ht="15" thickBot="1" x14ac:dyDescent="0.35">
      <c r="C81" s="38">
        <v>43283</v>
      </c>
      <c r="D81" s="39">
        <v>0.47754629629629625</v>
      </c>
      <c r="E81" s="40" t="s">
        <v>9</v>
      </c>
      <c r="F81" s="40">
        <v>11</v>
      </c>
      <c r="G81" s="40" t="s">
        <v>11</v>
      </c>
    </row>
    <row r="82" spans="3:7" ht="15" thickBot="1" x14ac:dyDescent="0.35">
      <c r="C82" s="38">
        <v>43283</v>
      </c>
      <c r="D82" s="39">
        <v>0.47756944444444444</v>
      </c>
      <c r="E82" s="40" t="s">
        <v>9</v>
      </c>
      <c r="F82" s="40">
        <v>14</v>
      </c>
      <c r="G82" s="40" t="s">
        <v>11</v>
      </c>
    </row>
    <row r="83" spans="3:7" ht="15" thickBot="1" x14ac:dyDescent="0.35">
      <c r="C83" s="38">
        <v>43283</v>
      </c>
      <c r="D83" s="39">
        <v>0.48819444444444443</v>
      </c>
      <c r="E83" s="40" t="s">
        <v>9</v>
      </c>
      <c r="F83" s="40">
        <v>10</v>
      </c>
      <c r="G83" s="40" t="s">
        <v>10</v>
      </c>
    </row>
    <row r="84" spans="3:7" ht="15" thickBot="1" x14ac:dyDescent="0.35">
      <c r="C84" s="38">
        <v>43283</v>
      </c>
      <c r="D84" s="39">
        <v>0.49025462962962968</v>
      </c>
      <c r="E84" s="40" t="s">
        <v>9</v>
      </c>
      <c r="F84" s="40">
        <v>22</v>
      </c>
      <c r="G84" s="40" t="s">
        <v>10</v>
      </c>
    </row>
    <row r="85" spans="3:7" ht="15" thickBot="1" x14ac:dyDescent="0.35">
      <c r="C85" s="38">
        <v>43283</v>
      </c>
      <c r="D85" s="39">
        <v>0.49031249999999998</v>
      </c>
      <c r="E85" s="40" t="s">
        <v>9</v>
      </c>
      <c r="F85" s="40">
        <v>25</v>
      </c>
      <c r="G85" s="40" t="s">
        <v>10</v>
      </c>
    </row>
    <row r="86" spans="3:7" ht="15" thickBot="1" x14ac:dyDescent="0.35">
      <c r="C86" s="38">
        <v>43283</v>
      </c>
      <c r="D86" s="39">
        <v>0.49103009259259256</v>
      </c>
      <c r="E86" s="40" t="s">
        <v>9</v>
      </c>
      <c r="F86" s="40">
        <v>12</v>
      </c>
      <c r="G86" s="40" t="s">
        <v>11</v>
      </c>
    </row>
    <row r="87" spans="3:7" ht="15" thickBot="1" x14ac:dyDescent="0.35">
      <c r="C87" s="38">
        <v>43283</v>
      </c>
      <c r="D87" s="39">
        <v>0.49130787037037038</v>
      </c>
      <c r="E87" s="40" t="s">
        <v>9</v>
      </c>
      <c r="F87" s="40">
        <v>11</v>
      </c>
      <c r="G87" s="40" t="s">
        <v>11</v>
      </c>
    </row>
    <row r="88" spans="3:7" ht="15" thickBot="1" x14ac:dyDescent="0.35">
      <c r="C88" s="38">
        <v>43283</v>
      </c>
      <c r="D88" s="39">
        <v>0.49553240740740739</v>
      </c>
      <c r="E88" s="40" t="s">
        <v>9</v>
      </c>
      <c r="F88" s="40">
        <v>10</v>
      </c>
      <c r="G88" s="40" t="s">
        <v>10</v>
      </c>
    </row>
    <row r="89" spans="3:7" ht="15" thickBot="1" x14ac:dyDescent="0.35">
      <c r="C89" s="38">
        <v>43283</v>
      </c>
      <c r="D89" s="39">
        <v>0.50167824074074074</v>
      </c>
      <c r="E89" s="40" t="s">
        <v>9</v>
      </c>
      <c r="F89" s="40">
        <v>13</v>
      </c>
      <c r="G89" s="40" t="s">
        <v>11</v>
      </c>
    </row>
    <row r="90" spans="3:7" ht="15" thickBot="1" x14ac:dyDescent="0.35">
      <c r="C90" s="38">
        <v>43283</v>
      </c>
      <c r="D90" s="39">
        <v>0.50341435185185179</v>
      </c>
      <c r="E90" s="40" t="s">
        <v>9</v>
      </c>
      <c r="F90" s="40">
        <v>25</v>
      </c>
      <c r="G90" s="40" t="s">
        <v>10</v>
      </c>
    </row>
    <row r="91" spans="3:7" ht="15" thickBot="1" x14ac:dyDescent="0.35">
      <c r="C91" s="38">
        <v>43283</v>
      </c>
      <c r="D91" s="39">
        <v>0.50436342592592587</v>
      </c>
      <c r="E91" s="40" t="s">
        <v>9</v>
      </c>
      <c r="F91" s="40">
        <v>24</v>
      </c>
      <c r="G91" s="40" t="s">
        <v>11</v>
      </c>
    </row>
    <row r="92" spans="3:7" ht="15" thickBot="1" x14ac:dyDescent="0.35">
      <c r="C92" s="38">
        <v>43283</v>
      </c>
      <c r="D92" s="39">
        <v>0.50861111111111112</v>
      </c>
      <c r="E92" s="40" t="s">
        <v>9</v>
      </c>
      <c r="F92" s="40">
        <v>14</v>
      </c>
      <c r="G92" s="40" t="s">
        <v>11</v>
      </c>
    </row>
    <row r="93" spans="3:7" ht="15" thickBot="1" x14ac:dyDescent="0.35">
      <c r="C93" s="38">
        <v>43283</v>
      </c>
      <c r="D93" s="39">
        <v>0.51023148148148145</v>
      </c>
      <c r="E93" s="40" t="s">
        <v>9</v>
      </c>
      <c r="F93" s="40">
        <v>23</v>
      </c>
      <c r="G93" s="40" t="s">
        <v>10</v>
      </c>
    </row>
    <row r="94" spans="3:7" ht="15" thickBot="1" x14ac:dyDescent="0.35">
      <c r="C94" s="38">
        <v>43283</v>
      </c>
      <c r="D94" s="39">
        <v>0.51083333333333336</v>
      </c>
      <c r="E94" s="40" t="s">
        <v>9</v>
      </c>
      <c r="F94" s="40">
        <v>21</v>
      </c>
      <c r="G94" s="40" t="s">
        <v>11</v>
      </c>
    </row>
    <row r="95" spans="3:7" ht="15" thickBot="1" x14ac:dyDescent="0.35">
      <c r="C95" s="38">
        <v>43283</v>
      </c>
      <c r="D95" s="39">
        <v>0.51525462962962965</v>
      </c>
      <c r="E95" s="40" t="s">
        <v>9</v>
      </c>
      <c r="F95" s="40">
        <v>12</v>
      </c>
      <c r="G95" s="40" t="s">
        <v>11</v>
      </c>
    </row>
    <row r="96" spans="3:7" ht="15" thickBot="1" x14ac:dyDescent="0.35">
      <c r="C96" s="38">
        <v>43283</v>
      </c>
      <c r="D96" s="39">
        <v>0.51741898148148147</v>
      </c>
      <c r="E96" s="40" t="s">
        <v>9</v>
      </c>
      <c r="F96" s="40">
        <v>16</v>
      </c>
      <c r="G96" s="40" t="s">
        <v>10</v>
      </c>
    </row>
    <row r="97" spans="3:7" ht="15" thickBot="1" x14ac:dyDescent="0.35">
      <c r="C97" s="38">
        <v>43283</v>
      </c>
      <c r="D97" s="39">
        <v>0.51747685185185188</v>
      </c>
      <c r="E97" s="40" t="s">
        <v>9</v>
      </c>
      <c r="F97" s="40">
        <v>11</v>
      </c>
      <c r="G97" s="40" t="s">
        <v>10</v>
      </c>
    </row>
    <row r="98" spans="3:7" ht="15" thickBot="1" x14ac:dyDescent="0.35">
      <c r="C98" s="38">
        <v>43283</v>
      </c>
      <c r="D98" s="39">
        <v>0.53225694444444438</v>
      </c>
      <c r="E98" s="40" t="s">
        <v>9</v>
      </c>
      <c r="F98" s="40">
        <v>10</v>
      </c>
      <c r="G98" s="40" t="s">
        <v>11</v>
      </c>
    </row>
    <row r="99" spans="3:7" ht="15" thickBot="1" x14ac:dyDescent="0.35">
      <c r="C99" s="38">
        <v>43283</v>
      </c>
      <c r="D99" s="39">
        <v>0.53781250000000003</v>
      </c>
      <c r="E99" s="40" t="s">
        <v>9</v>
      </c>
      <c r="F99" s="40">
        <v>11</v>
      </c>
      <c r="G99" s="40" t="s">
        <v>11</v>
      </c>
    </row>
    <row r="100" spans="3:7" ht="15" thickBot="1" x14ac:dyDescent="0.35">
      <c r="C100" s="38">
        <v>43283</v>
      </c>
      <c r="D100" s="39">
        <v>0.53849537037037043</v>
      </c>
      <c r="E100" s="40" t="s">
        <v>9</v>
      </c>
      <c r="F100" s="40">
        <v>25</v>
      </c>
      <c r="G100" s="40" t="s">
        <v>10</v>
      </c>
    </row>
    <row r="101" spans="3:7" ht="15" thickBot="1" x14ac:dyDescent="0.35">
      <c r="C101" s="38">
        <v>43283</v>
      </c>
      <c r="D101" s="39">
        <v>0.54974537037037041</v>
      </c>
      <c r="E101" s="40" t="s">
        <v>9</v>
      </c>
      <c r="F101" s="40">
        <v>10</v>
      </c>
      <c r="G101" s="40" t="s">
        <v>10</v>
      </c>
    </row>
    <row r="102" spans="3:7" ht="15" thickBot="1" x14ac:dyDescent="0.35">
      <c r="C102" s="38">
        <v>43283</v>
      </c>
      <c r="D102" s="39">
        <v>0.55552083333333335</v>
      </c>
      <c r="E102" s="40" t="s">
        <v>9</v>
      </c>
      <c r="F102" s="40">
        <v>15</v>
      </c>
      <c r="G102" s="40" t="s">
        <v>11</v>
      </c>
    </row>
    <row r="103" spans="3:7" ht="15" thickBot="1" x14ac:dyDescent="0.35">
      <c r="C103" s="38">
        <v>43283</v>
      </c>
      <c r="D103" s="39">
        <v>0.56157407407407411</v>
      </c>
      <c r="E103" s="40" t="s">
        <v>9</v>
      </c>
      <c r="F103" s="40">
        <v>13</v>
      </c>
      <c r="G103" s="40" t="s">
        <v>10</v>
      </c>
    </row>
    <row r="104" spans="3:7" ht="15" thickBot="1" x14ac:dyDescent="0.35">
      <c r="C104" s="38">
        <v>43283</v>
      </c>
      <c r="D104" s="39">
        <v>0.56157407407407411</v>
      </c>
      <c r="E104" s="40" t="s">
        <v>9</v>
      </c>
      <c r="F104" s="40">
        <v>12</v>
      </c>
      <c r="G104" s="40" t="s">
        <v>10</v>
      </c>
    </row>
    <row r="105" spans="3:7" ht="15" thickBot="1" x14ac:dyDescent="0.35">
      <c r="C105" s="38">
        <v>43283</v>
      </c>
      <c r="D105" s="39">
        <v>0.56159722222222219</v>
      </c>
      <c r="E105" s="40" t="s">
        <v>9</v>
      </c>
      <c r="F105" s="40">
        <v>10</v>
      </c>
      <c r="G105" s="40" t="s">
        <v>10</v>
      </c>
    </row>
    <row r="106" spans="3:7" ht="15" thickBot="1" x14ac:dyDescent="0.35">
      <c r="C106" s="38">
        <v>43283</v>
      </c>
      <c r="D106" s="39">
        <v>0.56253472222222223</v>
      </c>
      <c r="E106" s="40" t="s">
        <v>9</v>
      </c>
      <c r="F106" s="40">
        <v>16</v>
      </c>
      <c r="G106" s="40" t="s">
        <v>10</v>
      </c>
    </row>
    <row r="107" spans="3:7" ht="15" thickBot="1" x14ac:dyDescent="0.35">
      <c r="C107" s="38">
        <v>43283</v>
      </c>
      <c r="D107" s="39">
        <v>0.56402777777777779</v>
      </c>
      <c r="E107" s="40" t="s">
        <v>9</v>
      </c>
      <c r="F107" s="40">
        <v>14</v>
      </c>
      <c r="G107" s="40" t="s">
        <v>11</v>
      </c>
    </row>
    <row r="108" spans="3:7" ht="15" thickBot="1" x14ac:dyDescent="0.35">
      <c r="C108" s="38">
        <v>43283</v>
      </c>
      <c r="D108" s="39">
        <v>0.58689814814814811</v>
      </c>
      <c r="E108" s="40" t="s">
        <v>9</v>
      </c>
      <c r="F108" s="40">
        <v>11</v>
      </c>
      <c r="G108" s="40" t="s">
        <v>10</v>
      </c>
    </row>
    <row r="109" spans="3:7" ht="15" thickBot="1" x14ac:dyDescent="0.35">
      <c r="C109" s="38">
        <v>43283</v>
      </c>
      <c r="D109" s="39">
        <v>0.59373842592592596</v>
      </c>
      <c r="E109" s="40" t="s">
        <v>9</v>
      </c>
      <c r="F109" s="40">
        <v>6</v>
      </c>
      <c r="G109" s="40" t="s">
        <v>11</v>
      </c>
    </row>
    <row r="110" spans="3:7" ht="15" thickBot="1" x14ac:dyDescent="0.35">
      <c r="C110" s="38">
        <v>43283</v>
      </c>
      <c r="D110" s="39">
        <v>0.59429398148148149</v>
      </c>
      <c r="E110" s="40" t="s">
        <v>9</v>
      </c>
      <c r="F110" s="40">
        <v>19</v>
      </c>
      <c r="G110" s="40" t="s">
        <v>10</v>
      </c>
    </row>
    <row r="111" spans="3:7" ht="15" thickBot="1" x14ac:dyDescent="0.35">
      <c r="C111" s="38">
        <v>43283</v>
      </c>
      <c r="D111" s="39">
        <v>0.59663194444444445</v>
      </c>
      <c r="E111" s="40" t="s">
        <v>9</v>
      </c>
      <c r="F111" s="40">
        <v>18</v>
      </c>
      <c r="G111" s="40" t="s">
        <v>11</v>
      </c>
    </row>
    <row r="112" spans="3:7" ht="15" thickBot="1" x14ac:dyDescent="0.35">
      <c r="C112" s="38">
        <v>43283</v>
      </c>
      <c r="D112" s="39">
        <v>0.62307870370370366</v>
      </c>
      <c r="E112" s="40" t="s">
        <v>9</v>
      </c>
      <c r="F112" s="40">
        <v>27</v>
      </c>
      <c r="G112" s="40" t="s">
        <v>11</v>
      </c>
    </row>
    <row r="113" spans="3:7" ht="15" thickBot="1" x14ac:dyDescent="0.35">
      <c r="C113" s="38">
        <v>43283</v>
      </c>
      <c r="D113" s="39">
        <v>0.62364583333333334</v>
      </c>
      <c r="E113" s="40" t="s">
        <v>9</v>
      </c>
      <c r="F113" s="40">
        <v>30</v>
      </c>
      <c r="G113" s="40" t="s">
        <v>10</v>
      </c>
    </row>
    <row r="114" spans="3:7" ht="15" thickBot="1" x14ac:dyDescent="0.35">
      <c r="C114" s="38">
        <v>43283</v>
      </c>
      <c r="D114" s="39">
        <v>0.62820601851851854</v>
      </c>
      <c r="E114" s="40" t="s">
        <v>9</v>
      </c>
      <c r="F114" s="40">
        <v>12</v>
      </c>
      <c r="G114" s="40" t="s">
        <v>11</v>
      </c>
    </row>
    <row r="115" spans="3:7" ht="15" thickBot="1" x14ac:dyDescent="0.35">
      <c r="C115" s="38">
        <v>43283</v>
      </c>
      <c r="D115" s="39">
        <v>0.63148148148148142</v>
      </c>
      <c r="E115" s="40" t="s">
        <v>9</v>
      </c>
      <c r="F115" s="40">
        <v>12</v>
      </c>
      <c r="G115" s="40" t="s">
        <v>11</v>
      </c>
    </row>
    <row r="116" spans="3:7" ht="15" thickBot="1" x14ac:dyDescent="0.35">
      <c r="C116" s="38">
        <v>43283</v>
      </c>
      <c r="D116" s="39">
        <v>0.63261574074074078</v>
      </c>
      <c r="E116" s="40" t="s">
        <v>9</v>
      </c>
      <c r="F116" s="40">
        <v>14</v>
      </c>
      <c r="G116" s="40" t="s">
        <v>11</v>
      </c>
    </row>
    <row r="117" spans="3:7" ht="15" thickBot="1" x14ac:dyDescent="0.35">
      <c r="C117" s="38">
        <v>43283</v>
      </c>
      <c r="D117" s="39">
        <v>0.63438657407407406</v>
      </c>
      <c r="E117" s="40" t="s">
        <v>9</v>
      </c>
      <c r="F117" s="40">
        <v>11</v>
      </c>
      <c r="G117" s="40" t="s">
        <v>11</v>
      </c>
    </row>
    <row r="118" spans="3:7" ht="15" thickBot="1" x14ac:dyDescent="0.35">
      <c r="C118" s="38">
        <v>43283</v>
      </c>
      <c r="D118" s="39">
        <v>0.63902777777777775</v>
      </c>
      <c r="E118" s="40" t="s">
        <v>9</v>
      </c>
      <c r="F118" s="40">
        <v>10</v>
      </c>
      <c r="G118" s="40" t="s">
        <v>10</v>
      </c>
    </row>
    <row r="119" spans="3:7" ht="15" thickBot="1" x14ac:dyDescent="0.35">
      <c r="C119" s="38">
        <v>43283</v>
      </c>
      <c r="D119" s="39">
        <v>0.63932870370370376</v>
      </c>
      <c r="E119" s="40" t="s">
        <v>9</v>
      </c>
      <c r="F119" s="40">
        <v>10</v>
      </c>
      <c r="G119" s="40" t="s">
        <v>11</v>
      </c>
    </row>
    <row r="120" spans="3:7" ht="15" thickBot="1" x14ac:dyDescent="0.35">
      <c r="C120" s="38">
        <v>43283</v>
      </c>
      <c r="D120" s="39">
        <v>0.65197916666666667</v>
      </c>
      <c r="E120" s="40" t="s">
        <v>9</v>
      </c>
      <c r="F120" s="40">
        <v>9</v>
      </c>
      <c r="G120" s="40" t="s">
        <v>10</v>
      </c>
    </row>
    <row r="121" spans="3:7" ht="15" thickBot="1" x14ac:dyDescent="0.35">
      <c r="C121" s="38">
        <v>43283</v>
      </c>
      <c r="D121" s="39">
        <v>0.65574074074074074</v>
      </c>
      <c r="E121" s="40" t="s">
        <v>9</v>
      </c>
      <c r="F121" s="40">
        <v>15</v>
      </c>
      <c r="G121" s="40" t="s">
        <v>10</v>
      </c>
    </row>
    <row r="122" spans="3:7" ht="15" thickBot="1" x14ac:dyDescent="0.35">
      <c r="C122" s="38">
        <v>43283</v>
      </c>
      <c r="D122" s="39">
        <v>0.66528935185185178</v>
      </c>
      <c r="E122" s="40" t="s">
        <v>9</v>
      </c>
      <c r="F122" s="40">
        <v>10</v>
      </c>
      <c r="G122" s="40" t="s">
        <v>10</v>
      </c>
    </row>
    <row r="123" spans="3:7" ht="15" thickBot="1" x14ac:dyDescent="0.35">
      <c r="C123" s="38">
        <v>43283</v>
      </c>
      <c r="D123" s="39">
        <v>0.66578703703703701</v>
      </c>
      <c r="E123" s="40" t="s">
        <v>9</v>
      </c>
      <c r="F123" s="40">
        <v>19</v>
      </c>
      <c r="G123" s="40" t="s">
        <v>10</v>
      </c>
    </row>
    <row r="124" spans="3:7" ht="15" thickBot="1" x14ac:dyDescent="0.35">
      <c r="C124" s="38">
        <v>43283</v>
      </c>
      <c r="D124" s="39">
        <v>0.67501157407407408</v>
      </c>
      <c r="E124" s="40" t="s">
        <v>9</v>
      </c>
      <c r="F124" s="40">
        <v>20</v>
      </c>
      <c r="G124" s="40" t="s">
        <v>10</v>
      </c>
    </row>
    <row r="125" spans="3:7" ht="15" thickBot="1" x14ac:dyDescent="0.35">
      <c r="C125" s="38">
        <v>43283</v>
      </c>
      <c r="D125" s="39">
        <v>0.6853125000000001</v>
      </c>
      <c r="E125" s="40" t="s">
        <v>9</v>
      </c>
      <c r="F125" s="40">
        <v>20</v>
      </c>
      <c r="G125" s="40" t="s">
        <v>11</v>
      </c>
    </row>
    <row r="126" spans="3:7" ht="15" thickBot="1" x14ac:dyDescent="0.35">
      <c r="C126" s="38">
        <v>43283</v>
      </c>
      <c r="D126" s="39">
        <v>0.6883217592592592</v>
      </c>
      <c r="E126" s="40" t="s">
        <v>9</v>
      </c>
      <c r="F126" s="40">
        <v>18</v>
      </c>
      <c r="G126" s="40" t="s">
        <v>11</v>
      </c>
    </row>
    <row r="127" spans="3:7" ht="15" thickBot="1" x14ac:dyDescent="0.35">
      <c r="C127" s="38">
        <v>43283</v>
      </c>
      <c r="D127" s="39">
        <v>0.69567129629629632</v>
      </c>
      <c r="E127" s="40" t="s">
        <v>9</v>
      </c>
      <c r="F127" s="40">
        <v>27</v>
      </c>
      <c r="G127" s="40" t="s">
        <v>10</v>
      </c>
    </row>
    <row r="128" spans="3:7" ht="15" thickBot="1" x14ac:dyDescent="0.35">
      <c r="C128" s="38">
        <v>43283</v>
      </c>
      <c r="D128" s="39">
        <v>0.70046296296296295</v>
      </c>
      <c r="E128" s="40" t="s">
        <v>9</v>
      </c>
      <c r="F128" s="40">
        <v>23</v>
      </c>
      <c r="G128" s="40" t="s">
        <v>10</v>
      </c>
    </row>
    <row r="129" spans="3:7" ht="15" thickBot="1" x14ac:dyDescent="0.35">
      <c r="C129" s="38">
        <v>43283</v>
      </c>
      <c r="D129" s="39">
        <v>0.70322916666666668</v>
      </c>
      <c r="E129" s="40" t="s">
        <v>9</v>
      </c>
      <c r="F129" s="40">
        <v>25</v>
      </c>
      <c r="G129" s="40" t="s">
        <v>10</v>
      </c>
    </row>
    <row r="130" spans="3:7" ht="15" thickBot="1" x14ac:dyDescent="0.35">
      <c r="C130" s="38">
        <v>43283</v>
      </c>
      <c r="D130" s="39">
        <v>0.70325231481481476</v>
      </c>
      <c r="E130" s="40" t="s">
        <v>9</v>
      </c>
      <c r="F130" s="40">
        <v>26</v>
      </c>
      <c r="G130" s="40" t="s">
        <v>10</v>
      </c>
    </row>
    <row r="131" spans="3:7" ht="15" thickBot="1" x14ac:dyDescent="0.35">
      <c r="C131" s="38">
        <v>43283</v>
      </c>
      <c r="D131" s="39">
        <v>0.70596064814814818</v>
      </c>
      <c r="E131" s="40" t="s">
        <v>9</v>
      </c>
      <c r="F131" s="40">
        <v>15</v>
      </c>
      <c r="G131" s="40" t="s">
        <v>10</v>
      </c>
    </row>
    <row r="132" spans="3:7" ht="15" thickBot="1" x14ac:dyDescent="0.35">
      <c r="C132" s="38">
        <v>43283</v>
      </c>
      <c r="D132" s="39">
        <v>0.70944444444444443</v>
      </c>
      <c r="E132" s="40" t="s">
        <v>9</v>
      </c>
      <c r="F132" s="40">
        <v>17</v>
      </c>
      <c r="G132" s="40" t="s">
        <v>11</v>
      </c>
    </row>
    <row r="133" spans="3:7" ht="15" thickBot="1" x14ac:dyDescent="0.35">
      <c r="C133" s="38">
        <v>43283</v>
      </c>
      <c r="D133" s="39">
        <v>0.71678240740740751</v>
      </c>
      <c r="E133" s="40" t="s">
        <v>9</v>
      </c>
      <c r="F133" s="40">
        <v>8</v>
      </c>
      <c r="G133" s="40" t="s">
        <v>11</v>
      </c>
    </row>
    <row r="134" spans="3:7" ht="15" thickBot="1" x14ac:dyDescent="0.35">
      <c r="C134" s="38">
        <v>43283</v>
      </c>
      <c r="D134" s="39">
        <v>0.71680555555555558</v>
      </c>
      <c r="E134" s="40" t="s">
        <v>9</v>
      </c>
      <c r="F134" s="40">
        <v>11</v>
      </c>
      <c r="G134" s="40" t="s">
        <v>11</v>
      </c>
    </row>
    <row r="135" spans="3:7" ht="15" thickBot="1" x14ac:dyDescent="0.35">
      <c r="C135" s="38">
        <v>43283</v>
      </c>
      <c r="D135" s="39">
        <v>0.7168402777777777</v>
      </c>
      <c r="E135" s="40" t="s">
        <v>9</v>
      </c>
      <c r="F135" s="40">
        <v>11</v>
      </c>
      <c r="G135" s="40" t="s">
        <v>11</v>
      </c>
    </row>
    <row r="136" spans="3:7" ht="15" thickBot="1" x14ac:dyDescent="0.35">
      <c r="C136" s="38">
        <v>43283</v>
      </c>
      <c r="D136" s="39">
        <v>0.72121527777777772</v>
      </c>
      <c r="E136" s="40" t="s">
        <v>9</v>
      </c>
      <c r="F136" s="40">
        <v>11</v>
      </c>
      <c r="G136" s="40" t="s">
        <v>11</v>
      </c>
    </row>
    <row r="137" spans="3:7" ht="15" thickBot="1" x14ac:dyDescent="0.35">
      <c r="C137" s="38">
        <v>43283</v>
      </c>
      <c r="D137" s="39">
        <v>0.7349768518518518</v>
      </c>
      <c r="E137" s="40" t="s">
        <v>9</v>
      </c>
      <c r="F137" s="40">
        <v>16</v>
      </c>
      <c r="G137" s="40" t="s">
        <v>10</v>
      </c>
    </row>
    <row r="138" spans="3:7" ht="15" thickBot="1" x14ac:dyDescent="0.35">
      <c r="C138" s="38">
        <v>43283</v>
      </c>
      <c r="D138" s="39">
        <v>0.73815972222222215</v>
      </c>
      <c r="E138" s="40" t="s">
        <v>9</v>
      </c>
      <c r="F138" s="40">
        <v>18</v>
      </c>
      <c r="G138" s="40" t="s">
        <v>10</v>
      </c>
    </row>
    <row r="139" spans="3:7" ht="15" thickBot="1" x14ac:dyDescent="0.35">
      <c r="C139" s="38">
        <v>43283</v>
      </c>
      <c r="D139" s="39">
        <v>0.75164351851851852</v>
      </c>
      <c r="E139" s="40" t="s">
        <v>9</v>
      </c>
      <c r="F139" s="40">
        <v>10</v>
      </c>
      <c r="G139" s="40" t="s">
        <v>11</v>
      </c>
    </row>
    <row r="140" spans="3:7" ht="15" thickBot="1" x14ac:dyDescent="0.35">
      <c r="C140" s="38">
        <v>43283</v>
      </c>
      <c r="D140" s="39">
        <v>0.75378472222222215</v>
      </c>
      <c r="E140" s="40" t="s">
        <v>9</v>
      </c>
      <c r="F140" s="40">
        <v>16</v>
      </c>
      <c r="G140" s="40" t="s">
        <v>10</v>
      </c>
    </row>
    <row r="141" spans="3:7" ht="15" thickBot="1" x14ac:dyDescent="0.35">
      <c r="C141" s="38">
        <v>43283</v>
      </c>
      <c r="D141" s="39">
        <v>0.75569444444444445</v>
      </c>
      <c r="E141" s="40" t="s">
        <v>9</v>
      </c>
      <c r="F141" s="40">
        <v>16</v>
      </c>
      <c r="G141" s="40" t="s">
        <v>11</v>
      </c>
    </row>
    <row r="142" spans="3:7" ht="15" thickBot="1" x14ac:dyDescent="0.35">
      <c r="C142" s="38">
        <v>43283</v>
      </c>
      <c r="D142" s="39">
        <v>0.7622916666666667</v>
      </c>
      <c r="E142" s="40" t="s">
        <v>9</v>
      </c>
      <c r="F142" s="40">
        <v>12</v>
      </c>
      <c r="G142" s="40" t="s">
        <v>10</v>
      </c>
    </row>
    <row r="143" spans="3:7" ht="15" thickBot="1" x14ac:dyDescent="0.35">
      <c r="C143" s="38">
        <v>43283</v>
      </c>
      <c r="D143" s="39">
        <v>0.76234953703703701</v>
      </c>
      <c r="E143" s="40" t="s">
        <v>9</v>
      </c>
      <c r="F143" s="40">
        <v>11</v>
      </c>
      <c r="G143" s="40" t="s">
        <v>10</v>
      </c>
    </row>
    <row r="144" spans="3:7" ht="15" thickBot="1" x14ac:dyDescent="0.35">
      <c r="C144" s="38">
        <v>43283</v>
      </c>
      <c r="D144" s="39">
        <v>0.76344907407407403</v>
      </c>
      <c r="E144" s="40" t="s">
        <v>9</v>
      </c>
      <c r="F144" s="40">
        <v>10</v>
      </c>
      <c r="G144" s="40" t="s">
        <v>10</v>
      </c>
    </row>
    <row r="145" spans="3:7" ht="15" thickBot="1" x14ac:dyDescent="0.35">
      <c r="C145" s="38">
        <v>43283</v>
      </c>
      <c r="D145" s="39">
        <v>0.76355324074074071</v>
      </c>
      <c r="E145" s="40" t="s">
        <v>9</v>
      </c>
      <c r="F145" s="40">
        <v>23</v>
      </c>
      <c r="G145" s="40" t="s">
        <v>10</v>
      </c>
    </row>
    <row r="146" spans="3:7" ht="15" thickBot="1" x14ac:dyDescent="0.35">
      <c r="C146" s="38">
        <v>43283</v>
      </c>
      <c r="D146" s="39">
        <v>0.76372685185185185</v>
      </c>
      <c r="E146" s="40" t="s">
        <v>9</v>
      </c>
      <c r="F146" s="40">
        <v>26</v>
      </c>
      <c r="G146" s="40" t="s">
        <v>10</v>
      </c>
    </row>
    <row r="147" spans="3:7" ht="15" thickBot="1" x14ac:dyDescent="0.35">
      <c r="C147" s="38">
        <v>43283</v>
      </c>
      <c r="D147" s="39">
        <v>0.76392361111111118</v>
      </c>
      <c r="E147" s="40" t="s">
        <v>9</v>
      </c>
      <c r="F147" s="40">
        <v>11</v>
      </c>
      <c r="G147" s="40" t="s">
        <v>10</v>
      </c>
    </row>
    <row r="148" spans="3:7" ht="15" thickBot="1" x14ac:dyDescent="0.35">
      <c r="C148" s="38">
        <v>43283</v>
      </c>
      <c r="D148" s="39">
        <v>0.76579861111111114</v>
      </c>
      <c r="E148" s="40" t="s">
        <v>9</v>
      </c>
      <c r="F148" s="40">
        <v>12</v>
      </c>
      <c r="G148" s="40" t="s">
        <v>11</v>
      </c>
    </row>
    <row r="149" spans="3:7" ht="15" thickBot="1" x14ac:dyDescent="0.35">
      <c r="C149" s="38">
        <v>43283</v>
      </c>
      <c r="D149" s="39">
        <v>0.76634259259259263</v>
      </c>
      <c r="E149" s="40" t="s">
        <v>9</v>
      </c>
      <c r="F149" s="40">
        <v>16</v>
      </c>
      <c r="G149" s="40" t="s">
        <v>10</v>
      </c>
    </row>
    <row r="150" spans="3:7" ht="15" thickBot="1" x14ac:dyDescent="0.35">
      <c r="C150" s="38">
        <v>43283</v>
      </c>
      <c r="D150" s="39">
        <v>0.76640046296296294</v>
      </c>
      <c r="E150" s="40" t="s">
        <v>9</v>
      </c>
      <c r="F150" s="40">
        <v>13</v>
      </c>
      <c r="G150" s="40" t="s">
        <v>10</v>
      </c>
    </row>
    <row r="151" spans="3:7" ht="15" thickBot="1" x14ac:dyDescent="0.35">
      <c r="C151" s="38">
        <v>43283</v>
      </c>
      <c r="D151" s="39">
        <v>0.76641203703703698</v>
      </c>
      <c r="E151" s="40" t="s">
        <v>9</v>
      </c>
      <c r="F151" s="40">
        <v>10</v>
      </c>
      <c r="G151" s="40" t="s">
        <v>10</v>
      </c>
    </row>
    <row r="152" spans="3:7" ht="15" thickBot="1" x14ac:dyDescent="0.35">
      <c r="C152" s="38">
        <v>43283</v>
      </c>
      <c r="D152" s="39">
        <v>0.76641203703703698</v>
      </c>
      <c r="E152" s="40" t="s">
        <v>9</v>
      </c>
      <c r="F152" s="40">
        <v>11</v>
      </c>
      <c r="G152" s="40" t="s">
        <v>10</v>
      </c>
    </row>
    <row r="153" spans="3:7" ht="15" thickBot="1" x14ac:dyDescent="0.35">
      <c r="C153" s="38">
        <v>43283</v>
      </c>
      <c r="D153" s="39">
        <v>0.76692129629629635</v>
      </c>
      <c r="E153" s="40" t="s">
        <v>9</v>
      </c>
      <c r="F153" s="40">
        <v>11</v>
      </c>
      <c r="G153" s="40" t="s">
        <v>10</v>
      </c>
    </row>
    <row r="154" spans="3:7" ht="15" thickBot="1" x14ac:dyDescent="0.35">
      <c r="C154" s="38">
        <v>43283</v>
      </c>
      <c r="D154" s="39">
        <v>0.767511574074074</v>
      </c>
      <c r="E154" s="40" t="s">
        <v>9</v>
      </c>
      <c r="F154" s="40">
        <v>11</v>
      </c>
      <c r="G154" s="40" t="s">
        <v>11</v>
      </c>
    </row>
    <row r="155" spans="3:7" ht="15" thickBot="1" x14ac:dyDescent="0.35">
      <c r="C155" s="38">
        <v>43283</v>
      </c>
      <c r="D155" s="39">
        <v>0.77005787037037043</v>
      </c>
      <c r="E155" s="40" t="s">
        <v>9</v>
      </c>
      <c r="F155" s="40">
        <v>11</v>
      </c>
      <c r="G155" s="40" t="s">
        <v>11</v>
      </c>
    </row>
    <row r="156" spans="3:7" ht="15" thickBot="1" x14ac:dyDescent="0.35">
      <c r="C156" s="38">
        <v>43283</v>
      </c>
      <c r="D156" s="39">
        <v>0.77209490740740738</v>
      </c>
      <c r="E156" s="40" t="s">
        <v>9</v>
      </c>
      <c r="F156" s="40">
        <v>11</v>
      </c>
      <c r="G156" s="40" t="s">
        <v>10</v>
      </c>
    </row>
    <row r="157" spans="3:7" ht="15" thickBot="1" x14ac:dyDescent="0.35">
      <c r="C157" s="38">
        <v>43283</v>
      </c>
      <c r="D157" s="39">
        <v>0.77217592592592599</v>
      </c>
      <c r="E157" s="40" t="s">
        <v>9</v>
      </c>
      <c r="F157" s="40">
        <v>10</v>
      </c>
      <c r="G157" s="40" t="s">
        <v>10</v>
      </c>
    </row>
    <row r="158" spans="3:7" ht="15" thickBot="1" x14ac:dyDescent="0.35">
      <c r="C158" s="38">
        <v>43283</v>
      </c>
      <c r="D158" s="39">
        <v>0.77226851851851863</v>
      </c>
      <c r="E158" s="40" t="s">
        <v>9</v>
      </c>
      <c r="F158" s="40">
        <v>10</v>
      </c>
      <c r="G158" s="40" t="s">
        <v>10</v>
      </c>
    </row>
    <row r="159" spans="3:7" ht="15" thickBot="1" x14ac:dyDescent="0.35">
      <c r="C159" s="38">
        <v>43283</v>
      </c>
      <c r="D159" s="39">
        <v>0.77296296296296296</v>
      </c>
      <c r="E159" s="40" t="s">
        <v>9</v>
      </c>
      <c r="F159" s="40">
        <v>23</v>
      </c>
      <c r="G159" s="40" t="s">
        <v>10</v>
      </c>
    </row>
    <row r="160" spans="3:7" ht="15" thickBot="1" x14ac:dyDescent="0.35">
      <c r="C160" s="38">
        <v>43283</v>
      </c>
      <c r="D160" s="39">
        <v>0.77535879629629623</v>
      </c>
      <c r="E160" s="40" t="s">
        <v>9</v>
      </c>
      <c r="F160" s="40">
        <v>16</v>
      </c>
      <c r="G160" s="40" t="s">
        <v>10</v>
      </c>
    </row>
    <row r="161" spans="3:7" ht="15" thickBot="1" x14ac:dyDescent="0.35">
      <c r="C161" s="38">
        <v>43283</v>
      </c>
      <c r="D161" s="39">
        <v>0.77739583333333329</v>
      </c>
      <c r="E161" s="40" t="s">
        <v>9</v>
      </c>
      <c r="F161" s="40">
        <v>15</v>
      </c>
      <c r="G161" s="40" t="s">
        <v>11</v>
      </c>
    </row>
    <row r="162" spans="3:7" ht="15" thickBot="1" x14ac:dyDescent="0.35">
      <c r="C162" s="38">
        <v>43283</v>
      </c>
      <c r="D162" s="39">
        <v>0.77895833333333331</v>
      </c>
      <c r="E162" s="40" t="s">
        <v>9</v>
      </c>
      <c r="F162" s="40">
        <v>18</v>
      </c>
      <c r="G162" s="40" t="s">
        <v>10</v>
      </c>
    </row>
    <row r="163" spans="3:7" ht="15" thickBot="1" x14ac:dyDescent="0.35">
      <c r="C163" s="38">
        <v>43283</v>
      </c>
      <c r="D163" s="39">
        <v>0.77916666666666667</v>
      </c>
      <c r="E163" s="40" t="s">
        <v>9</v>
      </c>
      <c r="F163" s="40">
        <v>24</v>
      </c>
      <c r="G163" s="40" t="s">
        <v>10</v>
      </c>
    </row>
    <row r="164" spans="3:7" ht="15" thickBot="1" x14ac:dyDescent="0.35">
      <c r="C164" s="38">
        <v>43283</v>
      </c>
      <c r="D164" s="39">
        <v>0.77993055555555557</v>
      </c>
      <c r="E164" s="40" t="s">
        <v>9</v>
      </c>
      <c r="F164" s="40">
        <v>20</v>
      </c>
      <c r="G164" s="40" t="s">
        <v>10</v>
      </c>
    </row>
    <row r="165" spans="3:7" ht="15" thickBot="1" x14ac:dyDescent="0.35">
      <c r="C165" s="38">
        <v>43283</v>
      </c>
      <c r="D165" s="39">
        <v>0.78068287037037043</v>
      </c>
      <c r="E165" s="40" t="s">
        <v>9</v>
      </c>
      <c r="F165" s="40">
        <v>11</v>
      </c>
      <c r="G165" s="40" t="s">
        <v>11</v>
      </c>
    </row>
    <row r="166" spans="3:7" ht="15" thickBot="1" x14ac:dyDescent="0.35">
      <c r="C166" s="38">
        <v>43283</v>
      </c>
      <c r="D166" s="39">
        <v>0.7807291666666667</v>
      </c>
      <c r="E166" s="40" t="s">
        <v>9</v>
      </c>
      <c r="F166" s="40">
        <v>10</v>
      </c>
      <c r="G166" s="40" t="s">
        <v>11</v>
      </c>
    </row>
    <row r="167" spans="3:7" ht="15" thickBot="1" x14ac:dyDescent="0.35">
      <c r="C167" s="38">
        <v>43283</v>
      </c>
      <c r="D167" s="39">
        <v>0.78079861111111104</v>
      </c>
      <c r="E167" s="40" t="s">
        <v>9</v>
      </c>
      <c r="F167" s="40">
        <v>12</v>
      </c>
      <c r="G167" s="40" t="s">
        <v>11</v>
      </c>
    </row>
    <row r="168" spans="3:7" ht="15" thickBot="1" x14ac:dyDescent="0.35">
      <c r="C168" s="38">
        <v>43283</v>
      </c>
      <c r="D168" s="39">
        <v>0.78097222222222218</v>
      </c>
      <c r="E168" s="40" t="s">
        <v>9</v>
      </c>
      <c r="F168" s="40">
        <v>12</v>
      </c>
      <c r="G168" s="40" t="s">
        <v>11</v>
      </c>
    </row>
    <row r="169" spans="3:7" ht="15" thickBot="1" x14ac:dyDescent="0.35">
      <c r="C169" s="38">
        <v>43283</v>
      </c>
      <c r="D169" s="39">
        <v>0.78108796296296301</v>
      </c>
      <c r="E169" s="40" t="s">
        <v>9</v>
      </c>
      <c r="F169" s="40">
        <v>10</v>
      </c>
      <c r="G169" s="40" t="s">
        <v>11</v>
      </c>
    </row>
    <row r="170" spans="3:7" ht="15" thickBot="1" x14ac:dyDescent="0.35">
      <c r="C170" s="38">
        <v>43283</v>
      </c>
      <c r="D170" s="39">
        <v>0.79009259259259268</v>
      </c>
      <c r="E170" s="40" t="s">
        <v>9</v>
      </c>
      <c r="F170" s="40">
        <v>10</v>
      </c>
      <c r="G170" s="40" t="s">
        <v>10</v>
      </c>
    </row>
    <row r="171" spans="3:7" ht="15" thickBot="1" x14ac:dyDescent="0.35">
      <c r="C171" s="38">
        <v>43283</v>
      </c>
      <c r="D171" s="39">
        <v>0.79564814814814822</v>
      </c>
      <c r="E171" s="40" t="s">
        <v>9</v>
      </c>
      <c r="F171" s="40">
        <v>10</v>
      </c>
      <c r="G171" s="40" t="s">
        <v>10</v>
      </c>
    </row>
    <row r="172" spans="3:7" ht="15" thickBot="1" x14ac:dyDescent="0.35">
      <c r="C172" s="38">
        <v>43283</v>
      </c>
      <c r="D172" s="39">
        <v>0.7987847222222223</v>
      </c>
      <c r="E172" s="40" t="s">
        <v>9</v>
      </c>
      <c r="F172" s="40">
        <v>11</v>
      </c>
      <c r="G172" s="40" t="s">
        <v>11</v>
      </c>
    </row>
    <row r="173" spans="3:7" ht="15" thickBot="1" x14ac:dyDescent="0.35">
      <c r="C173" s="38">
        <v>43283</v>
      </c>
      <c r="D173" s="39">
        <v>0.80079861111111106</v>
      </c>
      <c r="E173" s="40" t="s">
        <v>9</v>
      </c>
      <c r="F173" s="40">
        <v>25</v>
      </c>
      <c r="G173" s="40" t="s">
        <v>10</v>
      </c>
    </row>
    <row r="174" spans="3:7" ht="15" thickBot="1" x14ac:dyDescent="0.35">
      <c r="C174" s="38">
        <v>43283</v>
      </c>
      <c r="D174" s="39">
        <v>0.81218749999999995</v>
      </c>
      <c r="E174" s="40" t="s">
        <v>9</v>
      </c>
      <c r="F174" s="40">
        <v>21</v>
      </c>
      <c r="G174" s="40" t="s">
        <v>10</v>
      </c>
    </row>
    <row r="175" spans="3:7" ht="15" thickBot="1" x14ac:dyDescent="0.35">
      <c r="C175" s="38">
        <v>43283</v>
      </c>
      <c r="D175" s="39">
        <v>0.82072916666666673</v>
      </c>
      <c r="E175" s="40" t="s">
        <v>9</v>
      </c>
      <c r="F175" s="40">
        <v>21</v>
      </c>
      <c r="G175" s="40" t="s">
        <v>11</v>
      </c>
    </row>
    <row r="176" spans="3:7" ht="15" thickBot="1" x14ac:dyDescent="0.35">
      <c r="C176" s="38">
        <v>43283</v>
      </c>
      <c r="D176" s="39">
        <v>0.82379629629629625</v>
      </c>
      <c r="E176" s="40" t="s">
        <v>9</v>
      </c>
      <c r="F176" s="40">
        <v>13</v>
      </c>
      <c r="G176" s="40" t="s">
        <v>11</v>
      </c>
    </row>
    <row r="177" spans="3:7" ht="15" thickBot="1" x14ac:dyDescent="0.35">
      <c r="C177" s="38">
        <v>43283</v>
      </c>
      <c r="D177" s="39">
        <v>0.82665509259259251</v>
      </c>
      <c r="E177" s="40" t="s">
        <v>9</v>
      </c>
      <c r="F177" s="40">
        <v>11</v>
      </c>
      <c r="G177" s="40" t="s">
        <v>10</v>
      </c>
    </row>
    <row r="178" spans="3:7" ht="15" thickBot="1" x14ac:dyDescent="0.35">
      <c r="C178" s="38">
        <v>43283</v>
      </c>
      <c r="D178" s="39">
        <v>0.83185185185185195</v>
      </c>
      <c r="E178" s="40" t="s">
        <v>9</v>
      </c>
      <c r="F178" s="40">
        <v>11</v>
      </c>
      <c r="G178" s="40" t="s">
        <v>10</v>
      </c>
    </row>
    <row r="179" spans="3:7" ht="15" thickBot="1" x14ac:dyDescent="0.35">
      <c r="C179" s="38">
        <v>43283</v>
      </c>
      <c r="D179" s="39">
        <v>0.83186342592592588</v>
      </c>
      <c r="E179" s="40" t="s">
        <v>9</v>
      </c>
      <c r="F179" s="40">
        <v>10</v>
      </c>
      <c r="G179" s="40" t="s">
        <v>10</v>
      </c>
    </row>
    <row r="180" spans="3:7" ht="15" thickBot="1" x14ac:dyDescent="0.35">
      <c r="C180" s="38">
        <v>43283</v>
      </c>
      <c r="D180" s="39">
        <v>0.84045138888888893</v>
      </c>
      <c r="E180" s="40" t="s">
        <v>9</v>
      </c>
      <c r="F180" s="40">
        <v>19</v>
      </c>
      <c r="G180" s="40" t="s">
        <v>10</v>
      </c>
    </row>
    <row r="181" spans="3:7" ht="15" thickBot="1" x14ac:dyDescent="0.35">
      <c r="C181" s="38">
        <v>43283</v>
      </c>
      <c r="D181" s="39">
        <v>0.84067129629629633</v>
      </c>
      <c r="E181" s="40" t="s">
        <v>9</v>
      </c>
      <c r="F181" s="40">
        <v>19</v>
      </c>
      <c r="G181" s="40" t="s">
        <v>10</v>
      </c>
    </row>
    <row r="182" spans="3:7" ht="15" thickBot="1" x14ac:dyDescent="0.35">
      <c r="C182" s="38">
        <v>43283</v>
      </c>
      <c r="D182" s="39">
        <v>0.84108796296296295</v>
      </c>
      <c r="E182" s="40" t="s">
        <v>9</v>
      </c>
      <c r="F182" s="40">
        <v>13</v>
      </c>
      <c r="G182" s="40" t="s">
        <v>11</v>
      </c>
    </row>
    <row r="183" spans="3:7" ht="15" thickBot="1" x14ac:dyDescent="0.35">
      <c r="C183" s="38">
        <v>43283</v>
      </c>
      <c r="D183" s="39">
        <v>0.8478472222222222</v>
      </c>
      <c r="E183" s="40" t="s">
        <v>9</v>
      </c>
      <c r="F183" s="40">
        <v>14</v>
      </c>
      <c r="G183" s="40" t="s">
        <v>11</v>
      </c>
    </row>
    <row r="184" spans="3:7" ht="15" thickBot="1" x14ac:dyDescent="0.35">
      <c r="C184" s="38">
        <v>43283</v>
      </c>
      <c r="D184" s="39">
        <v>0.84819444444444436</v>
      </c>
      <c r="E184" s="40" t="s">
        <v>9</v>
      </c>
      <c r="F184" s="40">
        <v>13</v>
      </c>
      <c r="G184" s="40" t="s">
        <v>11</v>
      </c>
    </row>
    <row r="185" spans="3:7" ht="15" thickBot="1" x14ac:dyDescent="0.35">
      <c r="C185" s="38">
        <v>43283</v>
      </c>
      <c r="D185" s="39">
        <v>0.84891203703703699</v>
      </c>
      <c r="E185" s="40" t="s">
        <v>9</v>
      </c>
      <c r="F185" s="40">
        <v>12</v>
      </c>
      <c r="G185" s="40" t="s">
        <v>11</v>
      </c>
    </row>
    <row r="186" spans="3:7" ht="15" thickBot="1" x14ac:dyDescent="0.35">
      <c r="C186" s="38">
        <v>43283</v>
      </c>
      <c r="D186" s="39">
        <v>0.8499768518518519</v>
      </c>
      <c r="E186" s="40" t="s">
        <v>9</v>
      </c>
      <c r="F186" s="40">
        <v>11</v>
      </c>
      <c r="G186" s="40" t="s">
        <v>11</v>
      </c>
    </row>
    <row r="187" spans="3:7" ht="15" thickBot="1" x14ac:dyDescent="0.35">
      <c r="C187" s="38">
        <v>43283</v>
      </c>
      <c r="D187" s="39">
        <v>0.85611111111111116</v>
      </c>
      <c r="E187" s="40" t="s">
        <v>9</v>
      </c>
      <c r="F187" s="40">
        <v>16</v>
      </c>
      <c r="G187" s="40" t="s">
        <v>11</v>
      </c>
    </row>
    <row r="188" spans="3:7" ht="15" thickBot="1" x14ac:dyDescent="0.35">
      <c r="C188" s="38">
        <v>43283</v>
      </c>
      <c r="D188" s="39">
        <v>0.85865740740740737</v>
      </c>
      <c r="E188" s="40" t="s">
        <v>9</v>
      </c>
      <c r="F188" s="40">
        <v>12</v>
      </c>
      <c r="G188" s="40" t="s">
        <v>11</v>
      </c>
    </row>
    <row r="189" spans="3:7" ht="15" thickBot="1" x14ac:dyDescent="0.35">
      <c r="C189" s="38">
        <v>43283</v>
      </c>
      <c r="D189" s="39">
        <v>0.85894675925925934</v>
      </c>
      <c r="E189" s="40" t="s">
        <v>9</v>
      </c>
      <c r="F189" s="40">
        <v>10</v>
      </c>
      <c r="G189" s="40" t="s">
        <v>11</v>
      </c>
    </row>
    <row r="190" spans="3:7" ht="15" thickBot="1" x14ac:dyDescent="0.35">
      <c r="C190" s="38">
        <v>43283</v>
      </c>
      <c r="D190" s="39">
        <v>0.86438657407407404</v>
      </c>
      <c r="E190" s="40" t="s">
        <v>9</v>
      </c>
      <c r="F190" s="40">
        <v>20</v>
      </c>
      <c r="G190" s="40" t="s">
        <v>10</v>
      </c>
    </row>
    <row r="191" spans="3:7" ht="15" thickBot="1" x14ac:dyDescent="0.35">
      <c r="C191" s="38">
        <v>43283</v>
      </c>
      <c r="D191" s="39">
        <v>0.87170138888888893</v>
      </c>
      <c r="E191" s="40" t="s">
        <v>9</v>
      </c>
      <c r="F191" s="40">
        <v>20</v>
      </c>
      <c r="G191" s="40" t="s">
        <v>11</v>
      </c>
    </row>
    <row r="192" spans="3:7" ht="15" thickBot="1" x14ac:dyDescent="0.35">
      <c r="C192" s="38">
        <v>43283</v>
      </c>
      <c r="D192" s="39">
        <v>0.90234953703703702</v>
      </c>
      <c r="E192" s="40" t="s">
        <v>9</v>
      </c>
      <c r="F192" s="40">
        <v>10</v>
      </c>
      <c r="G192" s="40" t="s">
        <v>11</v>
      </c>
    </row>
    <row r="193" spans="3:7" ht="15" thickBot="1" x14ac:dyDescent="0.35">
      <c r="C193" s="38">
        <v>43283</v>
      </c>
      <c r="D193" s="39">
        <v>0.91357638888888892</v>
      </c>
      <c r="E193" s="40" t="s">
        <v>9</v>
      </c>
      <c r="F193" s="40">
        <v>16</v>
      </c>
      <c r="G193" s="40" t="s">
        <v>11</v>
      </c>
    </row>
    <row r="194" spans="3:7" ht="15" thickBot="1" x14ac:dyDescent="0.35">
      <c r="C194" s="38">
        <v>43283</v>
      </c>
      <c r="D194" s="39">
        <v>0.91358796296296296</v>
      </c>
      <c r="E194" s="40" t="s">
        <v>9</v>
      </c>
      <c r="F194" s="40">
        <v>11</v>
      </c>
      <c r="G194" s="40" t="s">
        <v>11</v>
      </c>
    </row>
    <row r="195" spans="3:7" ht="15" thickBot="1" x14ac:dyDescent="0.35">
      <c r="C195" s="38">
        <v>43283</v>
      </c>
      <c r="D195" s="39">
        <v>0.91953703703703704</v>
      </c>
      <c r="E195" s="40" t="s">
        <v>9</v>
      </c>
      <c r="F195" s="40">
        <v>11</v>
      </c>
      <c r="G195" s="40" t="s">
        <v>10</v>
      </c>
    </row>
    <row r="196" spans="3:7" ht="15" thickBot="1" x14ac:dyDescent="0.35">
      <c r="C196" s="38">
        <v>43284</v>
      </c>
      <c r="D196" s="39">
        <v>0.12915509259259259</v>
      </c>
      <c r="E196" s="40" t="s">
        <v>9</v>
      </c>
      <c r="F196" s="40">
        <v>13</v>
      </c>
      <c r="G196" s="40" t="s">
        <v>10</v>
      </c>
    </row>
    <row r="197" spans="3:7" ht="15" thickBot="1" x14ac:dyDescent="0.35">
      <c r="C197" s="38">
        <v>43284</v>
      </c>
      <c r="D197" s="39">
        <v>0.12925925925925927</v>
      </c>
      <c r="E197" s="40" t="s">
        <v>9</v>
      </c>
      <c r="F197" s="40">
        <v>18</v>
      </c>
      <c r="G197" s="40" t="s">
        <v>10</v>
      </c>
    </row>
    <row r="198" spans="3:7" ht="15" thickBot="1" x14ac:dyDescent="0.35">
      <c r="C198" s="38">
        <v>43284</v>
      </c>
      <c r="D198" s="39">
        <v>0.13138888888888889</v>
      </c>
      <c r="E198" s="40" t="s">
        <v>9</v>
      </c>
      <c r="F198" s="40">
        <v>13</v>
      </c>
      <c r="G198" s="40" t="s">
        <v>11</v>
      </c>
    </row>
    <row r="199" spans="3:7" ht="15" thickBot="1" x14ac:dyDescent="0.35">
      <c r="C199" s="38">
        <v>43284</v>
      </c>
      <c r="D199" s="39">
        <v>0.13157407407407407</v>
      </c>
      <c r="E199" s="40" t="s">
        <v>9</v>
      </c>
      <c r="F199" s="40">
        <v>13</v>
      </c>
      <c r="G199" s="40" t="s">
        <v>11</v>
      </c>
    </row>
    <row r="200" spans="3:7" ht="15" thickBot="1" x14ac:dyDescent="0.35">
      <c r="C200" s="38">
        <v>43284</v>
      </c>
      <c r="D200" s="39">
        <v>0.23962962962962964</v>
      </c>
      <c r="E200" s="40" t="s">
        <v>9</v>
      </c>
      <c r="F200" s="40">
        <v>21</v>
      </c>
      <c r="G200" s="40" t="s">
        <v>11</v>
      </c>
    </row>
    <row r="201" spans="3:7" ht="15" thickBot="1" x14ac:dyDescent="0.35">
      <c r="C201" s="38">
        <v>43284</v>
      </c>
      <c r="D201" s="39">
        <v>0.2396527777777778</v>
      </c>
      <c r="E201" s="40" t="s">
        <v>9</v>
      </c>
      <c r="F201" s="40">
        <v>11</v>
      </c>
      <c r="G201" s="40" t="s">
        <v>11</v>
      </c>
    </row>
    <row r="202" spans="3:7" ht="15" thickBot="1" x14ac:dyDescent="0.35">
      <c r="C202" s="38">
        <v>43284</v>
      </c>
      <c r="D202" s="39">
        <v>0.27468750000000003</v>
      </c>
      <c r="E202" s="40" t="s">
        <v>9</v>
      </c>
      <c r="F202" s="40">
        <v>10</v>
      </c>
      <c r="G202" s="40" t="s">
        <v>11</v>
      </c>
    </row>
    <row r="203" spans="3:7" ht="15" thickBot="1" x14ac:dyDescent="0.35">
      <c r="C203" s="38">
        <v>43284</v>
      </c>
      <c r="D203" s="39">
        <v>0.28407407407407409</v>
      </c>
      <c r="E203" s="40" t="s">
        <v>9</v>
      </c>
      <c r="F203" s="40">
        <v>13</v>
      </c>
      <c r="G203" s="40" t="s">
        <v>11</v>
      </c>
    </row>
    <row r="204" spans="3:7" ht="15" thickBot="1" x14ac:dyDescent="0.35">
      <c r="C204" s="38">
        <v>43284</v>
      </c>
      <c r="D204" s="39">
        <v>0.30660879629629628</v>
      </c>
      <c r="E204" s="40" t="s">
        <v>9</v>
      </c>
      <c r="F204" s="40">
        <v>12</v>
      </c>
      <c r="G204" s="40" t="s">
        <v>11</v>
      </c>
    </row>
    <row r="205" spans="3:7" ht="15" thickBot="1" x14ac:dyDescent="0.35">
      <c r="C205" s="38">
        <v>43284</v>
      </c>
      <c r="D205" s="39">
        <v>0.3303935185185185</v>
      </c>
      <c r="E205" s="40" t="s">
        <v>9</v>
      </c>
      <c r="F205" s="40">
        <v>11</v>
      </c>
      <c r="G205" s="40" t="s">
        <v>11</v>
      </c>
    </row>
    <row r="206" spans="3:7" ht="15" thickBot="1" x14ac:dyDescent="0.35">
      <c r="C206" s="38">
        <v>43284</v>
      </c>
      <c r="D206" s="39">
        <v>0.33109953703703704</v>
      </c>
      <c r="E206" s="40" t="s">
        <v>9</v>
      </c>
      <c r="F206" s="40">
        <v>11</v>
      </c>
      <c r="G206" s="40" t="s">
        <v>11</v>
      </c>
    </row>
    <row r="207" spans="3:7" ht="15" thickBot="1" x14ac:dyDescent="0.35">
      <c r="C207" s="38">
        <v>43284</v>
      </c>
      <c r="D207" s="39">
        <v>0.37125000000000002</v>
      </c>
      <c r="E207" s="40" t="s">
        <v>9</v>
      </c>
      <c r="F207" s="40">
        <v>10</v>
      </c>
      <c r="G207" s="40" t="s">
        <v>11</v>
      </c>
    </row>
    <row r="208" spans="3:7" ht="15" thickBot="1" x14ac:dyDescent="0.35">
      <c r="C208" s="38">
        <v>43284</v>
      </c>
      <c r="D208" s="39">
        <v>0.37290509259259258</v>
      </c>
      <c r="E208" s="40" t="s">
        <v>9</v>
      </c>
      <c r="F208" s="40">
        <v>23</v>
      </c>
      <c r="G208" s="40" t="s">
        <v>11</v>
      </c>
    </row>
    <row r="209" spans="3:7" ht="15" thickBot="1" x14ac:dyDescent="0.35">
      <c r="C209" s="38">
        <v>43284</v>
      </c>
      <c r="D209" s="39">
        <v>0.37292824074074077</v>
      </c>
      <c r="E209" s="40" t="s">
        <v>9</v>
      </c>
      <c r="F209" s="40">
        <v>13</v>
      </c>
      <c r="G209" s="40" t="s">
        <v>11</v>
      </c>
    </row>
    <row r="210" spans="3:7" ht="15" thickBot="1" x14ac:dyDescent="0.35">
      <c r="C210" s="38">
        <v>43284</v>
      </c>
      <c r="D210" s="39">
        <v>0.37322916666666667</v>
      </c>
      <c r="E210" s="40" t="s">
        <v>9</v>
      </c>
      <c r="F210" s="40">
        <v>10</v>
      </c>
      <c r="G210" s="40" t="s">
        <v>11</v>
      </c>
    </row>
    <row r="211" spans="3:7" ht="15" thickBot="1" x14ac:dyDescent="0.35">
      <c r="C211" s="38">
        <v>43284</v>
      </c>
      <c r="D211" s="39">
        <v>0.38115740740740739</v>
      </c>
      <c r="E211" s="40" t="s">
        <v>9</v>
      </c>
      <c r="F211" s="40">
        <v>10</v>
      </c>
      <c r="G211" s="40" t="s">
        <v>11</v>
      </c>
    </row>
    <row r="212" spans="3:7" ht="15" thickBot="1" x14ac:dyDescent="0.35">
      <c r="C212" s="38">
        <v>43284</v>
      </c>
      <c r="D212" s="39">
        <v>0.41416666666666663</v>
      </c>
      <c r="E212" s="40" t="s">
        <v>9</v>
      </c>
      <c r="F212" s="40">
        <v>11</v>
      </c>
      <c r="G212" s="40" t="s">
        <v>11</v>
      </c>
    </row>
    <row r="213" spans="3:7" ht="15" thickBot="1" x14ac:dyDescent="0.35">
      <c r="C213" s="38">
        <v>43284</v>
      </c>
      <c r="D213" s="39">
        <v>0.41660879629629632</v>
      </c>
      <c r="E213" s="40" t="s">
        <v>9</v>
      </c>
      <c r="F213" s="40">
        <v>10</v>
      </c>
      <c r="G213" s="40" t="s">
        <v>11</v>
      </c>
    </row>
    <row r="214" spans="3:7" ht="15" thickBot="1" x14ac:dyDescent="0.35">
      <c r="C214" s="38">
        <v>43284</v>
      </c>
      <c r="D214" s="39">
        <v>0.42556712962962967</v>
      </c>
      <c r="E214" s="40" t="s">
        <v>9</v>
      </c>
      <c r="F214" s="40">
        <v>24</v>
      </c>
      <c r="G214" s="40" t="s">
        <v>10</v>
      </c>
    </row>
    <row r="215" spans="3:7" ht="15" thickBot="1" x14ac:dyDescent="0.35">
      <c r="C215" s="38">
        <v>43284</v>
      </c>
      <c r="D215" s="39">
        <v>0.44016203703703699</v>
      </c>
      <c r="E215" s="40" t="s">
        <v>9</v>
      </c>
      <c r="F215" s="40">
        <v>21</v>
      </c>
      <c r="G215" s="40" t="s">
        <v>10</v>
      </c>
    </row>
    <row r="216" spans="3:7" ht="15" thickBot="1" x14ac:dyDescent="0.35">
      <c r="C216" s="38">
        <v>43284</v>
      </c>
      <c r="D216" s="39">
        <v>0.44186342592592592</v>
      </c>
      <c r="E216" s="40" t="s">
        <v>9</v>
      </c>
      <c r="F216" s="40">
        <v>14</v>
      </c>
      <c r="G216" s="40" t="s">
        <v>11</v>
      </c>
    </row>
    <row r="217" spans="3:7" ht="15" thickBot="1" x14ac:dyDescent="0.35">
      <c r="C217" s="38">
        <v>43284</v>
      </c>
      <c r="D217" s="39">
        <v>0.4453125</v>
      </c>
      <c r="E217" s="40" t="s">
        <v>9</v>
      </c>
      <c r="F217" s="40">
        <v>26</v>
      </c>
      <c r="G217" s="40" t="s">
        <v>10</v>
      </c>
    </row>
    <row r="218" spans="3:7" ht="15" thickBot="1" x14ac:dyDescent="0.35">
      <c r="C218" s="38">
        <v>43284</v>
      </c>
      <c r="D218" s="39">
        <v>0.44681712962962966</v>
      </c>
      <c r="E218" s="40" t="s">
        <v>9</v>
      </c>
      <c r="F218" s="40">
        <v>27</v>
      </c>
      <c r="G218" s="40" t="s">
        <v>10</v>
      </c>
    </row>
    <row r="219" spans="3:7" ht="15" thickBot="1" x14ac:dyDescent="0.35">
      <c r="C219" s="38">
        <v>43284</v>
      </c>
      <c r="D219" s="39">
        <v>0.44814814814814818</v>
      </c>
      <c r="E219" s="40" t="s">
        <v>9</v>
      </c>
      <c r="F219" s="40">
        <v>25</v>
      </c>
      <c r="G219" s="40" t="s">
        <v>10</v>
      </c>
    </row>
    <row r="220" spans="3:7" ht="15" thickBot="1" x14ac:dyDescent="0.35">
      <c r="C220" s="38">
        <v>43284</v>
      </c>
      <c r="D220" s="39">
        <v>0.44874999999999998</v>
      </c>
      <c r="E220" s="40" t="s">
        <v>9</v>
      </c>
      <c r="F220" s="40">
        <v>22</v>
      </c>
      <c r="G220" s="40" t="s">
        <v>10</v>
      </c>
    </row>
    <row r="221" spans="3:7" ht="15" thickBot="1" x14ac:dyDescent="0.35">
      <c r="C221" s="38">
        <v>43284</v>
      </c>
      <c r="D221" s="39">
        <v>0.44966435185185188</v>
      </c>
      <c r="E221" s="40" t="s">
        <v>9</v>
      </c>
      <c r="F221" s="40">
        <v>12</v>
      </c>
      <c r="G221" s="40" t="s">
        <v>10</v>
      </c>
    </row>
    <row r="222" spans="3:7" ht="15" thickBot="1" x14ac:dyDescent="0.35">
      <c r="C222" s="38">
        <v>43284</v>
      </c>
      <c r="D222" s="39">
        <v>0.44967592592592592</v>
      </c>
      <c r="E222" s="40" t="s">
        <v>9</v>
      </c>
      <c r="F222" s="40">
        <v>12</v>
      </c>
      <c r="G222" s="40" t="s">
        <v>10</v>
      </c>
    </row>
    <row r="223" spans="3:7" ht="15" thickBot="1" x14ac:dyDescent="0.35">
      <c r="C223" s="38">
        <v>43284</v>
      </c>
      <c r="D223" s="39">
        <v>0.44982638888888887</v>
      </c>
      <c r="E223" s="40" t="s">
        <v>9</v>
      </c>
      <c r="F223" s="40">
        <v>13</v>
      </c>
      <c r="G223" s="40" t="s">
        <v>11</v>
      </c>
    </row>
    <row r="224" spans="3:7" ht="15" thickBot="1" x14ac:dyDescent="0.35">
      <c r="C224" s="38">
        <v>43284</v>
      </c>
      <c r="D224" s="39">
        <v>0.4505439814814815</v>
      </c>
      <c r="E224" s="40" t="s">
        <v>9</v>
      </c>
      <c r="F224" s="40">
        <v>13</v>
      </c>
      <c r="G224" s="40" t="s">
        <v>11</v>
      </c>
    </row>
    <row r="225" spans="3:7" ht="15" thickBot="1" x14ac:dyDescent="0.35">
      <c r="C225" s="38">
        <v>43284</v>
      </c>
      <c r="D225" s="39">
        <v>0.45310185185185187</v>
      </c>
      <c r="E225" s="40" t="s">
        <v>9</v>
      </c>
      <c r="F225" s="40">
        <v>10</v>
      </c>
      <c r="G225" s="40" t="s">
        <v>11</v>
      </c>
    </row>
    <row r="226" spans="3:7" ht="15" thickBot="1" x14ac:dyDescent="0.35">
      <c r="C226" s="38">
        <v>43284</v>
      </c>
      <c r="D226" s="39">
        <v>0.45940972222222221</v>
      </c>
      <c r="E226" s="40" t="s">
        <v>9</v>
      </c>
      <c r="F226" s="40">
        <v>9</v>
      </c>
      <c r="G226" s="40" t="s">
        <v>11</v>
      </c>
    </row>
    <row r="227" spans="3:7" ht="15" thickBot="1" x14ac:dyDescent="0.35">
      <c r="C227" s="38">
        <v>43284</v>
      </c>
      <c r="D227" s="39">
        <v>0.46480324074074075</v>
      </c>
      <c r="E227" s="40" t="s">
        <v>9</v>
      </c>
      <c r="F227" s="40">
        <v>25</v>
      </c>
      <c r="G227" s="40" t="s">
        <v>10</v>
      </c>
    </row>
    <row r="228" spans="3:7" ht="15" thickBot="1" x14ac:dyDescent="0.35">
      <c r="C228" s="38">
        <v>43284</v>
      </c>
      <c r="D228" s="39">
        <v>0.46584490740740742</v>
      </c>
      <c r="E228" s="40" t="s">
        <v>9</v>
      </c>
      <c r="F228" s="40">
        <v>12</v>
      </c>
      <c r="G228" s="40" t="s">
        <v>11</v>
      </c>
    </row>
    <row r="229" spans="3:7" ht="15" thickBot="1" x14ac:dyDescent="0.35">
      <c r="C229" s="38">
        <v>43284</v>
      </c>
      <c r="D229" s="39">
        <v>0.46599537037037037</v>
      </c>
      <c r="E229" s="40" t="s">
        <v>9</v>
      </c>
      <c r="F229" s="40">
        <v>11</v>
      </c>
      <c r="G229" s="40" t="s">
        <v>11</v>
      </c>
    </row>
    <row r="230" spans="3:7" ht="15" thickBot="1" x14ac:dyDescent="0.35">
      <c r="C230" s="38">
        <v>43284</v>
      </c>
      <c r="D230" s="39">
        <v>0.46711805555555558</v>
      </c>
      <c r="E230" s="40" t="s">
        <v>9</v>
      </c>
      <c r="F230" s="40">
        <v>26</v>
      </c>
      <c r="G230" s="40" t="s">
        <v>10</v>
      </c>
    </row>
    <row r="231" spans="3:7" ht="15" thickBot="1" x14ac:dyDescent="0.35">
      <c r="C231" s="38">
        <v>43284</v>
      </c>
      <c r="D231" s="39">
        <v>0.47271990740740738</v>
      </c>
      <c r="E231" s="40" t="s">
        <v>9</v>
      </c>
      <c r="F231" s="40">
        <v>15</v>
      </c>
      <c r="G231" s="40" t="s">
        <v>11</v>
      </c>
    </row>
    <row r="232" spans="3:7" ht="15" thickBot="1" x14ac:dyDescent="0.35">
      <c r="C232" s="38">
        <v>43284</v>
      </c>
      <c r="D232" s="39">
        <v>0.47517361111111112</v>
      </c>
      <c r="E232" s="40" t="s">
        <v>9</v>
      </c>
      <c r="F232" s="40">
        <v>14</v>
      </c>
      <c r="G232" s="40" t="s">
        <v>11</v>
      </c>
    </row>
    <row r="233" spans="3:7" ht="15" thickBot="1" x14ac:dyDescent="0.35">
      <c r="C233" s="38">
        <v>43284</v>
      </c>
      <c r="D233" s="39">
        <v>0.47670138888888891</v>
      </c>
      <c r="E233" s="40" t="s">
        <v>9</v>
      </c>
      <c r="F233" s="40">
        <v>13</v>
      </c>
      <c r="G233" s="40" t="s">
        <v>11</v>
      </c>
    </row>
    <row r="234" spans="3:7" ht="15" thickBot="1" x14ac:dyDescent="0.35">
      <c r="C234" s="38">
        <v>43284</v>
      </c>
      <c r="D234" s="39">
        <v>0.48128472222222224</v>
      </c>
      <c r="E234" s="40" t="s">
        <v>9</v>
      </c>
      <c r="F234" s="40">
        <v>12</v>
      </c>
      <c r="G234" s="40" t="s">
        <v>11</v>
      </c>
    </row>
    <row r="235" spans="3:7" ht="15" thickBot="1" x14ac:dyDescent="0.35">
      <c r="C235" s="38">
        <v>43284</v>
      </c>
      <c r="D235" s="39">
        <v>0.48305555555555557</v>
      </c>
      <c r="E235" s="40" t="s">
        <v>9</v>
      </c>
      <c r="F235" s="40">
        <v>14</v>
      </c>
      <c r="G235" s="40" t="s">
        <v>11</v>
      </c>
    </row>
    <row r="236" spans="3:7" ht="15" thickBot="1" x14ac:dyDescent="0.35">
      <c r="C236" s="38">
        <v>43284</v>
      </c>
      <c r="D236" s="39">
        <v>0.48309027777777774</v>
      </c>
      <c r="E236" s="40" t="s">
        <v>9</v>
      </c>
      <c r="F236" s="40">
        <v>19</v>
      </c>
      <c r="G236" s="40" t="s">
        <v>11</v>
      </c>
    </row>
    <row r="237" spans="3:7" ht="15" thickBot="1" x14ac:dyDescent="0.35">
      <c r="C237" s="38">
        <v>43284</v>
      </c>
      <c r="D237" s="39">
        <v>0.48310185185185189</v>
      </c>
      <c r="E237" s="40" t="s">
        <v>9</v>
      </c>
      <c r="F237" s="40">
        <v>22</v>
      </c>
      <c r="G237" s="40" t="s">
        <v>11</v>
      </c>
    </row>
    <row r="238" spans="3:7" ht="15" thickBot="1" x14ac:dyDescent="0.35">
      <c r="C238" s="38">
        <v>43284</v>
      </c>
      <c r="D238" s="39">
        <v>0.48310185185185189</v>
      </c>
      <c r="E238" s="40" t="s">
        <v>9</v>
      </c>
      <c r="F238" s="40">
        <v>26</v>
      </c>
      <c r="G238" s="40" t="s">
        <v>11</v>
      </c>
    </row>
    <row r="239" spans="3:7" ht="15" thickBot="1" x14ac:dyDescent="0.35">
      <c r="C239" s="38">
        <v>43284</v>
      </c>
      <c r="D239" s="39">
        <v>0.48311342592592593</v>
      </c>
      <c r="E239" s="40" t="s">
        <v>9</v>
      </c>
      <c r="F239" s="40">
        <v>17</v>
      </c>
      <c r="G239" s="40" t="s">
        <v>11</v>
      </c>
    </row>
    <row r="240" spans="3:7" ht="15" thickBot="1" x14ac:dyDescent="0.35">
      <c r="C240" s="38">
        <v>43284</v>
      </c>
      <c r="D240" s="39">
        <v>0.4968981481481482</v>
      </c>
      <c r="E240" s="40" t="s">
        <v>9</v>
      </c>
      <c r="F240" s="40">
        <v>11</v>
      </c>
      <c r="G240" s="40" t="s">
        <v>10</v>
      </c>
    </row>
    <row r="241" spans="3:7" ht="15" thickBot="1" x14ac:dyDescent="0.35">
      <c r="C241" s="38">
        <v>43284</v>
      </c>
      <c r="D241" s="39">
        <v>0.50039351851851854</v>
      </c>
      <c r="E241" s="40" t="s">
        <v>9</v>
      </c>
      <c r="F241" s="40">
        <v>12</v>
      </c>
      <c r="G241" s="40" t="s">
        <v>11</v>
      </c>
    </row>
    <row r="242" spans="3:7" ht="15" thickBot="1" x14ac:dyDescent="0.35">
      <c r="C242" s="38">
        <v>43284</v>
      </c>
      <c r="D242" s="39">
        <v>0.51077546296296295</v>
      </c>
      <c r="E242" s="40" t="s">
        <v>9</v>
      </c>
      <c r="F242" s="40">
        <v>23</v>
      </c>
      <c r="G242" s="40" t="s">
        <v>10</v>
      </c>
    </row>
    <row r="243" spans="3:7" ht="15" thickBot="1" x14ac:dyDescent="0.35">
      <c r="C243" s="38">
        <v>43284</v>
      </c>
      <c r="D243" s="39">
        <v>0.51769675925925929</v>
      </c>
      <c r="E243" s="40" t="s">
        <v>9</v>
      </c>
      <c r="F243" s="40">
        <v>27</v>
      </c>
      <c r="G243" s="40" t="s">
        <v>10</v>
      </c>
    </row>
    <row r="244" spans="3:7" ht="15" thickBot="1" x14ac:dyDescent="0.35">
      <c r="C244" s="38">
        <v>43284</v>
      </c>
      <c r="D244" s="39">
        <v>0.52112268518518523</v>
      </c>
      <c r="E244" s="40" t="s">
        <v>9</v>
      </c>
      <c r="F244" s="40">
        <v>13</v>
      </c>
      <c r="G244" s="40" t="s">
        <v>11</v>
      </c>
    </row>
    <row r="245" spans="3:7" ht="15" thickBot="1" x14ac:dyDescent="0.35">
      <c r="C245" s="38">
        <v>43284</v>
      </c>
      <c r="D245" s="39">
        <v>0.52149305555555558</v>
      </c>
      <c r="E245" s="40" t="s">
        <v>9</v>
      </c>
      <c r="F245" s="40">
        <v>27</v>
      </c>
      <c r="G245" s="40" t="s">
        <v>10</v>
      </c>
    </row>
    <row r="246" spans="3:7" ht="15" thickBot="1" x14ac:dyDescent="0.35">
      <c r="C246" s="38">
        <v>43284</v>
      </c>
      <c r="D246" s="39">
        <v>0.52500000000000002</v>
      </c>
      <c r="E246" s="40" t="s">
        <v>9</v>
      </c>
      <c r="F246" s="40">
        <v>21</v>
      </c>
      <c r="G246" s="40" t="s">
        <v>11</v>
      </c>
    </row>
    <row r="247" spans="3:7" ht="15" thickBot="1" x14ac:dyDescent="0.35">
      <c r="C247" s="38">
        <v>43284</v>
      </c>
      <c r="D247" s="39">
        <v>0.52711805555555558</v>
      </c>
      <c r="E247" s="40" t="s">
        <v>9</v>
      </c>
      <c r="F247" s="40">
        <v>14</v>
      </c>
      <c r="G247" s="40" t="s">
        <v>10</v>
      </c>
    </row>
    <row r="248" spans="3:7" ht="15" thickBot="1" x14ac:dyDescent="0.35">
      <c r="C248" s="38">
        <v>43284</v>
      </c>
      <c r="D248" s="39">
        <v>0.52879629629629632</v>
      </c>
      <c r="E248" s="40" t="s">
        <v>9</v>
      </c>
      <c r="F248" s="40">
        <v>20</v>
      </c>
      <c r="G248" s="40" t="s">
        <v>10</v>
      </c>
    </row>
    <row r="249" spans="3:7" ht="15" thickBot="1" x14ac:dyDescent="0.35">
      <c r="C249" s="38">
        <v>43284</v>
      </c>
      <c r="D249" s="39">
        <v>0.53049768518518514</v>
      </c>
      <c r="E249" s="40" t="s">
        <v>9</v>
      </c>
      <c r="F249" s="40">
        <v>14</v>
      </c>
      <c r="G249" s="40" t="s">
        <v>11</v>
      </c>
    </row>
    <row r="250" spans="3:7" ht="15" thickBot="1" x14ac:dyDescent="0.35">
      <c r="C250" s="38">
        <v>43284</v>
      </c>
      <c r="D250" s="39">
        <v>0.53113425925925928</v>
      </c>
      <c r="E250" s="40" t="s">
        <v>9</v>
      </c>
      <c r="F250" s="40">
        <v>12</v>
      </c>
      <c r="G250" s="40" t="s">
        <v>11</v>
      </c>
    </row>
    <row r="251" spans="3:7" ht="15" thickBot="1" x14ac:dyDescent="0.35">
      <c r="C251" s="38">
        <v>43284</v>
      </c>
      <c r="D251" s="39">
        <v>0.53212962962962962</v>
      </c>
      <c r="E251" s="40" t="s">
        <v>9</v>
      </c>
      <c r="F251" s="40">
        <v>12</v>
      </c>
      <c r="G251" s="40" t="s">
        <v>11</v>
      </c>
    </row>
    <row r="252" spans="3:7" ht="15" thickBot="1" x14ac:dyDescent="0.35">
      <c r="C252" s="38">
        <v>43284</v>
      </c>
      <c r="D252" s="39">
        <v>0.53805555555555562</v>
      </c>
      <c r="E252" s="40" t="s">
        <v>9</v>
      </c>
      <c r="F252" s="40">
        <v>13</v>
      </c>
      <c r="G252" s="40" t="s">
        <v>11</v>
      </c>
    </row>
    <row r="253" spans="3:7" ht="15" thickBot="1" x14ac:dyDescent="0.35">
      <c r="C253" s="38">
        <v>43284</v>
      </c>
      <c r="D253" s="39">
        <v>0.54871527777777784</v>
      </c>
      <c r="E253" s="40" t="s">
        <v>9</v>
      </c>
      <c r="F253" s="40">
        <v>21</v>
      </c>
      <c r="G253" s="40" t="s">
        <v>10</v>
      </c>
    </row>
    <row r="254" spans="3:7" ht="15" thickBot="1" x14ac:dyDescent="0.35">
      <c r="C254" s="38">
        <v>43284</v>
      </c>
      <c r="D254" s="39">
        <v>0.55228009259259259</v>
      </c>
      <c r="E254" s="40" t="s">
        <v>9</v>
      </c>
      <c r="F254" s="40">
        <v>18</v>
      </c>
      <c r="G254" s="40" t="s">
        <v>10</v>
      </c>
    </row>
    <row r="255" spans="3:7" ht="15" thickBot="1" x14ac:dyDescent="0.35">
      <c r="C255" s="38">
        <v>43284</v>
      </c>
      <c r="D255" s="39">
        <v>0.55232638888888885</v>
      </c>
      <c r="E255" s="40" t="s">
        <v>9</v>
      </c>
      <c r="F255" s="40">
        <v>21</v>
      </c>
      <c r="G255" s="40" t="s">
        <v>10</v>
      </c>
    </row>
    <row r="256" spans="3:7" ht="15" thickBot="1" x14ac:dyDescent="0.35">
      <c r="C256" s="38">
        <v>43284</v>
      </c>
      <c r="D256" s="39">
        <v>0.5536226851851852</v>
      </c>
      <c r="E256" s="40" t="s">
        <v>9</v>
      </c>
      <c r="F256" s="40">
        <v>19</v>
      </c>
      <c r="G256" s="40" t="s">
        <v>10</v>
      </c>
    </row>
    <row r="257" spans="3:7" ht="15" thickBot="1" x14ac:dyDescent="0.35">
      <c r="C257" s="38">
        <v>43284</v>
      </c>
      <c r="D257" s="39">
        <v>0.5581828703703704</v>
      </c>
      <c r="E257" s="40" t="s">
        <v>9</v>
      </c>
      <c r="F257" s="40">
        <v>11</v>
      </c>
      <c r="G257" s="40" t="s">
        <v>11</v>
      </c>
    </row>
    <row r="258" spans="3:7" ht="15" thickBot="1" x14ac:dyDescent="0.35">
      <c r="C258" s="38">
        <v>43284</v>
      </c>
      <c r="D258" s="39">
        <v>0.56938657407407411</v>
      </c>
      <c r="E258" s="40" t="s">
        <v>9</v>
      </c>
      <c r="F258" s="40">
        <v>13</v>
      </c>
      <c r="G258" s="40" t="s">
        <v>11</v>
      </c>
    </row>
    <row r="259" spans="3:7" ht="15" thickBot="1" x14ac:dyDescent="0.35">
      <c r="C259" s="38">
        <v>43284</v>
      </c>
      <c r="D259" s="39">
        <v>0.57506944444444441</v>
      </c>
      <c r="E259" s="40" t="s">
        <v>9</v>
      </c>
      <c r="F259" s="40">
        <v>27</v>
      </c>
      <c r="G259" s="40" t="s">
        <v>10</v>
      </c>
    </row>
    <row r="260" spans="3:7" ht="15" thickBot="1" x14ac:dyDescent="0.35">
      <c r="C260" s="38">
        <v>43284</v>
      </c>
      <c r="D260" s="39">
        <v>0.59317129629629628</v>
      </c>
      <c r="E260" s="40" t="s">
        <v>9</v>
      </c>
      <c r="F260" s="40">
        <v>26</v>
      </c>
      <c r="G260" s="40" t="s">
        <v>11</v>
      </c>
    </row>
    <row r="261" spans="3:7" ht="15" thickBot="1" x14ac:dyDescent="0.35">
      <c r="C261" s="38">
        <v>43284</v>
      </c>
      <c r="D261" s="39">
        <v>0.59442129629629636</v>
      </c>
      <c r="E261" s="40" t="s">
        <v>9</v>
      </c>
      <c r="F261" s="40">
        <v>19</v>
      </c>
      <c r="G261" s="40" t="s">
        <v>10</v>
      </c>
    </row>
    <row r="262" spans="3:7" ht="15" thickBot="1" x14ac:dyDescent="0.35">
      <c r="C262" s="38">
        <v>43284</v>
      </c>
      <c r="D262" s="39">
        <v>0.59722222222222221</v>
      </c>
      <c r="E262" s="40" t="s">
        <v>9</v>
      </c>
      <c r="F262" s="40">
        <v>10</v>
      </c>
      <c r="G262" s="40" t="s">
        <v>10</v>
      </c>
    </row>
    <row r="263" spans="3:7" ht="15" thickBot="1" x14ac:dyDescent="0.35">
      <c r="C263" s="38">
        <v>43284</v>
      </c>
      <c r="D263" s="39">
        <v>0.59984953703703703</v>
      </c>
      <c r="E263" s="40" t="s">
        <v>9</v>
      </c>
      <c r="F263" s="40">
        <v>13</v>
      </c>
      <c r="G263" s="40" t="s">
        <v>11</v>
      </c>
    </row>
    <row r="264" spans="3:7" ht="15" thickBot="1" x14ac:dyDescent="0.35">
      <c r="C264" s="38">
        <v>43284</v>
      </c>
      <c r="D264" s="39">
        <v>0.6138541666666667</v>
      </c>
      <c r="E264" s="40" t="s">
        <v>9</v>
      </c>
      <c r="F264" s="40">
        <v>10</v>
      </c>
      <c r="G264" s="40" t="s">
        <v>10</v>
      </c>
    </row>
    <row r="265" spans="3:7" ht="15" thickBot="1" x14ac:dyDescent="0.35">
      <c r="C265" s="38">
        <v>43284</v>
      </c>
      <c r="D265" s="39">
        <v>0.61434027777777778</v>
      </c>
      <c r="E265" s="40" t="s">
        <v>9</v>
      </c>
      <c r="F265" s="40">
        <v>10</v>
      </c>
      <c r="G265" s="40" t="s">
        <v>10</v>
      </c>
    </row>
    <row r="266" spans="3:7" ht="15" thickBot="1" x14ac:dyDescent="0.35">
      <c r="C266" s="38">
        <v>43284</v>
      </c>
      <c r="D266" s="39">
        <v>0.61836805555555563</v>
      </c>
      <c r="E266" s="40" t="s">
        <v>9</v>
      </c>
      <c r="F266" s="40">
        <v>9</v>
      </c>
      <c r="G266" s="40" t="s">
        <v>10</v>
      </c>
    </row>
    <row r="267" spans="3:7" ht="15" thickBot="1" x14ac:dyDescent="0.35">
      <c r="C267" s="38">
        <v>43284</v>
      </c>
      <c r="D267" s="39">
        <v>0.62288194444444445</v>
      </c>
      <c r="E267" s="40" t="s">
        <v>9</v>
      </c>
      <c r="F267" s="40">
        <v>8</v>
      </c>
      <c r="G267" s="40" t="s">
        <v>11</v>
      </c>
    </row>
    <row r="268" spans="3:7" ht="15" thickBot="1" x14ac:dyDescent="0.35">
      <c r="C268" s="38">
        <v>43284</v>
      </c>
      <c r="D268" s="39">
        <v>0.63462962962962965</v>
      </c>
      <c r="E268" s="40" t="s">
        <v>9</v>
      </c>
      <c r="F268" s="40">
        <v>5</v>
      </c>
      <c r="G268" s="40" t="s">
        <v>11</v>
      </c>
    </row>
    <row r="269" spans="3:7" ht="15" thickBot="1" x14ac:dyDescent="0.35">
      <c r="C269" s="38">
        <v>43284</v>
      </c>
      <c r="D269" s="39">
        <v>0.63837962962962969</v>
      </c>
      <c r="E269" s="40" t="s">
        <v>9</v>
      </c>
      <c r="F269" s="40">
        <v>12</v>
      </c>
      <c r="G269" s="40" t="s">
        <v>11</v>
      </c>
    </row>
    <row r="270" spans="3:7" ht="15" thickBot="1" x14ac:dyDescent="0.35">
      <c r="C270" s="38">
        <v>43284</v>
      </c>
      <c r="D270" s="39">
        <v>0.64027777777777783</v>
      </c>
      <c r="E270" s="40" t="s">
        <v>9</v>
      </c>
      <c r="F270" s="40">
        <v>11</v>
      </c>
      <c r="G270" s="40" t="s">
        <v>11</v>
      </c>
    </row>
    <row r="271" spans="3:7" ht="15" thickBot="1" x14ac:dyDescent="0.35">
      <c r="C271" s="38">
        <v>43284</v>
      </c>
      <c r="D271" s="39">
        <v>0.64512731481481478</v>
      </c>
      <c r="E271" s="40" t="s">
        <v>9</v>
      </c>
      <c r="F271" s="40">
        <v>6</v>
      </c>
      <c r="G271" s="40" t="s">
        <v>11</v>
      </c>
    </row>
    <row r="272" spans="3:7" ht="15" thickBot="1" x14ac:dyDescent="0.35">
      <c r="C272" s="38">
        <v>43284</v>
      </c>
      <c r="D272" s="39">
        <v>0.66290509259259256</v>
      </c>
      <c r="E272" s="40" t="s">
        <v>9</v>
      </c>
      <c r="F272" s="40">
        <v>13</v>
      </c>
      <c r="G272" s="40" t="s">
        <v>10</v>
      </c>
    </row>
    <row r="273" spans="3:7" ht="15" thickBot="1" x14ac:dyDescent="0.35">
      <c r="C273" s="38">
        <v>43284</v>
      </c>
      <c r="D273" s="39">
        <v>0.66435185185185186</v>
      </c>
      <c r="E273" s="40" t="s">
        <v>9</v>
      </c>
      <c r="F273" s="40">
        <v>19</v>
      </c>
      <c r="G273" s="40" t="s">
        <v>10</v>
      </c>
    </row>
    <row r="274" spans="3:7" ht="15" thickBot="1" x14ac:dyDescent="0.35">
      <c r="C274" s="38">
        <v>43284</v>
      </c>
      <c r="D274" s="39">
        <v>0.66694444444444445</v>
      </c>
      <c r="E274" s="40" t="s">
        <v>9</v>
      </c>
      <c r="F274" s="40">
        <v>16</v>
      </c>
      <c r="G274" s="40" t="s">
        <v>11</v>
      </c>
    </row>
    <row r="275" spans="3:7" ht="15" thickBot="1" x14ac:dyDescent="0.35">
      <c r="C275" s="38">
        <v>43284</v>
      </c>
      <c r="D275" s="39">
        <v>0.67525462962962957</v>
      </c>
      <c r="E275" s="40" t="s">
        <v>9</v>
      </c>
      <c r="F275" s="40">
        <v>10</v>
      </c>
      <c r="G275" s="40" t="s">
        <v>11</v>
      </c>
    </row>
    <row r="276" spans="3:7" ht="15" thickBot="1" x14ac:dyDescent="0.35">
      <c r="C276" s="38">
        <v>43284</v>
      </c>
      <c r="D276" s="39">
        <v>0.67811342592592594</v>
      </c>
      <c r="E276" s="40" t="s">
        <v>9</v>
      </c>
      <c r="F276" s="40">
        <v>21</v>
      </c>
      <c r="G276" s="40" t="s">
        <v>10</v>
      </c>
    </row>
    <row r="277" spans="3:7" ht="15" thickBot="1" x14ac:dyDescent="0.35">
      <c r="C277" s="38">
        <v>43284</v>
      </c>
      <c r="D277" s="39">
        <v>0.6799074074074074</v>
      </c>
      <c r="E277" s="40" t="s">
        <v>9</v>
      </c>
      <c r="F277" s="40">
        <v>11</v>
      </c>
      <c r="G277" s="40" t="s">
        <v>10</v>
      </c>
    </row>
    <row r="278" spans="3:7" ht="15" thickBot="1" x14ac:dyDescent="0.35">
      <c r="C278" s="38">
        <v>43284</v>
      </c>
      <c r="D278" s="39">
        <v>0.68060185185185185</v>
      </c>
      <c r="E278" s="40" t="s">
        <v>9</v>
      </c>
      <c r="F278" s="40">
        <v>28</v>
      </c>
      <c r="G278" s="40" t="s">
        <v>10</v>
      </c>
    </row>
    <row r="279" spans="3:7" ht="15" thickBot="1" x14ac:dyDescent="0.35">
      <c r="C279" s="38">
        <v>43284</v>
      </c>
      <c r="D279" s="39">
        <v>0.68100694444444443</v>
      </c>
      <c r="E279" s="40" t="s">
        <v>9</v>
      </c>
      <c r="F279" s="40">
        <v>23</v>
      </c>
      <c r="G279" s="40" t="s">
        <v>10</v>
      </c>
    </row>
    <row r="280" spans="3:7" ht="15" thickBot="1" x14ac:dyDescent="0.35">
      <c r="C280" s="38">
        <v>43284</v>
      </c>
      <c r="D280" s="39">
        <v>0.7029050925925926</v>
      </c>
      <c r="E280" s="40" t="s">
        <v>9</v>
      </c>
      <c r="F280" s="40">
        <v>20</v>
      </c>
      <c r="G280" s="40" t="s">
        <v>11</v>
      </c>
    </row>
    <row r="281" spans="3:7" ht="15" thickBot="1" x14ac:dyDescent="0.35">
      <c r="C281" s="38">
        <v>43284</v>
      </c>
      <c r="D281" s="39">
        <v>0.70765046296296286</v>
      </c>
      <c r="E281" s="40" t="s">
        <v>9</v>
      </c>
      <c r="F281" s="40">
        <v>9</v>
      </c>
      <c r="G281" s="40" t="s">
        <v>11</v>
      </c>
    </row>
    <row r="282" spans="3:7" ht="15" thickBot="1" x14ac:dyDescent="0.35">
      <c r="C282" s="38">
        <v>43284</v>
      </c>
      <c r="D282" s="39">
        <v>0.73876157407407417</v>
      </c>
      <c r="E282" s="40" t="s">
        <v>9</v>
      </c>
      <c r="F282" s="40">
        <v>10</v>
      </c>
      <c r="G282" s="40" t="s">
        <v>10</v>
      </c>
    </row>
    <row r="283" spans="3:7" ht="15" thickBot="1" x14ac:dyDescent="0.35">
      <c r="C283" s="38">
        <v>43284</v>
      </c>
      <c r="D283" s="39">
        <v>0.74428240740740748</v>
      </c>
      <c r="E283" s="40" t="s">
        <v>9</v>
      </c>
      <c r="F283" s="40">
        <v>8</v>
      </c>
      <c r="G283" s="40" t="s">
        <v>10</v>
      </c>
    </row>
    <row r="284" spans="3:7" ht="15" thickBot="1" x14ac:dyDescent="0.35">
      <c r="C284" s="38">
        <v>43284</v>
      </c>
      <c r="D284" s="39">
        <v>0.748113425925926</v>
      </c>
      <c r="E284" s="40" t="s">
        <v>9</v>
      </c>
      <c r="F284" s="40">
        <v>25</v>
      </c>
      <c r="G284" s="40" t="s">
        <v>10</v>
      </c>
    </row>
    <row r="285" spans="3:7" ht="15" thickBot="1" x14ac:dyDescent="0.35">
      <c r="C285" s="38">
        <v>43284</v>
      </c>
      <c r="D285" s="39">
        <v>0.76325231481481481</v>
      </c>
      <c r="E285" s="40" t="s">
        <v>9</v>
      </c>
      <c r="F285" s="40">
        <v>11</v>
      </c>
      <c r="G285" s="40" t="s">
        <v>11</v>
      </c>
    </row>
    <row r="286" spans="3:7" ht="15" thickBot="1" x14ac:dyDescent="0.35">
      <c r="C286" s="38">
        <v>43284</v>
      </c>
      <c r="D286" s="39">
        <v>0.76928240740740739</v>
      </c>
      <c r="E286" s="40" t="s">
        <v>9</v>
      </c>
      <c r="F286" s="40">
        <v>10</v>
      </c>
      <c r="G286" s="40" t="s">
        <v>11</v>
      </c>
    </row>
    <row r="287" spans="3:7" ht="15" thickBot="1" x14ac:dyDescent="0.35">
      <c r="C287" s="38">
        <v>43284</v>
      </c>
      <c r="D287" s="39">
        <v>0.77409722222222221</v>
      </c>
      <c r="E287" s="40" t="s">
        <v>9</v>
      </c>
      <c r="F287" s="40">
        <v>11</v>
      </c>
      <c r="G287" s="40" t="s">
        <v>11</v>
      </c>
    </row>
    <row r="288" spans="3:7" ht="15" thickBot="1" x14ac:dyDescent="0.35">
      <c r="C288" s="38">
        <v>43284</v>
      </c>
      <c r="D288" s="39">
        <v>0.77553240740740748</v>
      </c>
      <c r="E288" s="40" t="s">
        <v>9</v>
      </c>
      <c r="F288" s="40">
        <v>9</v>
      </c>
      <c r="G288" s="40" t="s">
        <v>11</v>
      </c>
    </row>
    <row r="289" spans="3:7" ht="15" thickBot="1" x14ac:dyDescent="0.35">
      <c r="C289" s="38">
        <v>43284</v>
      </c>
      <c r="D289" s="39">
        <v>0.78436342592592589</v>
      </c>
      <c r="E289" s="40" t="s">
        <v>9</v>
      </c>
      <c r="F289" s="40">
        <v>16</v>
      </c>
      <c r="G289" s="40" t="s">
        <v>10</v>
      </c>
    </row>
    <row r="290" spans="3:7" ht="15" thickBot="1" x14ac:dyDescent="0.35">
      <c r="C290" s="38">
        <v>43284</v>
      </c>
      <c r="D290" s="39">
        <v>0.78667824074074078</v>
      </c>
      <c r="E290" s="40" t="s">
        <v>9</v>
      </c>
      <c r="F290" s="40">
        <v>17</v>
      </c>
      <c r="G290" s="40" t="s">
        <v>11</v>
      </c>
    </row>
    <row r="291" spans="3:7" ht="15" thickBot="1" x14ac:dyDescent="0.35">
      <c r="C291" s="38">
        <v>43284</v>
      </c>
      <c r="D291" s="39">
        <v>0.78886574074074067</v>
      </c>
      <c r="E291" s="40" t="s">
        <v>9</v>
      </c>
      <c r="F291" s="40">
        <v>16</v>
      </c>
      <c r="G291" s="40" t="s">
        <v>10</v>
      </c>
    </row>
    <row r="292" spans="3:7" ht="15" thickBot="1" x14ac:dyDescent="0.35">
      <c r="C292" s="38">
        <v>43284</v>
      </c>
      <c r="D292" s="39">
        <v>0.7987847222222223</v>
      </c>
      <c r="E292" s="40" t="s">
        <v>9</v>
      </c>
      <c r="F292" s="40">
        <v>16</v>
      </c>
      <c r="G292" s="40" t="s">
        <v>10</v>
      </c>
    </row>
    <row r="293" spans="3:7" ht="15" thickBot="1" x14ac:dyDescent="0.35">
      <c r="C293" s="38">
        <v>43284</v>
      </c>
      <c r="D293" s="39">
        <v>0.81996527777777783</v>
      </c>
      <c r="E293" s="40" t="s">
        <v>9</v>
      </c>
      <c r="F293" s="40">
        <v>14</v>
      </c>
      <c r="G293" s="40" t="s">
        <v>11</v>
      </c>
    </row>
    <row r="294" spans="3:7" ht="15" thickBot="1" x14ac:dyDescent="0.35">
      <c r="C294" s="38">
        <v>43284</v>
      </c>
      <c r="D294" s="39">
        <v>0.82005787037037037</v>
      </c>
      <c r="E294" s="40" t="s">
        <v>9</v>
      </c>
      <c r="F294" s="40">
        <v>9</v>
      </c>
      <c r="G294" s="40" t="s">
        <v>11</v>
      </c>
    </row>
    <row r="295" spans="3:7" ht="15" thickBot="1" x14ac:dyDescent="0.35">
      <c r="C295" s="38">
        <v>43284</v>
      </c>
      <c r="D295" s="39">
        <v>0.82033564814814808</v>
      </c>
      <c r="E295" s="40" t="s">
        <v>9</v>
      </c>
      <c r="F295" s="40">
        <v>18</v>
      </c>
      <c r="G295" s="40" t="s">
        <v>10</v>
      </c>
    </row>
    <row r="296" spans="3:7" ht="15" thickBot="1" x14ac:dyDescent="0.35">
      <c r="C296" s="38">
        <v>43284</v>
      </c>
      <c r="D296" s="39">
        <v>0.82606481481481486</v>
      </c>
      <c r="E296" s="40" t="s">
        <v>9</v>
      </c>
      <c r="F296" s="40">
        <v>15</v>
      </c>
      <c r="G296" s="40" t="s">
        <v>11</v>
      </c>
    </row>
    <row r="297" spans="3:7" ht="15" thickBot="1" x14ac:dyDescent="0.35">
      <c r="C297" s="38">
        <v>43284</v>
      </c>
      <c r="D297" s="39">
        <v>0.83561342592592591</v>
      </c>
      <c r="E297" s="40" t="s">
        <v>9</v>
      </c>
      <c r="F297" s="40">
        <v>17</v>
      </c>
      <c r="G297" s="40" t="s">
        <v>10</v>
      </c>
    </row>
    <row r="298" spans="3:7" ht="15" thickBot="1" x14ac:dyDescent="0.35">
      <c r="C298" s="38">
        <v>43284</v>
      </c>
      <c r="D298" s="39">
        <v>0.83826388888888881</v>
      </c>
      <c r="E298" s="40" t="s">
        <v>9</v>
      </c>
      <c r="F298" s="40">
        <v>13</v>
      </c>
      <c r="G298" s="40" t="s">
        <v>11</v>
      </c>
    </row>
    <row r="299" spans="3:7" ht="15" thickBot="1" x14ac:dyDescent="0.35">
      <c r="C299" s="38">
        <v>43284</v>
      </c>
      <c r="D299" s="39">
        <v>0.84452546296296294</v>
      </c>
      <c r="E299" s="40" t="s">
        <v>9</v>
      </c>
      <c r="F299" s="40">
        <v>10</v>
      </c>
      <c r="G299" s="40" t="s">
        <v>11</v>
      </c>
    </row>
    <row r="300" spans="3:7" ht="15" thickBot="1" x14ac:dyDescent="0.35">
      <c r="C300" s="38">
        <v>43284</v>
      </c>
      <c r="D300" s="39">
        <v>0.85392361111111104</v>
      </c>
      <c r="E300" s="40" t="s">
        <v>9</v>
      </c>
      <c r="F300" s="40">
        <v>10</v>
      </c>
      <c r="G300" s="40" t="s">
        <v>11</v>
      </c>
    </row>
    <row r="301" spans="3:7" ht="15" thickBot="1" x14ac:dyDescent="0.35">
      <c r="C301" s="38">
        <v>43284</v>
      </c>
      <c r="D301" s="39">
        <v>0.86305555555555558</v>
      </c>
      <c r="E301" s="40" t="s">
        <v>9</v>
      </c>
      <c r="F301" s="40">
        <v>9</v>
      </c>
      <c r="G301" s="40" t="s">
        <v>11</v>
      </c>
    </row>
    <row r="302" spans="3:7" ht="15" thickBot="1" x14ac:dyDescent="0.35">
      <c r="C302" s="38">
        <v>43284</v>
      </c>
      <c r="D302" s="39">
        <v>0.86451388888888892</v>
      </c>
      <c r="E302" s="40" t="s">
        <v>9</v>
      </c>
      <c r="F302" s="40">
        <v>5</v>
      </c>
      <c r="G302" s="40" t="s">
        <v>11</v>
      </c>
    </row>
    <row r="303" spans="3:7" ht="15" thickBot="1" x14ac:dyDescent="0.35">
      <c r="C303" s="38">
        <v>43284</v>
      </c>
      <c r="D303" s="39">
        <v>0.89056712962962958</v>
      </c>
      <c r="E303" s="40" t="s">
        <v>9</v>
      </c>
      <c r="F303" s="40">
        <v>10</v>
      </c>
      <c r="G303" s="40" t="s">
        <v>10</v>
      </c>
    </row>
    <row r="304" spans="3:7" ht="15" thickBot="1" x14ac:dyDescent="0.35">
      <c r="C304" s="38">
        <v>43284</v>
      </c>
      <c r="D304" s="39">
        <v>0.92715277777777771</v>
      </c>
      <c r="E304" s="40" t="s">
        <v>9</v>
      </c>
      <c r="F304" s="40">
        <v>10</v>
      </c>
      <c r="G304" s="40" t="s">
        <v>10</v>
      </c>
    </row>
    <row r="305" spans="3:7" ht="15" thickBot="1" x14ac:dyDescent="0.35">
      <c r="C305" s="38">
        <v>43285</v>
      </c>
      <c r="D305" s="39">
        <v>0.11865740740740742</v>
      </c>
      <c r="E305" s="40" t="s">
        <v>9</v>
      </c>
      <c r="F305" s="40">
        <v>33</v>
      </c>
      <c r="G305" s="40" t="s">
        <v>10</v>
      </c>
    </row>
    <row r="306" spans="3:7" ht="15" thickBot="1" x14ac:dyDescent="0.35">
      <c r="C306" s="38">
        <v>43285</v>
      </c>
      <c r="D306" s="39">
        <v>0.12089120370370371</v>
      </c>
      <c r="E306" s="40" t="s">
        <v>9</v>
      </c>
      <c r="F306" s="40">
        <v>12</v>
      </c>
      <c r="G306" s="40" t="s">
        <v>11</v>
      </c>
    </row>
    <row r="307" spans="3:7" ht="15" thickBot="1" x14ac:dyDescent="0.35">
      <c r="C307" s="38">
        <v>43285</v>
      </c>
      <c r="D307" s="39">
        <v>0.12107638888888889</v>
      </c>
      <c r="E307" s="40" t="s">
        <v>9</v>
      </c>
      <c r="F307" s="40">
        <v>12</v>
      </c>
      <c r="G307" s="40" t="s">
        <v>11</v>
      </c>
    </row>
    <row r="308" spans="3:7" ht="15" thickBot="1" x14ac:dyDescent="0.35">
      <c r="C308" s="38">
        <v>43285</v>
      </c>
      <c r="D308" s="39">
        <v>0.30583333333333335</v>
      </c>
      <c r="E308" s="40" t="s">
        <v>9</v>
      </c>
      <c r="F308" s="40">
        <v>12</v>
      </c>
      <c r="G308" s="40" t="s">
        <v>11</v>
      </c>
    </row>
    <row r="309" spans="3:7" ht="15" thickBot="1" x14ac:dyDescent="0.35">
      <c r="C309" s="38">
        <v>43285</v>
      </c>
      <c r="D309" s="39">
        <v>0.31869212962962962</v>
      </c>
      <c r="E309" s="40" t="s">
        <v>9</v>
      </c>
      <c r="F309" s="40">
        <v>34</v>
      </c>
      <c r="G309" s="40" t="s">
        <v>10</v>
      </c>
    </row>
    <row r="310" spans="3:7" ht="15" thickBot="1" x14ac:dyDescent="0.35">
      <c r="C310" s="38">
        <v>43285</v>
      </c>
      <c r="D310" s="39">
        <v>0.32768518518518519</v>
      </c>
      <c r="E310" s="40" t="s">
        <v>9</v>
      </c>
      <c r="F310" s="40">
        <v>22</v>
      </c>
      <c r="G310" s="40" t="s">
        <v>11</v>
      </c>
    </row>
    <row r="311" spans="3:7" ht="15" thickBot="1" x14ac:dyDescent="0.35">
      <c r="C311" s="38">
        <v>43285</v>
      </c>
      <c r="D311" s="39">
        <v>0.33469907407407407</v>
      </c>
      <c r="E311" s="40" t="s">
        <v>9</v>
      </c>
      <c r="F311" s="40">
        <v>11</v>
      </c>
      <c r="G311" s="40" t="s">
        <v>11</v>
      </c>
    </row>
    <row r="312" spans="3:7" ht="15" thickBot="1" x14ac:dyDescent="0.35">
      <c r="C312" s="38">
        <v>43285</v>
      </c>
      <c r="D312" s="39">
        <v>0.33555555555555555</v>
      </c>
      <c r="E312" s="40" t="s">
        <v>9</v>
      </c>
      <c r="F312" s="40">
        <v>13</v>
      </c>
      <c r="G312" s="40" t="s">
        <v>11</v>
      </c>
    </row>
    <row r="313" spans="3:7" ht="15" thickBot="1" x14ac:dyDescent="0.35">
      <c r="C313" s="38">
        <v>43285</v>
      </c>
      <c r="D313" s="39">
        <v>0.33557870370370368</v>
      </c>
      <c r="E313" s="40" t="s">
        <v>9</v>
      </c>
      <c r="F313" s="40">
        <v>10</v>
      </c>
      <c r="G313" s="40" t="s">
        <v>11</v>
      </c>
    </row>
    <row r="314" spans="3:7" ht="15" thickBot="1" x14ac:dyDescent="0.35">
      <c r="C314" s="38">
        <v>43285</v>
      </c>
      <c r="D314" s="39">
        <v>0.33592592592592596</v>
      </c>
      <c r="E314" s="40" t="s">
        <v>9</v>
      </c>
      <c r="F314" s="40">
        <v>11</v>
      </c>
      <c r="G314" s="40" t="s">
        <v>11</v>
      </c>
    </row>
    <row r="315" spans="3:7" ht="15" thickBot="1" x14ac:dyDescent="0.35">
      <c r="C315" s="38">
        <v>43285</v>
      </c>
      <c r="D315" s="39">
        <v>0.33754629629629629</v>
      </c>
      <c r="E315" s="40" t="s">
        <v>9</v>
      </c>
      <c r="F315" s="40">
        <v>11</v>
      </c>
      <c r="G315" s="40" t="s">
        <v>11</v>
      </c>
    </row>
    <row r="316" spans="3:7" ht="15" thickBot="1" x14ac:dyDescent="0.35">
      <c r="C316" s="38">
        <v>43285</v>
      </c>
      <c r="D316" s="39">
        <v>0.33833333333333332</v>
      </c>
      <c r="E316" s="40" t="s">
        <v>9</v>
      </c>
      <c r="F316" s="40">
        <v>10</v>
      </c>
      <c r="G316" s="40" t="s">
        <v>11</v>
      </c>
    </row>
    <row r="317" spans="3:7" ht="15" thickBot="1" x14ac:dyDescent="0.35">
      <c r="C317" s="38">
        <v>43285</v>
      </c>
      <c r="D317" s="39">
        <v>0.3392592592592592</v>
      </c>
      <c r="E317" s="40" t="s">
        <v>9</v>
      </c>
      <c r="F317" s="40">
        <v>12</v>
      </c>
      <c r="G317" s="40" t="s">
        <v>11</v>
      </c>
    </row>
    <row r="318" spans="3:7" ht="15" thickBot="1" x14ac:dyDescent="0.35">
      <c r="C318" s="38">
        <v>43285</v>
      </c>
      <c r="D318" s="39">
        <v>0.34092592592592591</v>
      </c>
      <c r="E318" s="40" t="s">
        <v>9</v>
      </c>
      <c r="F318" s="40">
        <v>11</v>
      </c>
      <c r="G318" s="40" t="s">
        <v>11</v>
      </c>
    </row>
    <row r="319" spans="3:7" ht="15" thickBot="1" x14ac:dyDescent="0.35">
      <c r="C319" s="38">
        <v>43285</v>
      </c>
      <c r="D319" s="39">
        <v>0.35547453703703707</v>
      </c>
      <c r="E319" s="40" t="s">
        <v>9</v>
      </c>
      <c r="F319" s="40">
        <v>13</v>
      </c>
      <c r="G319" s="40" t="s">
        <v>10</v>
      </c>
    </row>
    <row r="320" spans="3:7" ht="15" thickBot="1" x14ac:dyDescent="0.35">
      <c r="C320" s="38">
        <v>43285</v>
      </c>
      <c r="D320" s="39">
        <v>0.36035879629629625</v>
      </c>
      <c r="E320" s="40" t="s">
        <v>9</v>
      </c>
      <c r="F320" s="40">
        <v>13</v>
      </c>
      <c r="G320" s="40" t="s">
        <v>11</v>
      </c>
    </row>
    <row r="321" spans="3:7" ht="15" thickBot="1" x14ac:dyDescent="0.35">
      <c r="C321" s="38">
        <v>43285</v>
      </c>
      <c r="D321" s="39">
        <v>0.36616898148148147</v>
      </c>
      <c r="E321" s="40" t="s">
        <v>9</v>
      </c>
      <c r="F321" s="40">
        <v>11</v>
      </c>
      <c r="G321" s="40" t="s">
        <v>11</v>
      </c>
    </row>
    <row r="322" spans="3:7" ht="15" thickBot="1" x14ac:dyDescent="0.35">
      <c r="C322" s="38">
        <v>43285</v>
      </c>
      <c r="D322" s="39">
        <v>0.39023148148148151</v>
      </c>
      <c r="E322" s="40" t="s">
        <v>9</v>
      </c>
      <c r="F322" s="40">
        <v>6</v>
      </c>
      <c r="G322" s="40" t="s">
        <v>11</v>
      </c>
    </row>
    <row r="323" spans="3:7" ht="15" thickBot="1" x14ac:dyDescent="0.35">
      <c r="C323" s="38">
        <v>43285</v>
      </c>
      <c r="D323" s="39">
        <v>0.39283564814814814</v>
      </c>
      <c r="E323" s="40" t="s">
        <v>9</v>
      </c>
      <c r="F323" s="40">
        <v>10</v>
      </c>
      <c r="G323" s="40" t="s">
        <v>11</v>
      </c>
    </row>
    <row r="324" spans="3:7" ht="15" thickBot="1" x14ac:dyDescent="0.35">
      <c r="C324" s="38">
        <v>43285</v>
      </c>
      <c r="D324" s="39">
        <v>0.39846064814814813</v>
      </c>
      <c r="E324" s="40" t="s">
        <v>9</v>
      </c>
      <c r="F324" s="40">
        <v>10</v>
      </c>
      <c r="G324" s="40" t="s">
        <v>11</v>
      </c>
    </row>
    <row r="325" spans="3:7" ht="15" thickBot="1" x14ac:dyDescent="0.35">
      <c r="C325" s="38">
        <v>43285</v>
      </c>
      <c r="D325" s="39">
        <v>0.42224537037037035</v>
      </c>
      <c r="E325" s="40" t="s">
        <v>9</v>
      </c>
      <c r="F325" s="40">
        <v>12</v>
      </c>
      <c r="G325" s="40" t="s">
        <v>11</v>
      </c>
    </row>
    <row r="326" spans="3:7" ht="15" thickBot="1" x14ac:dyDescent="0.35">
      <c r="C326" s="38">
        <v>43285</v>
      </c>
      <c r="D326" s="39">
        <v>0.42368055555555556</v>
      </c>
      <c r="E326" s="40" t="s">
        <v>9</v>
      </c>
      <c r="F326" s="40">
        <v>26</v>
      </c>
      <c r="G326" s="40" t="s">
        <v>11</v>
      </c>
    </row>
    <row r="327" spans="3:7" ht="15" thickBot="1" x14ac:dyDescent="0.35">
      <c r="C327" s="38">
        <v>43285</v>
      </c>
      <c r="D327" s="39">
        <v>0.42370370370370369</v>
      </c>
      <c r="E327" s="40" t="s">
        <v>9</v>
      </c>
      <c r="F327" s="40">
        <v>25</v>
      </c>
      <c r="G327" s="40" t="s">
        <v>11</v>
      </c>
    </row>
    <row r="328" spans="3:7" ht="15" thickBot="1" x14ac:dyDescent="0.35">
      <c r="C328" s="38">
        <v>43285</v>
      </c>
      <c r="D328" s="39">
        <v>0.42372685185185183</v>
      </c>
      <c r="E328" s="40" t="s">
        <v>9</v>
      </c>
      <c r="F328" s="40">
        <v>12</v>
      </c>
      <c r="G328" s="40" t="s">
        <v>11</v>
      </c>
    </row>
    <row r="329" spans="3:7" ht="15" thickBot="1" x14ac:dyDescent="0.35">
      <c r="C329" s="38">
        <v>43285</v>
      </c>
      <c r="D329" s="39">
        <v>0.42552083333333335</v>
      </c>
      <c r="E329" s="40" t="s">
        <v>9</v>
      </c>
      <c r="F329" s="40">
        <v>12</v>
      </c>
      <c r="G329" s="40" t="s">
        <v>11</v>
      </c>
    </row>
    <row r="330" spans="3:7" ht="15" thickBot="1" x14ac:dyDescent="0.35">
      <c r="C330" s="38">
        <v>43285</v>
      </c>
      <c r="D330" s="39">
        <v>0.42648148148148146</v>
      </c>
      <c r="E330" s="40" t="s">
        <v>9</v>
      </c>
      <c r="F330" s="40">
        <v>11</v>
      </c>
      <c r="G330" s="40" t="s">
        <v>11</v>
      </c>
    </row>
    <row r="331" spans="3:7" ht="15" thickBot="1" x14ac:dyDescent="0.35">
      <c r="C331" s="38">
        <v>43285</v>
      </c>
      <c r="D331" s="39">
        <v>0.4394675925925926</v>
      </c>
      <c r="E331" s="40" t="s">
        <v>9</v>
      </c>
      <c r="F331" s="40">
        <v>22</v>
      </c>
      <c r="G331" s="40" t="s">
        <v>10</v>
      </c>
    </row>
    <row r="332" spans="3:7" ht="15" thickBot="1" x14ac:dyDescent="0.35">
      <c r="C332" s="38">
        <v>43285</v>
      </c>
      <c r="D332" s="39">
        <v>0.43947916666666664</v>
      </c>
      <c r="E332" s="40" t="s">
        <v>9</v>
      </c>
      <c r="F332" s="40">
        <v>13</v>
      </c>
      <c r="G332" s="40" t="s">
        <v>10</v>
      </c>
    </row>
    <row r="333" spans="3:7" ht="15" thickBot="1" x14ac:dyDescent="0.35">
      <c r="C333" s="38">
        <v>43285</v>
      </c>
      <c r="D333" s="39">
        <v>0.44210648148148146</v>
      </c>
      <c r="E333" s="40" t="s">
        <v>9</v>
      </c>
      <c r="F333" s="40">
        <v>11</v>
      </c>
      <c r="G333" s="40" t="s">
        <v>11</v>
      </c>
    </row>
    <row r="334" spans="3:7" ht="15" thickBot="1" x14ac:dyDescent="0.35">
      <c r="C334" s="38">
        <v>43285</v>
      </c>
      <c r="D334" s="39">
        <v>0.4607175925925926</v>
      </c>
      <c r="E334" s="40" t="s">
        <v>9</v>
      </c>
      <c r="F334" s="40">
        <v>9</v>
      </c>
      <c r="G334" s="40" t="s">
        <v>11</v>
      </c>
    </row>
    <row r="335" spans="3:7" ht="15" thickBot="1" x14ac:dyDescent="0.35">
      <c r="C335" s="38">
        <v>43285</v>
      </c>
      <c r="D335" s="39">
        <v>0.46538194444444447</v>
      </c>
      <c r="E335" s="40" t="s">
        <v>9</v>
      </c>
      <c r="F335" s="40">
        <v>24</v>
      </c>
      <c r="G335" s="40" t="s">
        <v>10</v>
      </c>
    </row>
    <row r="336" spans="3:7" ht="15" thickBot="1" x14ac:dyDescent="0.35">
      <c r="C336" s="38">
        <v>43285</v>
      </c>
      <c r="D336" s="39">
        <v>0.4656481481481482</v>
      </c>
      <c r="E336" s="40" t="s">
        <v>9</v>
      </c>
      <c r="F336" s="40">
        <v>18</v>
      </c>
      <c r="G336" s="40" t="s">
        <v>11</v>
      </c>
    </row>
    <row r="337" spans="3:7" ht="15" thickBot="1" x14ac:dyDescent="0.35">
      <c r="C337" s="38">
        <v>43285</v>
      </c>
      <c r="D337" s="39">
        <v>0.46599537037037037</v>
      </c>
      <c r="E337" s="40" t="s">
        <v>9</v>
      </c>
      <c r="F337" s="40">
        <v>12</v>
      </c>
      <c r="G337" s="40" t="s">
        <v>11</v>
      </c>
    </row>
    <row r="338" spans="3:7" ht="15" thickBot="1" x14ac:dyDescent="0.35">
      <c r="C338" s="38">
        <v>43285</v>
      </c>
      <c r="D338" s="39">
        <v>0.46620370370370368</v>
      </c>
      <c r="E338" s="40" t="s">
        <v>9</v>
      </c>
      <c r="F338" s="40">
        <v>13</v>
      </c>
      <c r="G338" s="40" t="s">
        <v>11</v>
      </c>
    </row>
    <row r="339" spans="3:7" ht="15" thickBot="1" x14ac:dyDescent="0.35">
      <c r="C339" s="38">
        <v>43285</v>
      </c>
      <c r="D339" s="39">
        <v>0.47166666666666668</v>
      </c>
      <c r="E339" s="40" t="s">
        <v>9</v>
      </c>
      <c r="F339" s="40">
        <v>15</v>
      </c>
      <c r="G339" s="40" t="s">
        <v>10</v>
      </c>
    </row>
    <row r="340" spans="3:7" ht="15" thickBot="1" x14ac:dyDescent="0.35">
      <c r="C340" s="38">
        <v>43285</v>
      </c>
      <c r="D340" s="39">
        <v>0.4752662037037037</v>
      </c>
      <c r="E340" s="40" t="s">
        <v>9</v>
      </c>
      <c r="F340" s="40">
        <v>14</v>
      </c>
      <c r="G340" s="40" t="s">
        <v>11</v>
      </c>
    </row>
    <row r="341" spans="3:7" ht="15" thickBot="1" x14ac:dyDescent="0.35">
      <c r="C341" s="38">
        <v>43285</v>
      </c>
      <c r="D341" s="39">
        <v>0.47607638888888887</v>
      </c>
      <c r="E341" s="40" t="s">
        <v>9</v>
      </c>
      <c r="F341" s="40">
        <v>11</v>
      </c>
      <c r="G341" s="40" t="s">
        <v>11</v>
      </c>
    </row>
    <row r="342" spans="3:7" ht="15" thickBot="1" x14ac:dyDescent="0.35">
      <c r="C342" s="38">
        <v>43285</v>
      </c>
      <c r="D342" s="39">
        <v>0.47674768518518523</v>
      </c>
      <c r="E342" s="40" t="s">
        <v>9</v>
      </c>
      <c r="F342" s="40">
        <v>10</v>
      </c>
      <c r="G342" s="40" t="s">
        <v>10</v>
      </c>
    </row>
    <row r="343" spans="3:7" ht="15" thickBot="1" x14ac:dyDescent="0.35">
      <c r="C343" s="38">
        <v>43285</v>
      </c>
      <c r="D343" s="39">
        <v>0.4851273148148148</v>
      </c>
      <c r="E343" s="40" t="s">
        <v>9</v>
      </c>
      <c r="F343" s="40">
        <v>12</v>
      </c>
      <c r="G343" s="40" t="s">
        <v>10</v>
      </c>
    </row>
    <row r="344" spans="3:7" ht="15" thickBot="1" x14ac:dyDescent="0.35">
      <c r="C344" s="38">
        <v>43285</v>
      </c>
      <c r="D344" s="39">
        <v>0.48546296296296299</v>
      </c>
      <c r="E344" s="40" t="s">
        <v>9</v>
      </c>
      <c r="F344" s="40">
        <v>19</v>
      </c>
      <c r="G344" s="40" t="s">
        <v>10</v>
      </c>
    </row>
    <row r="345" spans="3:7" ht="15" thickBot="1" x14ac:dyDescent="0.35">
      <c r="C345" s="38">
        <v>43285</v>
      </c>
      <c r="D345" s="39">
        <v>0.48712962962962963</v>
      </c>
      <c r="E345" s="40" t="s">
        <v>9</v>
      </c>
      <c r="F345" s="40">
        <v>19</v>
      </c>
      <c r="G345" s="40" t="s">
        <v>11</v>
      </c>
    </row>
    <row r="346" spans="3:7" ht="15" thickBot="1" x14ac:dyDescent="0.35">
      <c r="C346" s="38">
        <v>43285</v>
      </c>
      <c r="D346" s="39">
        <v>0.48714120370370373</v>
      </c>
      <c r="E346" s="40" t="s">
        <v>9</v>
      </c>
      <c r="F346" s="40">
        <v>21</v>
      </c>
      <c r="G346" s="40" t="s">
        <v>11</v>
      </c>
    </row>
    <row r="347" spans="3:7" ht="15" thickBot="1" x14ac:dyDescent="0.35">
      <c r="C347" s="38">
        <v>43285</v>
      </c>
      <c r="D347" s="39">
        <v>0.48716435185185186</v>
      </c>
      <c r="E347" s="40" t="s">
        <v>9</v>
      </c>
      <c r="F347" s="40">
        <v>28</v>
      </c>
      <c r="G347" s="40" t="s">
        <v>11</v>
      </c>
    </row>
    <row r="348" spans="3:7" ht="15" thickBot="1" x14ac:dyDescent="0.35">
      <c r="C348" s="38">
        <v>43285</v>
      </c>
      <c r="D348" s="39">
        <v>0.4871759259259259</v>
      </c>
      <c r="E348" s="40" t="s">
        <v>9</v>
      </c>
      <c r="F348" s="40">
        <v>25</v>
      </c>
      <c r="G348" s="40" t="s">
        <v>11</v>
      </c>
    </row>
    <row r="349" spans="3:7" ht="15" thickBot="1" x14ac:dyDescent="0.35">
      <c r="C349" s="38">
        <v>43285</v>
      </c>
      <c r="D349" s="39">
        <v>0.4871759259259259</v>
      </c>
      <c r="E349" s="40" t="s">
        <v>9</v>
      </c>
      <c r="F349" s="40">
        <v>24</v>
      </c>
      <c r="G349" s="40" t="s">
        <v>11</v>
      </c>
    </row>
    <row r="350" spans="3:7" ht="15" thickBot="1" x14ac:dyDescent="0.35">
      <c r="C350" s="38">
        <v>43285</v>
      </c>
      <c r="D350" s="39">
        <v>0.48729166666666668</v>
      </c>
      <c r="E350" s="40" t="s">
        <v>9</v>
      </c>
      <c r="F350" s="40">
        <v>7</v>
      </c>
      <c r="G350" s="40" t="s">
        <v>11</v>
      </c>
    </row>
    <row r="351" spans="3:7" ht="15" thickBot="1" x14ac:dyDescent="0.35">
      <c r="C351" s="38">
        <v>43285</v>
      </c>
      <c r="D351" s="39">
        <v>0.49408564814814815</v>
      </c>
      <c r="E351" s="40" t="s">
        <v>9</v>
      </c>
      <c r="F351" s="40">
        <v>18</v>
      </c>
      <c r="G351" s="40" t="s">
        <v>10</v>
      </c>
    </row>
    <row r="352" spans="3:7" ht="15" thickBot="1" x14ac:dyDescent="0.35">
      <c r="C352" s="38">
        <v>43285</v>
      </c>
      <c r="D352" s="39">
        <v>0.49410879629629628</v>
      </c>
      <c r="E352" s="40" t="s">
        <v>9</v>
      </c>
      <c r="F352" s="40">
        <v>20</v>
      </c>
      <c r="G352" s="40" t="s">
        <v>10</v>
      </c>
    </row>
    <row r="353" spans="3:7" ht="15" thickBot="1" x14ac:dyDescent="0.35">
      <c r="C353" s="38">
        <v>43285</v>
      </c>
      <c r="D353" s="39">
        <v>0.49413194444444447</v>
      </c>
      <c r="E353" s="40" t="s">
        <v>9</v>
      </c>
      <c r="F353" s="40">
        <v>19</v>
      </c>
      <c r="G353" s="40" t="s">
        <v>10</v>
      </c>
    </row>
    <row r="354" spans="3:7" ht="15" thickBot="1" x14ac:dyDescent="0.35">
      <c r="C354" s="38">
        <v>43285</v>
      </c>
      <c r="D354" s="39">
        <v>0.4941550925925926</v>
      </c>
      <c r="E354" s="40" t="s">
        <v>9</v>
      </c>
      <c r="F354" s="40">
        <v>18</v>
      </c>
      <c r="G354" s="40" t="s">
        <v>10</v>
      </c>
    </row>
    <row r="355" spans="3:7" ht="15" thickBot="1" x14ac:dyDescent="0.35">
      <c r="C355" s="38">
        <v>43285</v>
      </c>
      <c r="D355" s="39">
        <v>0.49663194444444447</v>
      </c>
      <c r="E355" s="40" t="s">
        <v>9</v>
      </c>
      <c r="F355" s="40">
        <v>25</v>
      </c>
      <c r="G355" s="40" t="s">
        <v>10</v>
      </c>
    </row>
    <row r="356" spans="3:7" ht="15" thickBot="1" x14ac:dyDescent="0.35">
      <c r="C356" s="38">
        <v>43285</v>
      </c>
      <c r="D356" s="39">
        <v>0.50749999999999995</v>
      </c>
      <c r="E356" s="40" t="s">
        <v>9</v>
      </c>
      <c r="F356" s="40">
        <v>23</v>
      </c>
      <c r="G356" s="40" t="s">
        <v>11</v>
      </c>
    </row>
    <row r="357" spans="3:7" ht="15" thickBot="1" x14ac:dyDescent="0.35">
      <c r="C357" s="38">
        <v>43285</v>
      </c>
      <c r="D357" s="39">
        <v>0.55168981481481483</v>
      </c>
      <c r="E357" s="40" t="s">
        <v>9</v>
      </c>
      <c r="F357" s="40">
        <v>18</v>
      </c>
      <c r="G357" s="40" t="s">
        <v>11</v>
      </c>
    </row>
    <row r="358" spans="3:7" ht="15" thickBot="1" x14ac:dyDescent="0.35">
      <c r="C358" s="38">
        <v>43285</v>
      </c>
      <c r="D358" s="39">
        <v>0.55172453703703705</v>
      </c>
      <c r="E358" s="40" t="s">
        <v>9</v>
      </c>
      <c r="F358" s="40">
        <v>25</v>
      </c>
      <c r="G358" s="40" t="s">
        <v>11</v>
      </c>
    </row>
    <row r="359" spans="3:7" ht="15" thickBot="1" x14ac:dyDescent="0.35">
      <c r="C359" s="38">
        <v>43285</v>
      </c>
      <c r="D359" s="39">
        <v>0.55172453703703705</v>
      </c>
      <c r="E359" s="40" t="s">
        <v>9</v>
      </c>
      <c r="F359" s="40">
        <v>25</v>
      </c>
      <c r="G359" s="40" t="s">
        <v>11</v>
      </c>
    </row>
    <row r="360" spans="3:7" ht="15" thickBot="1" x14ac:dyDescent="0.35">
      <c r="C360" s="38">
        <v>43285</v>
      </c>
      <c r="D360" s="39">
        <v>0.55177083333333332</v>
      </c>
      <c r="E360" s="40" t="s">
        <v>9</v>
      </c>
      <c r="F360" s="40">
        <v>14</v>
      </c>
      <c r="G360" s="40" t="s">
        <v>11</v>
      </c>
    </row>
    <row r="361" spans="3:7" ht="15" thickBot="1" x14ac:dyDescent="0.35">
      <c r="C361" s="38">
        <v>43285</v>
      </c>
      <c r="D361" s="39">
        <v>0.55232638888888885</v>
      </c>
      <c r="E361" s="40" t="s">
        <v>9</v>
      </c>
      <c r="F361" s="40">
        <v>10</v>
      </c>
      <c r="G361" s="40" t="s">
        <v>11</v>
      </c>
    </row>
    <row r="362" spans="3:7" ht="15" thickBot="1" x14ac:dyDescent="0.35">
      <c r="C362" s="38">
        <v>43285</v>
      </c>
      <c r="D362" s="39">
        <v>0.55709490740740741</v>
      </c>
      <c r="E362" s="40" t="s">
        <v>9</v>
      </c>
      <c r="F362" s="40">
        <v>10</v>
      </c>
      <c r="G362" s="40" t="s">
        <v>11</v>
      </c>
    </row>
    <row r="363" spans="3:7" ht="15" thickBot="1" x14ac:dyDescent="0.35">
      <c r="C363" s="38">
        <v>43285</v>
      </c>
      <c r="D363" s="39">
        <v>0.5742708333333334</v>
      </c>
      <c r="E363" s="40" t="s">
        <v>9</v>
      </c>
      <c r="F363" s="40">
        <v>12</v>
      </c>
      <c r="G363" s="40" t="s">
        <v>11</v>
      </c>
    </row>
    <row r="364" spans="3:7" ht="15" thickBot="1" x14ac:dyDescent="0.35">
      <c r="C364" s="38">
        <v>43285</v>
      </c>
      <c r="D364" s="39">
        <v>0.5803935185185185</v>
      </c>
      <c r="E364" s="40" t="s">
        <v>9</v>
      </c>
      <c r="F364" s="40">
        <v>12</v>
      </c>
      <c r="G364" s="40" t="s">
        <v>11</v>
      </c>
    </row>
    <row r="365" spans="3:7" ht="15" thickBot="1" x14ac:dyDescent="0.35">
      <c r="C365" s="38">
        <v>43285</v>
      </c>
      <c r="D365" s="39">
        <v>0.58059027777777772</v>
      </c>
      <c r="E365" s="40" t="s">
        <v>9</v>
      </c>
      <c r="F365" s="40">
        <v>14</v>
      </c>
      <c r="G365" s="40" t="s">
        <v>11</v>
      </c>
    </row>
    <row r="366" spans="3:7" ht="15" thickBot="1" x14ac:dyDescent="0.35">
      <c r="C366" s="38">
        <v>43285</v>
      </c>
      <c r="D366" s="39">
        <v>0.58172453703703708</v>
      </c>
      <c r="E366" s="40" t="s">
        <v>9</v>
      </c>
      <c r="F366" s="40">
        <v>10</v>
      </c>
      <c r="G366" s="40" t="s">
        <v>11</v>
      </c>
    </row>
    <row r="367" spans="3:7" ht="15" thickBot="1" x14ac:dyDescent="0.35">
      <c r="C367" s="38">
        <v>43285</v>
      </c>
      <c r="D367" s="39">
        <v>0.5823842592592593</v>
      </c>
      <c r="E367" s="40" t="s">
        <v>9</v>
      </c>
      <c r="F367" s="40">
        <v>10</v>
      </c>
      <c r="G367" s="40" t="s">
        <v>10</v>
      </c>
    </row>
    <row r="368" spans="3:7" ht="15" thickBot="1" x14ac:dyDescent="0.35">
      <c r="C368" s="38">
        <v>43285</v>
      </c>
      <c r="D368" s="39">
        <v>0.60806712962962961</v>
      </c>
      <c r="E368" s="40" t="s">
        <v>9</v>
      </c>
      <c r="F368" s="40">
        <v>9</v>
      </c>
      <c r="G368" s="40" t="s">
        <v>10</v>
      </c>
    </row>
    <row r="369" spans="3:7" ht="15" thickBot="1" x14ac:dyDescent="0.35">
      <c r="C369" s="38">
        <v>43285</v>
      </c>
      <c r="D369" s="39">
        <v>0.60807870370370376</v>
      </c>
      <c r="E369" s="40" t="s">
        <v>9</v>
      </c>
      <c r="F369" s="40">
        <v>17</v>
      </c>
      <c r="G369" s="40" t="s">
        <v>10</v>
      </c>
    </row>
    <row r="370" spans="3:7" ht="15" thickBot="1" x14ac:dyDescent="0.35">
      <c r="C370" s="38">
        <v>43285</v>
      </c>
      <c r="D370" s="39">
        <v>0.6080902777777778</v>
      </c>
      <c r="E370" s="40" t="s">
        <v>9</v>
      </c>
      <c r="F370" s="40">
        <v>16</v>
      </c>
      <c r="G370" s="40" t="s">
        <v>10</v>
      </c>
    </row>
    <row r="371" spans="3:7" ht="15" thickBot="1" x14ac:dyDescent="0.35">
      <c r="C371" s="38">
        <v>43285</v>
      </c>
      <c r="D371" s="39">
        <v>0.60812500000000003</v>
      </c>
      <c r="E371" s="40" t="s">
        <v>9</v>
      </c>
      <c r="F371" s="40">
        <v>20</v>
      </c>
      <c r="G371" s="40" t="s">
        <v>10</v>
      </c>
    </row>
    <row r="372" spans="3:7" ht="15" thickBot="1" x14ac:dyDescent="0.35">
      <c r="C372" s="38">
        <v>43285</v>
      </c>
      <c r="D372" s="39">
        <v>0.6107407407407407</v>
      </c>
      <c r="E372" s="40" t="s">
        <v>9</v>
      </c>
      <c r="F372" s="40">
        <v>20</v>
      </c>
      <c r="G372" s="40" t="s">
        <v>11</v>
      </c>
    </row>
    <row r="373" spans="3:7" ht="15" thickBot="1" x14ac:dyDescent="0.35">
      <c r="C373" s="38">
        <v>43285</v>
      </c>
      <c r="D373" s="39">
        <v>0.6352430555555556</v>
      </c>
      <c r="E373" s="40" t="s">
        <v>9</v>
      </c>
      <c r="F373" s="40">
        <v>19</v>
      </c>
      <c r="G373" s="40" t="s">
        <v>10</v>
      </c>
    </row>
    <row r="374" spans="3:7" ht="15" thickBot="1" x14ac:dyDescent="0.35">
      <c r="C374" s="38">
        <v>43285</v>
      </c>
      <c r="D374" s="39">
        <v>0.6355439814814815</v>
      </c>
      <c r="E374" s="40" t="s">
        <v>9</v>
      </c>
      <c r="F374" s="40">
        <v>14</v>
      </c>
      <c r="G374" s="40" t="s">
        <v>10</v>
      </c>
    </row>
    <row r="375" spans="3:7" ht="15" thickBot="1" x14ac:dyDescent="0.35">
      <c r="C375" s="38">
        <v>43285</v>
      </c>
      <c r="D375" s="39">
        <v>0.63555555555555554</v>
      </c>
      <c r="E375" s="40" t="s">
        <v>9</v>
      </c>
      <c r="F375" s="40">
        <v>15</v>
      </c>
      <c r="G375" s="40" t="s">
        <v>10</v>
      </c>
    </row>
    <row r="376" spans="3:7" ht="15" thickBot="1" x14ac:dyDescent="0.35">
      <c r="C376" s="38">
        <v>43285</v>
      </c>
      <c r="D376" s="39">
        <v>0.63557870370370373</v>
      </c>
      <c r="E376" s="40" t="s">
        <v>9</v>
      </c>
      <c r="F376" s="40">
        <v>21</v>
      </c>
      <c r="G376" s="40" t="s">
        <v>10</v>
      </c>
    </row>
    <row r="377" spans="3:7" ht="15" thickBot="1" x14ac:dyDescent="0.35">
      <c r="C377" s="38">
        <v>43285</v>
      </c>
      <c r="D377" s="39">
        <v>0.63559027777777777</v>
      </c>
      <c r="E377" s="40" t="s">
        <v>9</v>
      </c>
      <c r="F377" s="40">
        <v>11</v>
      </c>
      <c r="G377" s="40" t="s">
        <v>10</v>
      </c>
    </row>
    <row r="378" spans="3:7" ht="15" thickBot="1" x14ac:dyDescent="0.35">
      <c r="C378" s="38">
        <v>43285</v>
      </c>
      <c r="D378" s="39">
        <v>0.63738425925925923</v>
      </c>
      <c r="E378" s="40" t="s">
        <v>9</v>
      </c>
      <c r="F378" s="40">
        <v>12</v>
      </c>
      <c r="G378" s="40" t="s">
        <v>11</v>
      </c>
    </row>
    <row r="379" spans="3:7" ht="15" thickBot="1" x14ac:dyDescent="0.35">
      <c r="C379" s="38">
        <v>43285</v>
      </c>
      <c r="D379" s="39">
        <v>0.63847222222222222</v>
      </c>
      <c r="E379" s="40" t="s">
        <v>9</v>
      </c>
      <c r="F379" s="40">
        <v>22</v>
      </c>
      <c r="G379" s="40" t="s">
        <v>10</v>
      </c>
    </row>
    <row r="380" spans="3:7" ht="15" thickBot="1" x14ac:dyDescent="0.35">
      <c r="C380" s="38">
        <v>43285</v>
      </c>
      <c r="D380" s="39">
        <v>0.63877314814814812</v>
      </c>
      <c r="E380" s="40" t="s">
        <v>9</v>
      </c>
      <c r="F380" s="40">
        <v>23</v>
      </c>
      <c r="G380" s="40" t="s">
        <v>10</v>
      </c>
    </row>
    <row r="381" spans="3:7" ht="15" thickBot="1" x14ac:dyDescent="0.35">
      <c r="C381" s="38">
        <v>43285</v>
      </c>
      <c r="D381" s="39">
        <v>0.64025462962962965</v>
      </c>
      <c r="E381" s="40" t="s">
        <v>9</v>
      </c>
      <c r="F381" s="40">
        <v>23</v>
      </c>
      <c r="G381" s="40" t="s">
        <v>11</v>
      </c>
    </row>
    <row r="382" spans="3:7" ht="15" thickBot="1" x14ac:dyDescent="0.35">
      <c r="C382" s="38">
        <v>43285</v>
      </c>
      <c r="D382" s="39">
        <v>0.64096064814814813</v>
      </c>
      <c r="E382" s="40" t="s">
        <v>9</v>
      </c>
      <c r="F382" s="40">
        <v>18</v>
      </c>
      <c r="G382" s="40" t="s">
        <v>10</v>
      </c>
    </row>
    <row r="383" spans="3:7" ht="15" thickBot="1" x14ac:dyDescent="0.35">
      <c r="C383" s="38">
        <v>43285</v>
      </c>
      <c r="D383" s="39">
        <v>0.64394675925925926</v>
      </c>
      <c r="E383" s="40" t="s">
        <v>9</v>
      </c>
      <c r="F383" s="40">
        <v>32</v>
      </c>
      <c r="G383" s="40" t="s">
        <v>10</v>
      </c>
    </row>
    <row r="384" spans="3:7" ht="15" thickBot="1" x14ac:dyDescent="0.35">
      <c r="C384" s="38">
        <v>43285</v>
      </c>
      <c r="D384" s="39">
        <v>0.64406249999999998</v>
      </c>
      <c r="E384" s="40" t="s">
        <v>9</v>
      </c>
      <c r="F384" s="40">
        <v>29</v>
      </c>
      <c r="G384" s="40" t="s">
        <v>10</v>
      </c>
    </row>
    <row r="385" spans="3:7" ht="15" thickBot="1" x14ac:dyDescent="0.35">
      <c r="C385" s="38">
        <v>43285</v>
      </c>
      <c r="D385" s="39">
        <v>0.64952546296296299</v>
      </c>
      <c r="E385" s="40" t="s">
        <v>9</v>
      </c>
      <c r="F385" s="40">
        <v>21</v>
      </c>
      <c r="G385" s="40" t="s">
        <v>10</v>
      </c>
    </row>
    <row r="386" spans="3:7" ht="15" thickBot="1" x14ac:dyDescent="0.35">
      <c r="C386" s="38">
        <v>43285</v>
      </c>
      <c r="D386" s="39">
        <v>0.64953703703703702</v>
      </c>
      <c r="E386" s="40" t="s">
        <v>9</v>
      </c>
      <c r="F386" s="40">
        <v>22</v>
      </c>
      <c r="G386" s="40" t="s">
        <v>10</v>
      </c>
    </row>
    <row r="387" spans="3:7" ht="15" thickBot="1" x14ac:dyDescent="0.35">
      <c r="C387" s="38">
        <v>43285</v>
      </c>
      <c r="D387" s="39">
        <v>0.64956018518518521</v>
      </c>
      <c r="E387" s="40" t="s">
        <v>9</v>
      </c>
      <c r="F387" s="40">
        <v>29</v>
      </c>
      <c r="G387" s="40" t="s">
        <v>10</v>
      </c>
    </row>
    <row r="388" spans="3:7" ht="15" thickBot="1" x14ac:dyDescent="0.35">
      <c r="C388" s="38">
        <v>43285</v>
      </c>
      <c r="D388" s="39">
        <v>0.64957175925925925</v>
      </c>
      <c r="E388" s="40" t="s">
        <v>9</v>
      </c>
      <c r="F388" s="40">
        <v>20</v>
      </c>
      <c r="G388" s="40" t="s">
        <v>10</v>
      </c>
    </row>
    <row r="389" spans="3:7" ht="15" thickBot="1" x14ac:dyDescent="0.35">
      <c r="C389" s="38">
        <v>43285</v>
      </c>
      <c r="D389" s="39">
        <v>0.65063657407407405</v>
      </c>
      <c r="E389" s="40" t="s">
        <v>9</v>
      </c>
      <c r="F389" s="40">
        <v>19</v>
      </c>
      <c r="G389" s="40" t="s">
        <v>10</v>
      </c>
    </row>
    <row r="390" spans="3:7" ht="15" thickBot="1" x14ac:dyDescent="0.35">
      <c r="C390" s="38">
        <v>43285</v>
      </c>
      <c r="D390" s="39">
        <v>0.6506481481481482</v>
      </c>
      <c r="E390" s="40" t="s">
        <v>9</v>
      </c>
      <c r="F390" s="40">
        <v>19</v>
      </c>
      <c r="G390" s="40" t="s">
        <v>10</v>
      </c>
    </row>
    <row r="391" spans="3:7" ht="15" thickBot="1" x14ac:dyDescent="0.35">
      <c r="C391" s="38">
        <v>43285</v>
      </c>
      <c r="D391" s="39">
        <v>0.65065972222222224</v>
      </c>
      <c r="E391" s="40" t="s">
        <v>9</v>
      </c>
      <c r="F391" s="40">
        <v>26</v>
      </c>
      <c r="G391" s="40" t="s">
        <v>10</v>
      </c>
    </row>
    <row r="392" spans="3:7" ht="15" thickBot="1" x14ac:dyDescent="0.35">
      <c r="C392" s="38">
        <v>43285</v>
      </c>
      <c r="D392" s="39">
        <v>0.65068287037037031</v>
      </c>
      <c r="E392" s="40" t="s">
        <v>9</v>
      </c>
      <c r="F392" s="40">
        <v>26</v>
      </c>
      <c r="G392" s="40" t="s">
        <v>10</v>
      </c>
    </row>
    <row r="393" spans="3:7" ht="15" thickBot="1" x14ac:dyDescent="0.35">
      <c r="C393" s="38">
        <v>43285</v>
      </c>
      <c r="D393" s="39">
        <v>0.65069444444444446</v>
      </c>
      <c r="E393" s="40" t="s">
        <v>9</v>
      </c>
      <c r="F393" s="40">
        <v>23</v>
      </c>
      <c r="G393" s="40" t="s">
        <v>10</v>
      </c>
    </row>
    <row r="394" spans="3:7" ht="15" thickBot="1" x14ac:dyDescent="0.35">
      <c r="C394" s="38">
        <v>43285</v>
      </c>
      <c r="D394" s="39">
        <v>0.65374999999999994</v>
      </c>
      <c r="E394" s="40" t="s">
        <v>9</v>
      </c>
      <c r="F394" s="40">
        <v>20</v>
      </c>
      <c r="G394" s="40" t="s">
        <v>10</v>
      </c>
    </row>
    <row r="395" spans="3:7" ht="15" thickBot="1" x14ac:dyDescent="0.35">
      <c r="C395" s="38">
        <v>43285</v>
      </c>
      <c r="D395" s="39">
        <v>0.65377314814814813</v>
      </c>
      <c r="E395" s="40" t="s">
        <v>9</v>
      </c>
      <c r="F395" s="40">
        <v>26</v>
      </c>
      <c r="G395" s="40" t="s">
        <v>10</v>
      </c>
    </row>
    <row r="396" spans="3:7" ht="15" thickBot="1" x14ac:dyDescent="0.35">
      <c r="C396" s="38">
        <v>43285</v>
      </c>
      <c r="D396" s="39">
        <v>0.65377314814814813</v>
      </c>
      <c r="E396" s="40" t="s">
        <v>9</v>
      </c>
      <c r="F396" s="40">
        <v>26</v>
      </c>
      <c r="G396" s="40" t="s">
        <v>10</v>
      </c>
    </row>
    <row r="397" spans="3:7" ht="15" thickBot="1" x14ac:dyDescent="0.35">
      <c r="C397" s="38">
        <v>43285</v>
      </c>
      <c r="D397" s="39">
        <v>0.65379629629629632</v>
      </c>
      <c r="E397" s="40" t="s">
        <v>9</v>
      </c>
      <c r="F397" s="40">
        <v>28</v>
      </c>
      <c r="G397" s="40" t="s">
        <v>10</v>
      </c>
    </row>
    <row r="398" spans="3:7" ht="15" thickBot="1" x14ac:dyDescent="0.35">
      <c r="C398" s="38">
        <v>43285</v>
      </c>
      <c r="D398" s="39">
        <v>0.65738425925925925</v>
      </c>
      <c r="E398" s="40" t="s">
        <v>9</v>
      </c>
      <c r="F398" s="40">
        <v>12</v>
      </c>
      <c r="G398" s="40" t="s">
        <v>11</v>
      </c>
    </row>
    <row r="399" spans="3:7" ht="15" thickBot="1" x14ac:dyDescent="0.35">
      <c r="C399" s="38">
        <v>43285</v>
      </c>
      <c r="D399" s="39">
        <v>0.65954861111111118</v>
      </c>
      <c r="E399" s="40" t="s">
        <v>9</v>
      </c>
      <c r="F399" s="40">
        <v>11</v>
      </c>
      <c r="G399" s="40" t="s">
        <v>11</v>
      </c>
    </row>
    <row r="400" spans="3:7" ht="15" thickBot="1" x14ac:dyDescent="0.35">
      <c r="C400" s="38">
        <v>43285</v>
      </c>
      <c r="D400" s="39">
        <v>0.66204861111111113</v>
      </c>
      <c r="E400" s="40" t="s">
        <v>9</v>
      </c>
      <c r="F400" s="40">
        <v>10</v>
      </c>
      <c r="G400" s="40" t="s">
        <v>11</v>
      </c>
    </row>
    <row r="401" spans="3:7" ht="15" thickBot="1" x14ac:dyDescent="0.35">
      <c r="C401" s="38">
        <v>43285</v>
      </c>
      <c r="D401" s="39">
        <v>0.66766203703703697</v>
      </c>
      <c r="E401" s="40" t="s">
        <v>9</v>
      </c>
      <c r="F401" s="40">
        <v>8</v>
      </c>
      <c r="G401" s="40" t="s">
        <v>11</v>
      </c>
    </row>
    <row r="402" spans="3:7" ht="15" thickBot="1" x14ac:dyDescent="0.35">
      <c r="C402" s="38">
        <v>43285</v>
      </c>
      <c r="D402" s="39">
        <v>0.66769675925925931</v>
      </c>
      <c r="E402" s="40" t="s">
        <v>9</v>
      </c>
      <c r="F402" s="40">
        <v>8</v>
      </c>
      <c r="G402" s="40" t="s">
        <v>10</v>
      </c>
    </row>
    <row r="403" spans="3:7" ht="15" thickBot="1" x14ac:dyDescent="0.35">
      <c r="C403" s="38">
        <v>43285</v>
      </c>
      <c r="D403" s="39">
        <v>0.6752893518518519</v>
      </c>
      <c r="E403" s="40" t="s">
        <v>9</v>
      </c>
      <c r="F403" s="40">
        <v>7</v>
      </c>
      <c r="G403" s="40" t="s">
        <v>11</v>
      </c>
    </row>
    <row r="404" spans="3:7" ht="15" thickBot="1" x14ac:dyDescent="0.35">
      <c r="C404" s="38">
        <v>43285</v>
      </c>
      <c r="D404" s="39">
        <v>0.68287037037037035</v>
      </c>
      <c r="E404" s="40" t="s">
        <v>9</v>
      </c>
      <c r="F404" s="40">
        <v>5</v>
      </c>
      <c r="G404" s="40" t="s">
        <v>11</v>
      </c>
    </row>
    <row r="405" spans="3:7" ht="15" thickBot="1" x14ac:dyDescent="0.35">
      <c r="C405" s="38">
        <v>43285</v>
      </c>
      <c r="D405" s="39">
        <v>0.69383101851851858</v>
      </c>
      <c r="E405" s="40" t="s">
        <v>9</v>
      </c>
      <c r="F405" s="40">
        <v>14</v>
      </c>
      <c r="G405" s="40" t="s">
        <v>10</v>
      </c>
    </row>
    <row r="406" spans="3:7" ht="15" thickBot="1" x14ac:dyDescent="0.35">
      <c r="C406" s="38">
        <v>43285</v>
      </c>
      <c r="D406" s="39">
        <v>0.69393518518518515</v>
      </c>
      <c r="E406" s="40" t="s">
        <v>9</v>
      </c>
      <c r="F406" s="40">
        <v>16</v>
      </c>
      <c r="G406" s="40" t="s">
        <v>10</v>
      </c>
    </row>
    <row r="407" spans="3:7" ht="15" thickBot="1" x14ac:dyDescent="0.35">
      <c r="C407" s="38">
        <v>43285</v>
      </c>
      <c r="D407" s="39">
        <v>0.69499999999999995</v>
      </c>
      <c r="E407" s="40" t="s">
        <v>9</v>
      </c>
      <c r="F407" s="40">
        <v>22</v>
      </c>
      <c r="G407" s="40" t="s">
        <v>10</v>
      </c>
    </row>
    <row r="408" spans="3:7" ht="15" thickBot="1" x14ac:dyDescent="0.35">
      <c r="C408" s="38">
        <v>43285</v>
      </c>
      <c r="D408" s="39">
        <v>0.6972222222222223</v>
      </c>
      <c r="E408" s="40" t="s">
        <v>9</v>
      </c>
      <c r="F408" s="40">
        <v>21</v>
      </c>
      <c r="G408" s="40" t="s">
        <v>11</v>
      </c>
    </row>
    <row r="409" spans="3:7" ht="15" thickBot="1" x14ac:dyDescent="0.35">
      <c r="C409" s="38">
        <v>43285</v>
      </c>
      <c r="D409" s="39">
        <v>0.69724537037037038</v>
      </c>
      <c r="E409" s="40" t="s">
        <v>9</v>
      </c>
      <c r="F409" s="40">
        <v>23</v>
      </c>
      <c r="G409" s="40" t="s">
        <v>11</v>
      </c>
    </row>
    <row r="410" spans="3:7" ht="15" thickBot="1" x14ac:dyDescent="0.35">
      <c r="C410" s="38">
        <v>43285</v>
      </c>
      <c r="D410" s="39">
        <v>0.69726851851851857</v>
      </c>
      <c r="E410" s="40" t="s">
        <v>9</v>
      </c>
      <c r="F410" s="40">
        <v>19</v>
      </c>
      <c r="G410" s="40" t="s">
        <v>11</v>
      </c>
    </row>
    <row r="411" spans="3:7" ht="15" thickBot="1" x14ac:dyDescent="0.35">
      <c r="C411" s="38">
        <v>43285</v>
      </c>
      <c r="D411" s="39">
        <v>0.6975231481481482</v>
      </c>
      <c r="E411" s="40" t="s">
        <v>9</v>
      </c>
      <c r="F411" s="40">
        <v>19</v>
      </c>
      <c r="G411" s="40" t="s">
        <v>11</v>
      </c>
    </row>
    <row r="412" spans="3:7" ht="15" thickBot="1" x14ac:dyDescent="0.35">
      <c r="C412" s="38">
        <v>43285</v>
      </c>
      <c r="D412" s="39">
        <v>0.69753472222222224</v>
      </c>
      <c r="E412" s="40" t="s">
        <v>9</v>
      </c>
      <c r="F412" s="40">
        <v>15</v>
      </c>
      <c r="G412" s="40" t="s">
        <v>11</v>
      </c>
    </row>
    <row r="413" spans="3:7" ht="15" thickBot="1" x14ac:dyDescent="0.35">
      <c r="C413" s="38">
        <v>43285</v>
      </c>
      <c r="D413" s="39">
        <v>0.69754629629629628</v>
      </c>
      <c r="E413" s="40" t="s">
        <v>9</v>
      </c>
      <c r="F413" s="40">
        <v>11</v>
      </c>
      <c r="G413" s="40" t="s">
        <v>11</v>
      </c>
    </row>
    <row r="414" spans="3:7" ht="15" thickBot="1" x14ac:dyDescent="0.35">
      <c r="C414" s="38">
        <v>43285</v>
      </c>
      <c r="D414" s="39">
        <v>0.69755787037037031</v>
      </c>
      <c r="E414" s="40" t="s">
        <v>9</v>
      </c>
      <c r="F414" s="40">
        <v>12</v>
      </c>
      <c r="G414" s="40" t="s">
        <v>11</v>
      </c>
    </row>
    <row r="415" spans="3:7" ht="15" thickBot="1" x14ac:dyDescent="0.35">
      <c r="C415" s="38">
        <v>43285</v>
      </c>
      <c r="D415" s="39">
        <v>0.69759259259259254</v>
      </c>
      <c r="E415" s="40" t="s">
        <v>9</v>
      </c>
      <c r="F415" s="40">
        <v>14</v>
      </c>
      <c r="G415" s="40" t="s">
        <v>11</v>
      </c>
    </row>
    <row r="416" spans="3:7" ht="15" thickBot="1" x14ac:dyDescent="0.35">
      <c r="C416" s="38">
        <v>43285</v>
      </c>
      <c r="D416" s="39">
        <v>0.70248842592592586</v>
      </c>
      <c r="E416" s="40" t="s">
        <v>9</v>
      </c>
      <c r="F416" s="40">
        <v>28</v>
      </c>
      <c r="G416" s="40" t="s">
        <v>10</v>
      </c>
    </row>
    <row r="417" spans="3:7" ht="15" thickBot="1" x14ac:dyDescent="0.35">
      <c r="C417" s="38">
        <v>43285</v>
      </c>
      <c r="D417" s="39">
        <v>0.70309027777777777</v>
      </c>
      <c r="E417" s="40" t="s">
        <v>9</v>
      </c>
      <c r="F417" s="40">
        <v>26</v>
      </c>
      <c r="G417" s="40" t="s">
        <v>10</v>
      </c>
    </row>
    <row r="418" spans="3:7" ht="15" thickBot="1" x14ac:dyDescent="0.35">
      <c r="C418" s="38">
        <v>43285</v>
      </c>
      <c r="D418" s="39">
        <v>0.70332175925925933</v>
      </c>
      <c r="E418" s="40" t="s">
        <v>9</v>
      </c>
      <c r="F418" s="40">
        <v>23</v>
      </c>
      <c r="G418" s="40" t="s">
        <v>10</v>
      </c>
    </row>
    <row r="419" spans="3:7" ht="15" thickBot="1" x14ac:dyDescent="0.35">
      <c r="C419" s="38">
        <v>43285</v>
      </c>
      <c r="D419" s="39">
        <v>0.70548611111111104</v>
      </c>
      <c r="E419" s="40" t="s">
        <v>9</v>
      </c>
      <c r="F419" s="40">
        <v>18</v>
      </c>
      <c r="G419" s="40" t="s">
        <v>11</v>
      </c>
    </row>
    <row r="420" spans="3:7" ht="15" thickBot="1" x14ac:dyDescent="0.35">
      <c r="C420" s="38">
        <v>43285</v>
      </c>
      <c r="D420" s="39">
        <v>0.7055555555555556</v>
      </c>
      <c r="E420" s="40" t="s">
        <v>9</v>
      </c>
      <c r="F420" s="40">
        <v>23</v>
      </c>
      <c r="G420" s="40" t="s">
        <v>10</v>
      </c>
    </row>
    <row r="421" spans="3:7" ht="15" thickBot="1" x14ac:dyDescent="0.35">
      <c r="C421" s="38">
        <v>43285</v>
      </c>
      <c r="D421" s="39">
        <v>0.70925925925925926</v>
      </c>
      <c r="E421" s="40" t="s">
        <v>9</v>
      </c>
      <c r="F421" s="40">
        <v>26</v>
      </c>
      <c r="G421" s="40" t="s">
        <v>11</v>
      </c>
    </row>
    <row r="422" spans="3:7" ht="15" thickBot="1" x14ac:dyDescent="0.35">
      <c r="C422" s="38">
        <v>43285</v>
      </c>
      <c r="D422" s="39">
        <v>0.71677083333333336</v>
      </c>
      <c r="E422" s="40" t="s">
        <v>9</v>
      </c>
      <c r="F422" s="40">
        <v>19</v>
      </c>
      <c r="G422" s="40" t="s">
        <v>10</v>
      </c>
    </row>
    <row r="423" spans="3:7" ht="15" thickBot="1" x14ac:dyDescent="0.35">
      <c r="C423" s="38">
        <v>43285</v>
      </c>
      <c r="D423" s="39">
        <v>0.72590277777777779</v>
      </c>
      <c r="E423" s="40" t="s">
        <v>9</v>
      </c>
      <c r="F423" s="40">
        <v>9</v>
      </c>
      <c r="G423" s="40" t="s">
        <v>11</v>
      </c>
    </row>
    <row r="424" spans="3:7" ht="15" thickBot="1" x14ac:dyDescent="0.35">
      <c r="C424" s="38">
        <v>43285</v>
      </c>
      <c r="D424" s="39">
        <v>0.72660879629629627</v>
      </c>
      <c r="E424" s="40" t="s">
        <v>9</v>
      </c>
      <c r="F424" s="40">
        <v>18</v>
      </c>
      <c r="G424" s="40" t="s">
        <v>10</v>
      </c>
    </row>
    <row r="425" spans="3:7" ht="15" thickBot="1" x14ac:dyDescent="0.35">
      <c r="C425" s="38">
        <v>43285</v>
      </c>
      <c r="D425" s="39">
        <v>0.72663194444444434</v>
      </c>
      <c r="E425" s="40" t="s">
        <v>9</v>
      </c>
      <c r="F425" s="40">
        <v>13</v>
      </c>
      <c r="G425" s="40" t="s">
        <v>10</v>
      </c>
    </row>
    <row r="426" spans="3:7" ht="15" thickBot="1" x14ac:dyDescent="0.35">
      <c r="C426" s="38">
        <v>43285</v>
      </c>
      <c r="D426" s="39">
        <v>0.72664351851851849</v>
      </c>
      <c r="E426" s="40" t="s">
        <v>9</v>
      </c>
      <c r="F426" s="40">
        <v>14</v>
      </c>
      <c r="G426" s="40" t="s">
        <v>10</v>
      </c>
    </row>
    <row r="427" spans="3:7" ht="15" thickBot="1" x14ac:dyDescent="0.35">
      <c r="C427" s="38">
        <v>43285</v>
      </c>
      <c r="D427" s="39">
        <v>0.7279282407407407</v>
      </c>
      <c r="E427" s="40" t="s">
        <v>9</v>
      </c>
      <c r="F427" s="40">
        <v>11</v>
      </c>
      <c r="G427" s="40" t="s">
        <v>11</v>
      </c>
    </row>
    <row r="428" spans="3:7" ht="15" thickBot="1" x14ac:dyDescent="0.35">
      <c r="C428" s="38">
        <v>43285</v>
      </c>
      <c r="D428" s="39">
        <v>0.73692129629629621</v>
      </c>
      <c r="E428" s="40" t="s">
        <v>9</v>
      </c>
      <c r="F428" s="40">
        <v>23</v>
      </c>
      <c r="G428" s="40" t="s">
        <v>10</v>
      </c>
    </row>
    <row r="429" spans="3:7" ht="15" thickBot="1" x14ac:dyDescent="0.35">
      <c r="C429" s="38">
        <v>43285</v>
      </c>
      <c r="D429" s="39">
        <v>0.73898148148148157</v>
      </c>
      <c r="E429" s="40" t="s">
        <v>9</v>
      </c>
      <c r="F429" s="40">
        <v>12</v>
      </c>
      <c r="G429" s="40" t="s">
        <v>11</v>
      </c>
    </row>
    <row r="430" spans="3:7" ht="15" thickBot="1" x14ac:dyDescent="0.35">
      <c r="C430" s="38">
        <v>43285</v>
      </c>
      <c r="D430" s="39">
        <v>0.7409027777777778</v>
      </c>
      <c r="E430" s="40" t="s">
        <v>9</v>
      </c>
      <c r="F430" s="40">
        <v>20</v>
      </c>
      <c r="G430" s="40" t="s">
        <v>10</v>
      </c>
    </row>
    <row r="431" spans="3:7" ht="15" thickBot="1" x14ac:dyDescent="0.35">
      <c r="C431" s="38">
        <v>43285</v>
      </c>
      <c r="D431" s="39">
        <v>0.74092592592592599</v>
      </c>
      <c r="E431" s="40" t="s">
        <v>9</v>
      </c>
      <c r="F431" s="40">
        <v>27</v>
      </c>
      <c r="G431" s="40" t="s">
        <v>10</v>
      </c>
    </row>
    <row r="432" spans="3:7" ht="15" thickBot="1" x14ac:dyDescent="0.35">
      <c r="C432" s="38">
        <v>43285</v>
      </c>
      <c r="D432" s="39">
        <v>0.74093749999999992</v>
      </c>
      <c r="E432" s="40" t="s">
        <v>9</v>
      </c>
      <c r="F432" s="40">
        <v>26</v>
      </c>
      <c r="G432" s="40" t="s">
        <v>10</v>
      </c>
    </row>
    <row r="433" spans="3:7" ht="15" thickBot="1" x14ac:dyDescent="0.35">
      <c r="C433" s="38">
        <v>43285</v>
      </c>
      <c r="D433" s="39">
        <v>0.74094907407407407</v>
      </c>
      <c r="E433" s="40" t="s">
        <v>9</v>
      </c>
      <c r="F433" s="40">
        <v>19</v>
      </c>
      <c r="G433" s="40" t="s">
        <v>10</v>
      </c>
    </row>
    <row r="434" spans="3:7" ht="15" thickBot="1" x14ac:dyDescent="0.35">
      <c r="C434" s="38">
        <v>43285</v>
      </c>
      <c r="D434" s="39">
        <v>0.74096064814814822</v>
      </c>
      <c r="E434" s="40" t="s">
        <v>9</v>
      </c>
      <c r="F434" s="40">
        <v>17</v>
      </c>
      <c r="G434" s="40" t="s">
        <v>10</v>
      </c>
    </row>
    <row r="435" spans="3:7" ht="15" thickBot="1" x14ac:dyDescent="0.35">
      <c r="C435" s="38">
        <v>43285</v>
      </c>
      <c r="D435" s="39">
        <v>0.74099537037037033</v>
      </c>
      <c r="E435" s="40" t="s">
        <v>9</v>
      </c>
      <c r="F435" s="40">
        <v>26</v>
      </c>
      <c r="G435" s="40" t="s">
        <v>10</v>
      </c>
    </row>
    <row r="436" spans="3:7" ht="15" thickBot="1" x14ac:dyDescent="0.35">
      <c r="C436" s="38">
        <v>43285</v>
      </c>
      <c r="D436" s="39">
        <v>0.74103009259259256</v>
      </c>
      <c r="E436" s="40" t="s">
        <v>9</v>
      </c>
      <c r="F436" s="40">
        <v>29</v>
      </c>
      <c r="G436" s="40" t="s">
        <v>10</v>
      </c>
    </row>
    <row r="437" spans="3:7" ht="15" thickBot="1" x14ac:dyDescent="0.35">
      <c r="C437" s="38">
        <v>43285</v>
      </c>
      <c r="D437" s="39">
        <v>0.74104166666666671</v>
      </c>
      <c r="E437" s="40" t="s">
        <v>9</v>
      </c>
      <c r="F437" s="40">
        <v>29</v>
      </c>
      <c r="G437" s="40" t="s">
        <v>10</v>
      </c>
    </row>
    <row r="438" spans="3:7" ht="15" thickBot="1" x14ac:dyDescent="0.35">
      <c r="C438" s="38">
        <v>43285</v>
      </c>
      <c r="D438" s="39">
        <v>0.74280092592592595</v>
      </c>
      <c r="E438" s="40" t="s">
        <v>9</v>
      </c>
      <c r="F438" s="40">
        <v>25</v>
      </c>
      <c r="G438" s="40" t="s">
        <v>11</v>
      </c>
    </row>
    <row r="439" spans="3:7" ht="15" thickBot="1" x14ac:dyDescent="0.35">
      <c r="C439" s="38">
        <v>43285</v>
      </c>
      <c r="D439" s="39">
        <v>0.74366898148148142</v>
      </c>
      <c r="E439" s="40" t="s">
        <v>9</v>
      </c>
      <c r="F439" s="40">
        <v>28</v>
      </c>
      <c r="G439" s="40" t="s">
        <v>10</v>
      </c>
    </row>
    <row r="440" spans="3:7" ht="15" thickBot="1" x14ac:dyDescent="0.35">
      <c r="C440" s="38">
        <v>43285</v>
      </c>
      <c r="D440" s="39">
        <v>0.74739583333333337</v>
      </c>
      <c r="E440" s="40" t="s">
        <v>9</v>
      </c>
      <c r="F440" s="40">
        <v>23</v>
      </c>
      <c r="G440" s="40" t="s">
        <v>10</v>
      </c>
    </row>
    <row r="441" spans="3:7" ht="15" thickBot="1" x14ac:dyDescent="0.35">
      <c r="C441" s="38">
        <v>43285</v>
      </c>
      <c r="D441" s="39">
        <v>0.74741898148148145</v>
      </c>
      <c r="E441" s="40" t="s">
        <v>9</v>
      </c>
      <c r="F441" s="40">
        <v>24</v>
      </c>
      <c r="G441" s="40" t="s">
        <v>10</v>
      </c>
    </row>
    <row r="442" spans="3:7" ht="15" thickBot="1" x14ac:dyDescent="0.35">
      <c r="C442" s="38">
        <v>43285</v>
      </c>
      <c r="D442" s="39">
        <v>0.74743055555555549</v>
      </c>
      <c r="E442" s="40" t="s">
        <v>9</v>
      </c>
      <c r="F442" s="40">
        <v>25</v>
      </c>
      <c r="G442" s="40" t="s">
        <v>10</v>
      </c>
    </row>
    <row r="443" spans="3:7" ht="15" thickBot="1" x14ac:dyDescent="0.35">
      <c r="C443" s="38">
        <v>43285</v>
      </c>
      <c r="D443" s="39">
        <v>0.75025462962962963</v>
      </c>
      <c r="E443" s="40" t="s">
        <v>9</v>
      </c>
      <c r="F443" s="40">
        <v>25</v>
      </c>
      <c r="G443" s="40" t="s">
        <v>10</v>
      </c>
    </row>
    <row r="444" spans="3:7" ht="15" thickBot="1" x14ac:dyDescent="0.35">
      <c r="C444" s="38">
        <v>43285</v>
      </c>
      <c r="D444" s="39">
        <v>0.75097222222222226</v>
      </c>
      <c r="E444" s="40" t="s">
        <v>9</v>
      </c>
      <c r="F444" s="40">
        <v>10</v>
      </c>
      <c r="G444" s="40" t="s">
        <v>10</v>
      </c>
    </row>
    <row r="445" spans="3:7" ht="15" thickBot="1" x14ac:dyDescent="0.35">
      <c r="C445" s="38">
        <v>43285</v>
      </c>
      <c r="D445" s="39">
        <v>0.7530324074074074</v>
      </c>
      <c r="E445" s="40" t="s">
        <v>9</v>
      </c>
      <c r="F445" s="40">
        <v>23</v>
      </c>
      <c r="G445" s="40" t="s">
        <v>11</v>
      </c>
    </row>
    <row r="446" spans="3:7" ht="15" thickBot="1" x14ac:dyDescent="0.35">
      <c r="C446" s="38">
        <v>43285</v>
      </c>
      <c r="D446" s="39">
        <v>0.75306712962962974</v>
      </c>
      <c r="E446" s="40" t="s">
        <v>9</v>
      </c>
      <c r="F446" s="40">
        <v>16</v>
      </c>
      <c r="G446" s="40" t="s">
        <v>11</v>
      </c>
    </row>
    <row r="447" spans="3:7" ht="15" thickBot="1" x14ac:dyDescent="0.35">
      <c r="C447" s="38">
        <v>43285</v>
      </c>
      <c r="D447" s="39">
        <v>0.75732638888888892</v>
      </c>
      <c r="E447" s="40" t="s">
        <v>9</v>
      </c>
      <c r="F447" s="40">
        <v>26</v>
      </c>
      <c r="G447" s="40" t="s">
        <v>10</v>
      </c>
    </row>
    <row r="448" spans="3:7" ht="15" thickBot="1" x14ac:dyDescent="0.35">
      <c r="C448" s="38">
        <v>43285</v>
      </c>
      <c r="D448" s="39">
        <v>0.76098379629629631</v>
      </c>
      <c r="E448" s="40" t="s">
        <v>9</v>
      </c>
      <c r="F448" s="40">
        <v>10</v>
      </c>
      <c r="G448" s="40" t="s">
        <v>10</v>
      </c>
    </row>
    <row r="449" spans="3:7" ht="15" thickBot="1" x14ac:dyDescent="0.35">
      <c r="C449" s="38">
        <v>43285</v>
      </c>
      <c r="D449" s="39">
        <v>0.76149305555555558</v>
      </c>
      <c r="E449" s="40" t="s">
        <v>9</v>
      </c>
      <c r="F449" s="40">
        <v>26</v>
      </c>
      <c r="G449" s="40" t="s">
        <v>10</v>
      </c>
    </row>
    <row r="450" spans="3:7" ht="15" thickBot="1" x14ac:dyDescent="0.35">
      <c r="C450" s="38">
        <v>43285</v>
      </c>
      <c r="D450" s="39">
        <v>0.76151620370370365</v>
      </c>
      <c r="E450" s="40" t="s">
        <v>9</v>
      </c>
      <c r="F450" s="40">
        <v>28</v>
      </c>
      <c r="G450" s="40" t="s">
        <v>10</v>
      </c>
    </row>
    <row r="451" spans="3:7" ht="15" thickBot="1" x14ac:dyDescent="0.35">
      <c r="C451" s="38">
        <v>43285</v>
      </c>
      <c r="D451" s="39">
        <v>0.76822916666666663</v>
      </c>
      <c r="E451" s="40" t="s">
        <v>9</v>
      </c>
      <c r="F451" s="40">
        <v>15</v>
      </c>
      <c r="G451" s="40" t="s">
        <v>10</v>
      </c>
    </row>
    <row r="452" spans="3:7" ht="15" thickBot="1" x14ac:dyDescent="0.35">
      <c r="C452" s="38">
        <v>43285</v>
      </c>
      <c r="D452" s="39">
        <v>0.76921296296296304</v>
      </c>
      <c r="E452" s="40" t="s">
        <v>9</v>
      </c>
      <c r="F452" s="40">
        <v>14</v>
      </c>
      <c r="G452" s="40" t="s">
        <v>10</v>
      </c>
    </row>
    <row r="453" spans="3:7" ht="15" thickBot="1" x14ac:dyDescent="0.35">
      <c r="C453" s="38">
        <v>43285</v>
      </c>
      <c r="D453" s="39">
        <v>0.76921296296296304</v>
      </c>
      <c r="E453" s="40" t="s">
        <v>9</v>
      </c>
      <c r="F453" s="40">
        <v>17</v>
      </c>
      <c r="G453" s="40" t="s">
        <v>10</v>
      </c>
    </row>
    <row r="454" spans="3:7" ht="15" thickBot="1" x14ac:dyDescent="0.35">
      <c r="C454" s="38">
        <v>43285</v>
      </c>
      <c r="D454" s="39">
        <v>0.76923611111111112</v>
      </c>
      <c r="E454" s="40" t="s">
        <v>9</v>
      </c>
      <c r="F454" s="40">
        <v>18</v>
      </c>
      <c r="G454" s="40" t="s">
        <v>10</v>
      </c>
    </row>
    <row r="455" spans="3:7" ht="15" thickBot="1" x14ac:dyDescent="0.35">
      <c r="C455" s="38">
        <v>43285</v>
      </c>
      <c r="D455" s="39">
        <v>0.76960648148148147</v>
      </c>
      <c r="E455" s="40" t="s">
        <v>9</v>
      </c>
      <c r="F455" s="40">
        <v>13</v>
      </c>
      <c r="G455" s="40" t="s">
        <v>11</v>
      </c>
    </row>
    <row r="456" spans="3:7" ht="15" thickBot="1" x14ac:dyDescent="0.35">
      <c r="C456" s="38">
        <v>43285</v>
      </c>
      <c r="D456" s="39">
        <v>0.77093750000000005</v>
      </c>
      <c r="E456" s="40" t="s">
        <v>9</v>
      </c>
      <c r="F456" s="40">
        <v>10</v>
      </c>
      <c r="G456" s="40" t="s">
        <v>10</v>
      </c>
    </row>
    <row r="457" spans="3:7" ht="15" thickBot="1" x14ac:dyDescent="0.35">
      <c r="C457" s="38">
        <v>43285</v>
      </c>
      <c r="D457" s="39">
        <v>0.77150462962962962</v>
      </c>
      <c r="E457" s="40" t="s">
        <v>9</v>
      </c>
      <c r="F457" s="40">
        <v>17</v>
      </c>
      <c r="G457" s="40" t="s">
        <v>10</v>
      </c>
    </row>
    <row r="458" spans="3:7" ht="15" thickBot="1" x14ac:dyDescent="0.35">
      <c r="C458" s="38">
        <v>43285</v>
      </c>
      <c r="D458" s="39">
        <v>0.7715277777777777</v>
      </c>
      <c r="E458" s="40" t="s">
        <v>9</v>
      </c>
      <c r="F458" s="40">
        <v>12</v>
      </c>
      <c r="G458" s="40" t="s">
        <v>10</v>
      </c>
    </row>
    <row r="459" spans="3:7" ht="15" thickBot="1" x14ac:dyDescent="0.35">
      <c r="C459" s="38">
        <v>43285</v>
      </c>
      <c r="D459" s="39">
        <v>0.77153935185185185</v>
      </c>
      <c r="E459" s="40" t="s">
        <v>9</v>
      </c>
      <c r="F459" s="40">
        <v>16</v>
      </c>
      <c r="G459" s="40" t="s">
        <v>10</v>
      </c>
    </row>
    <row r="460" spans="3:7" ht="15" thickBot="1" x14ac:dyDescent="0.35">
      <c r="C460" s="38">
        <v>43285</v>
      </c>
      <c r="D460" s="39">
        <v>0.77157407407407408</v>
      </c>
      <c r="E460" s="40" t="s">
        <v>9</v>
      </c>
      <c r="F460" s="40">
        <v>15</v>
      </c>
      <c r="G460" s="40" t="s">
        <v>10</v>
      </c>
    </row>
    <row r="461" spans="3:7" ht="15" thickBot="1" x14ac:dyDescent="0.35">
      <c r="C461" s="38">
        <v>43285</v>
      </c>
      <c r="D461" s="39">
        <v>0.77364583333333325</v>
      </c>
      <c r="E461" s="40" t="s">
        <v>9</v>
      </c>
      <c r="F461" s="40">
        <v>12</v>
      </c>
      <c r="G461" s="40" t="s">
        <v>11</v>
      </c>
    </row>
    <row r="462" spans="3:7" ht="15" thickBot="1" x14ac:dyDescent="0.35">
      <c r="C462" s="38">
        <v>43285</v>
      </c>
      <c r="D462" s="39">
        <v>0.77481481481481485</v>
      </c>
      <c r="E462" s="40" t="s">
        <v>9</v>
      </c>
      <c r="F462" s="40">
        <v>8</v>
      </c>
      <c r="G462" s="40" t="s">
        <v>10</v>
      </c>
    </row>
    <row r="463" spans="3:7" ht="15" thickBot="1" x14ac:dyDescent="0.35">
      <c r="C463" s="38">
        <v>43285</v>
      </c>
      <c r="D463" s="39">
        <v>0.77482638888888899</v>
      </c>
      <c r="E463" s="40" t="s">
        <v>9</v>
      </c>
      <c r="F463" s="40">
        <v>15</v>
      </c>
      <c r="G463" s="40" t="s">
        <v>10</v>
      </c>
    </row>
    <row r="464" spans="3:7" ht="15" thickBot="1" x14ac:dyDescent="0.35">
      <c r="C464" s="38">
        <v>43285</v>
      </c>
      <c r="D464" s="39">
        <v>0.77748842592592593</v>
      </c>
      <c r="E464" s="40" t="s">
        <v>9</v>
      </c>
      <c r="F464" s="40">
        <v>31</v>
      </c>
      <c r="G464" s="40" t="s">
        <v>11</v>
      </c>
    </row>
    <row r="465" spans="3:7" ht="15" thickBot="1" x14ac:dyDescent="0.35">
      <c r="C465" s="38">
        <v>43285</v>
      </c>
      <c r="D465" s="39">
        <v>0.77749999999999997</v>
      </c>
      <c r="E465" s="40" t="s">
        <v>9</v>
      </c>
      <c r="F465" s="40">
        <v>29</v>
      </c>
      <c r="G465" s="40" t="s">
        <v>11</v>
      </c>
    </row>
    <row r="466" spans="3:7" ht="15" thickBot="1" x14ac:dyDescent="0.35">
      <c r="C466" s="38">
        <v>43285</v>
      </c>
      <c r="D466" s="39">
        <v>0.77751157407407412</v>
      </c>
      <c r="E466" s="40" t="s">
        <v>9</v>
      </c>
      <c r="F466" s="40">
        <v>19</v>
      </c>
      <c r="G466" s="40" t="s">
        <v>11</v>
      </c>
    </row>
    <row r="467" spans="3:7" ht="15" thickBot="1" x14ac:dyDescent="0.35">
      <c r="C467" s="38">
        <v>43285</v>
      </c>
      <c r="D467" s="39">
        <v>0.77752314814814805</v>
      </c>
      <c r="E467" s="40" t="s">
        <v>9</v>
      </c>
      <c r="F467" s="40">
        <v>17</v>
      </c>
      <c r="G467" s="40" t="s">
        <v>11</v>
      </c>
    </row>
    <row r="468" spans="3:7" ht="15" thickBot="1" x14ac:dyDescent="0.35">
      <c r="C468" s="38">
        <v>43285</v>
      </c>
      <c r="D468" s="39">
        <v>0.77777777777777779</v>
      </c>
      <c r="E468" s="40" t="s">
        <v>9</v>
      </c>
      <c r="F468" s="40">
        <v>15</v>
      </c>
      <c r="G468" s="40" t="s">
        <v>10</v>
      </c>
    </row>
    <row r="469" spans="3:7" ht="15" thickBot="1" x14ac:dyDescent="0.35">
      <c r="C469" s="38">
        <v>43285</v>
      </c>
      <c r="D469" s="39">
        <v>0.7778356481481481</v>
      </c>
      <c r="E469" s="40" t="s">
        <v>9</v>
      </c>
      <c r="F469" s="40">
        <v>13</v>
      </c>
      <c r="G469" s="40" t="s">
        <v>10</v>
      </c>
    </row>
    <row r="470" spans="3:7" ht="15" thickBot="1" x14ac:dyDescent="0.35">
      <c r="C470" s="38">
        <v>43285</v>
      </c>
      <c r="D470" s="39">
        <v>0.77784722222222225</v>
      </c>
      <c r="E470" s="40" t="s">
        <v>9</v>
      </c>
      <c r="F470" s="40">
        <v>10</v>
      </c>
      <c r="G470" s="40" t="s">
        <v>10</v>
      </c>
    </row>
    <row r="471" spans="3:7" ht="15" thickBot="1" x14ac:dyDescent="0.35">
      <c r="C471" s="38">
        <v>43285</v>
      </c>
      <c r="D471" s="39">
        <v>0.77861111111111114</v>
      </c>
      <c r="E471" s="40" t="s">
        <v>9</v>
      </c>
      <c r="F471" s="40">
        <v>23</v>
      </c>
      <c r="G471" s="40" t="s">
        <v>11</v>
      </c>
    </row>
    <row r="472" spans="3:7" ht="15" thickBot="1" x14ac:dyDescent="0.35">
      <c r="C472" s="38">
        <v>43285</v>
      </c>
      <c r="D472" s="39">
        <v>0.78087962962962953</v>
      </c>
      <c r="E472" s="40" t="s">
        <v>9</v>
      </c>
      <c r="F472" s="40">
        <v>12</v>
      </c>
      <c r="G472" s="40" t="s">
        <v>10</v>
      </c>
    </row>
    <row r="473" spans="3:7" ht="15" thickBot="1" x14ac:dyDescent="0.35">
      <c r="C473" s="38">
        <v>43285</v>
      </c>
      <c r="D473" s="39">
        <v>0.7830555555555555</v>
      </c>
      <c r="E473" s="40" t="s">
        <v>9</v>
      </c>
      <c r="F473" s="40">
        <v>10</v>
      </c>
      <c r="G473" s="40" t="s">
        <v>10</v>
      </c>
    </row>
    <row r="474" spans="3:7" ht="15" thickBot="1" x14ac:dyDescent="0.35">
      <c r="C474" s="38">
        <v>43285</v>
      </c>
      <c r="D474" s="39">
        <v>0.78437499999999993</v>
      </c>
      <c r="E474" s="40" t="s">
        <v>9</v>
      </c>
      <c r="F474" s="40">
        <v>22</v>
      </c>
      <c r="G474" s="40" t="s">
        <v>10</v>
      </c>
    </row>
    <row r="475" spans="3:7" ht="15" thickBot="1" x14ac:dyDescent="0.35">
      <c r="C475" s="38">
        <v>43285</v>
      </c>
      <c r="D475" s="39">
        <v>0.78793981481481479</v>
      </c>
      <c r="E475" s="40" t="s">
        <v>9</v>
      </c>
      <c r="F475" s="40">
        <v>12</v>
      </c>
      <c r="G475" s="40" t="s">
        <v>11</v>
      </c>
    </row>
    <row r="476" spans="3:7" ht="15" thickBot="1" x14ac:dyDescent="0.35">
      <c r="C476" s="38">
        <v>43285</v>
      </c>
      <c r="D476" s="39">
        <v>0.78921296296296306</v>
      </c>
      <c r="E476" s="40" t="s">
        <v>9</v>
      </c>
      <c r="F476" s="40">
        <v>24</v>
      </c>
      <c r="G476" s="40" t="s">
        <v>10</v>
      </c>
    </row>
    <row r="477" spans="3:7" ht="15" thickBot="1" x14ac:dyDescent="0.35">
      <c r="C477" s="38">
        <v>43285</v>
      </c>
      <c r="D477" s="39">
        <v>0.78922453703703699</v>
      </c>
      <c r="E477" s="40" t="s">
        <v>9</v>
      </c>
      <c r="F477" s="40">
        <v>24</v>
      </c>
      <c r="G477" s="40" t="s">
        <v>10</v>
      </c>
    </row>
    <row r="478" spans="3:7" ht="15" thickBot="1" x14ac:dyDescent="0.35">
      <c r="C478" s="38">
        <v>43285</v>
      </c>
      <c r="D478" s="39">
        <v>0.8131018518518518</v>
      </c>
      <c r="E478" s="40" t="s">
        <v>9</v>
      </c>
      <c r="F478" s="40">
        <v>23</v>
      </c>
      <c r="G478" s="40" t="s">
        <v>11</v>
      </c>
    </row>
    <row r="479" spans="3:7" ht="15" thickBot="1" x14ac:dyDescent="0.35">
      <c r="C479" s="38">
        <v>43285</v>
      </c>
      <c r="D479" s="39">
        <v>0.81774305555555549</v>
      </c>
      <c r="E479" s="40" t="s">
        <v>9</v>
      </c>
      <c r="F479" s="40">
        <v>11</v>
      </c>
      <c r="G479" s="40" t="s">
        <v>11</v>
      </c>
    </row>
    <row r="480" spans="3:7" ht="15" thickBot="1" x14ac:dyDescent="0.35">
      <c r="C480" s="38">
        <v>43285</v>
      </c>
      <c r="D480" s="39">
        <v>0.83137731481481481</v>
      </c>
      <c r="E480" s="40" t="s">
        <v>9</v>
      </c>
      <c r="F480" s="40">
        <v>22</v>
      </c>
      <c r="G480" s="40" t="s">
        <v>10</v>
      </c>
    </row>
    <row r="481" spans="3:7" ht="15" thickBot="1" x14ac:dyDescent="0.35">
      <c r="C481" s="38">
        <v>43285</v>
      </c>
      <c r="D481" s="39">
        <v>0.83439814814814817</v>
      </c>
      <c r="E481" s="40" t="s">
        <v>9</v>
      </c>
      <c r="F481" s="40">
        <v>16</v>
      </c>
      <c r="G481" s="40" t="s">
        <v>11</v>
      </c>
    </row>
    <row r="482" spans="3:7" ht="15" thickBot="1" x14ac:dyDescent="0.35">
      <c r="C482" s="38">
        <v>43285</v>
      </c>
      <c r="D482" s="39">
        <v>0.83443287037037039</v>
      </c>
      <c r="E482" s="40" t="s">
        <v>9</v>
      </c>
      <c r="F482" s="40">
        <v>10</v>
      </c>
      <c r="G482" s="40" t="s">
        <v>11</v>
      </c>
    </row>
    <row r="483" spans="3:7" ht="15" thickBot="1" x14ac:dyDescent="0.35">
      <c r="C483" s="38">
        <v>43285</v>
      </c>
      <c r="D483" s="39">
        <v>0.84074074074074068</v>
      </c>
      <c r="E483" s="40" t="s">
        <v>9</v>
      </c>
      <c r="F483" s="40">
        <v>10</v>
      </c>
      <c r="G483" s="40" t="s">
        <v>11</v>
      </c>
    </row>
    <row r="484" spans="3:7" ht="15" thickBot="1" x14ac:dyDescent="0.35">
      <c r="C484" s="38">
        <v>43285</v>
      </c>
      <c r="D484" s="39">
        <v>0.85003472222222232</v>
      </c>
      <c r="E484" s="40" t="s">
        <v>9</v>
      </c>
      <c r="F484" s="40">
        <v>9</v>
      </c>
      <c r="G484" s="40" t="s">
        <v>10</v>
      </c>
    </row>
    <row r="485" spans="3:7" ht="15" thickBot="1" x14ac:dyDescent="0.35">
      <c r="C485" s="38">
        <v>43285</v>
      </c>
      <c r="D485" s="39">
        <v>0.86951388888888881</v>
      </c>
      <c r="E485" s="40" t="s">
        <v>9</v>
      </c>
      <c r="F485" s="40">
        <v>13</v>
      </c>
      <c r="G485" s="40" t="s">
        <v>11</v>
      </c>
    </row>
    <row r="486" spans="3:7" ht="15" thickBot="1" x14ac:dyDescent="0.35">
      <c r="C486" s="38">
        <v>43285</v>
      </c>
      <c r="D486" s="39">
        <v>0.87258101851851855</v>
      </c>
      <c r="E486" s="40" t="s">
        <v>9</v>
      </c>
      <c r="F486" s="40">
        <v>15</v>
      </c>
      <c r="G486" s="40" t="s">
        <v>11</v>
      </c>
    </row>
    <row r="487" spans="3:7" ht="15" thickBot="1" x14ac:dyDescent="0.35">
      <c r="C487" s="38">
        <v>43285</v>
      </c>
      <c r="D487" s="39">
        <v>0.8725925925925927</v>
      </c>
      <c r="E487" s="40" t="s">
        <v>9</v>
      </c>
      <c r="F487" s="40">
        <v>13</v>
      </c>
      <c r="G487" s="40" t="s">
        <v>11</v>
      </c>
    </row>
    <row r="488" spans="3:7" ht="15" thickBot="1" x14ac:dyDescent="0.35">
      <c r="C488" s="38">
        <v>43285</v>
      </c>
      <c r="D488" s="39">
        <v>0.87262731481481481</v>
      </c>
      <c r="E488" s="40" t="s">
        <v>9</v>
      </c>
      <c r="F488" s="40">
        <v>10</v>
      </c>
      <c r="G488" s="40" t="s">
        <v>11</v>
      </c>
    </row>
    <row r="489" spans="3:7" ht="15" thickBot="1" x14ac:dyDescent="0.35">
      <c r="C489" s="38">
        <v>43285</v>
      </c>
      <c r="D489" s="39">
        <v>0.87266203703703704</v>
      </c>
      <c r="E489" s="40" t="s">
        <v>9</v>
      </c>
      <c r="F489" s="40">
        <v>10</v>
      </c>
      <c r="G489" s="40" t="s">
        <v>11</v>
      </c>
    </row>
    <row r="490" spans="3:7" ht="15" thickBot="1" x14ac:dyDescent="0.35">
      <c r="C490" s="38">
        <v>43285</v>
      </c>
      <c r="D490" s="39">
        <v>0.87618055555555552</v>
      </c>
      <c r="E490" s="40" t="s">
        <v>9</v>
      </c>
      <c r="F490" s="40">
        <v>10</v>
      </c>
      <c r="G490" s="40" t="s">
        <v>11</v>
      </c>
    </row>
    <row r="491" spans="3:7" ht="15" thickBot="1" x14ac:dyDescent="0.35">
      <c r="C491" s="38">
        <v>43285</v>
      </c>
      <c r="D491" s="39">
        <v>0.87938657407407417</v>
      </c>
      <c r="E491" s="40" t="s">
        <v>9</v>
      </c>
      <c r="F491" s="40">
        <v>13</v>
      </c>
      <c r="G491" s="40" t="s">
        <v>11</v>
      </c>
    </row>
    <row r="492" spans="3:7" ht="15" thickBot="1" x14ac:dyDescent="0.35">
      <c r="C492" s="38">
        <v>43285</v>
      </c>
      <c r="D492" s="39">
        <v>0.87942129629629628</v>
      </c>
      <c r="E492" s="40" t="s">
        <v>9</v>
      </c>
      <c r="F492" s="40">
        <v>13</v>
      </c>
      <c r="G492" s="40" t="s">
        <v>11</v>
      </c>
    </row>
    <row r="493" spans="3:7" ht="15" thickBot="1" x14ac:dyDescent="0.35">
      <c r="C493" s="38">
        <v>43285</v>
      </c>
      <c r="D493" s="39">
        <v>0.89291666666666669</v>
      </c>
      <c r="E493" s="40" t="s">
        <v>9</v>
      </c>
      <c r="F493" s="40">
        <v>10</v>
      </c>
      <c r="G493" s="40" t="s">
        <v>11</v>
      </c>
    </row>
    <row r="494" spans="3:7" ht="15" thickBot="1" x14ac:dyDescent="0.35">
      <c r="C494" s="38">
        <v>43285</v>
      </c>
      <c r="D494" s="39">
        <v>0.89831018518518524</v>
      </c>
      <c r="E494" s="40" t="s">
        <v>9</v>
      </c>
      <c r="F494" s="40">
        <v>18</v>
      </c>
      <c r="G494" s="40" t="s">
        <v>10</v>
      </c>
    </row>
    <row r="495" spans="3:7" ht="15" thickBot="1" x14ac:dyDescent="0.35">
      <c r="C495" s="38">
        <v>43285</v>
      </c>
      <c r="D495" s="39">
        <v>0.94153935185185189</v>
      </c>
      <c r="E495" s="40" t="s">
        <v>9</v>
      </c>
      <c r="F495" s="40">
        <v>10</v>
      </c>
      <c r="G495" s="40" t="s">
        <v>11</v>
      </c>
    </row>
    <row r="496" spans="3:7" ht="15" thickBot="1" x14ac:dyDescent="0.35">
      <c r="C496" s="38">
        <v>43285</v>
      </c>
      <c r="D496" s="39">
        <v>0.94731481481481483</v>
      </c>
      <c r="E496" s="40" t="s">
        <v>9</v>
      </c>
      <c r="F496" s="40">
        <v>14</v>
      </c>
      <c r="G496" s="40" t="s">
        <v>10</v>
      </c>
    </row>
    <row r="497" spans="3:7" ht="15" thickBot="1" x14ac:dyDescent="0.35">
      <c r="C497" s="38">
        <v>43285</v>
      </c>
      <c r="D497" s="39">
        <v>0.94733796296296291</v>
      </c>
      <c r="E497" s="40" t="s">
        <v>9</v>
      </c>
      <c r="F497" s="40">
        <v>10</v>
      </c>
      <c r="G497" s="40" t="s">
        <v>10</v>
      </c>
    </row>
    <row r="498" spans="3:7" ht="15" thickBot="1" x14ac:dyDescent="0.35">
      <c r="C498" s="38">
        <v>43286</v>
      </c>
      <c r="D498" s="39">
        <v>4.5902777777777772E-2</v>
      </c>
      <c r="E498" s="40" t="s">
        <v>9</v>
      </c>
      <c r="F498" s="40">
        <v>20</v>
      </c>
      <c r="G498" s="40" t="s">
        <v>10</v>
      </c>
    </row>
    <row r="499" spans="3:7" ht="15" thickBot="1" x14ac:dyDescent="0.35">
      <c r="C499" s="38">
        <v>43286</v>
      </c>
      <c r="D499" s="39">
        <v>0.13015046296296295</v>
      </c>
      <c r="E499" s="40" t="s">
        <v>9</v>
      </c>
      <c r="F499" s="40">
        <v>33</v>
      </c>
      <c r="G499" s="40" t="s">
        <v>10</v>
      </c>
    </row>
    <row r="500" spans="3:7" ht="15" thickBot="1" x14ac:dyDescent="0.35">
      <c r="C500" s="38">
        <v>43286</v>
      </c>
      <c r="D500" s="39">
        <v>0.13248842592592594</v>
      </c>
      <c r="E500" s="40" t="s">
        <v>9</v>
      </c>
      <c r="F500" s="40">
        <v>12</v>
      </c>
      <c r="G500" s="40" t="s">
        <v>11</v>
      </c>
    </row>
    <row r="501" spans="3:7" ht="15" thickBot="1" x14ac:dyDescent="0.35">
      <c r="C501" s="38">
        <v>43286</v>
      </c>
      <c r="D501" s="39">
        <v>0.13275462962962961</v>
      </c>
      <c r="E501" s="40" t="s">
        <v>9</v>
      </c>
      <c r="F501" s="40">
        <v>10</v>
      </c>
      <c r="G501" s="40" t="s">
        <v>11</v>
      </c>
    </row>
    <row r="502" spans="3:7" ht="15" thickBot="1" x14ac:dyDescent="0.35">
      <c r="C502" s="38">
        <v>43286</v>
      </c>
      <c r="D502" s="39">
        <v>0.21065972222222221</v>
      </c>
      <c r="E502" s="40" t="s">
        <v>9</v>
      </c>
      <c r="F502" s="40">
        <v>7</v>
      </c>
      <c r="G502" s="40" t="s">
        <v>11</v>
      </c>
    </row>
    <row r="503" spans="3:7" ht="15" thickBot="1" x14ac:dyDescent="0.35">
      <c r="C503" s="38">
        <v>43286</v>
      </c>
      <c r="D503" s="39">
        <v>0.2134837962962963</v>
      </c>
      <c r="E503" s="40" t="s">
        <v>9</v>
      </c>
      <c r="F503" s="40">
        <v>8</v>
      </c>
      <c r="G503" s="40" t="s">
        <v>11</v>
      </c>
    </row>
    <row r="504" spans="3:7" ht="15" thickBot="1" x14ac:dyDescent="0.35">
      <c r="C504" s="38">
        <v>43286</v>
      </c>
      <c r="D504" s="39">
        <v>0.22011574074074072</v>
      </c>
      <c r="E504" s="40" t="s">
        <v>9</v>
      </c>
      <c r="F504" s="40">
        <v>8</v>
      </c>
      <c r="G504" s="40" t="s">
        <v>11</v>
      </c>
    </row>
    <row r="505" spans="3:7" ht="15" thickBot="1" x14ac:dyDescent="0.35">
      <c r="C505" s="38">
        <v>43286</v>
      </c>
      <c r="D505" s="39">
        <v>0.27871527777777777</v>
      </c>
      <c r="E505" s="40" t="s">
        <v>9</v>
      </c>
      <c r="F505" s="40">
        <v>11</v>
      </c>
      <c r="G505" s="40" t="s">
        <v>11</v>
      </c>
    </row>
    <row r="506" spans="3:7" ht="15" thickBot="1" x14ac:dyDescent="0.35">
      <c r="C506" s="38">
        <v>43286</v>
      </c>
      <c r="D506" s="39">
        <v>0.28226851851851853</v>
      </c>
      <c r="E506" s="40" t="s">
        <v>9</v>
      </c>
      <c r="F506" s="40">
        <v>9</v>
      </c>
      <c r="G506" s="40" t="s">
        <v>11</v>
      </c>
    </row>
    <row r="507" spans="3:7" ht="15" thickBot="1" x14ac:dyDescent="0.35">
      <c r="C507" s="38">
        <v>43286</v>
      </c>
      <c r="D507" s="39">
        <v>0.28722222222222221</v>
      </c>
      <c r="E507" s="40" t="s">
        <v>9</v>
      </c>
      <c r="F507" s="40">
        <v>12</v>
      </c>
      <c r="G507" s="40" t="s">
        <v>11</v>
      </c>
    </row>
    <row r="508" spans="3:7" ht="15" thickBot="1" x14ac:dyDescent="0.35">
      <c r="C508" s="38">
        <v>43286</v>
      </c>
      <c r="D508" s="39">
        <v>0.30498842592592595</v>
      </c>
      <c r="E508" s="40" t="s">
        <v>9</v>
      </c>
      <c r="F508" s="40">
        <v>19</v>
      </c>
      <c r="G508" s="40" t="s">
        <v>10</v>
      </c>
    </row>
    <row r="509" spans="3:7" ht="15" thickBot="1" x14ac:dyDescent="0.35">
      <c r="C509" s="38">
        <v>43286</v>
      </c>
      <c r="D509" s="39">
        <v>0.30879629629629629</v>
      </c>
      <c r="E509" s="40" t="s">
        <v>9</v>
      </c>
      <c r="F509" s="40">
        <v>10</v>
      </c>
      <c r="G509" s="40" t="s">
        <v>11</v>
      </c>
    </row>
    <row r="510" spans="3:7" ht="15" thickBot="1" x14ac:dyDescent="0.35">
      <c r="C510" s="38">
        <v>43286</v>
      </c>
      <c r="D510" s="39">
        <v>0.32565972222222223</v>
      </c>
      <c r="E510" s="40" t="s">
        <v>9</v>
      </c>
      <c r="F510" s="40">
        <v>12</v>
      </c>
      <c r="G510" s="40" t="s">
        <v>11</v>
      </c>
    </row>
    <row r="511" spans="3:7" ht="15" thickBot="1" x14ac:dyDescent="0.35">
      <c r="C511" s="38">
        <v>43286</v>
      </c>
      <c r="D511" s="39">
        <v>0.32972222222222219</v>
      </c>
      <c r="E511" s="40" t="s">
        <v>9</v>
      </c>
      <c r="F511" s="40">
        <v>12</v>
      </c>
      <c r="G511" s="40" t="s">
        <v>10</v>
      </c>
    </row>
    <row r="512" spans="3:7" ht="15" thickBot="1" x14ac:dyDescent="0.35">
      <c r="C512" s="38">
        <v>43286</v>
      </c>
      <c r="D512" s="39">
        <v>0.33839120370370374</v>
      </c>
      <c r="E512" s="40" t="s">
        <v>9</v>
      </c>
      <c r="F512" s="40">
        <v>12</v>
      </c>
      <c r="G512" s="40" t="s">
        <v>11</v>
      </c>
    </row>
    <row r="513" spans="3:7" ht="15" thickBot="1" x14ac:dyDescent="0.35">
      <c r="C513" s="38">
        <v>43286</v>
      </c>
      <c r="D513" s="39">
        <v>0.34620370370370374</v>
      </c>
      <c r="E513" s="40" t="s">
        <v>9</v>
      </c>
      <c r="F513" s="40">
        <v>12</v>
      </c>
      <c r="G513" s="40" t="s">
        <v>11</v>
      </c>
    </row>
    <row r="514" spans="3:7" ht="15" thickBot="1" x14ac:dyDescent="0.35">
      <c r="C514" s="38">
        <v>43286</v>
      </c>
      <c r="D514" s="39">
        <v>0.39047453703703705</v>
      </c>
      <c r="E514" s="40" t="s">
        <v>9</v>
      </c>
      <c r="F514" s="40">
        <v>12</v>
      </c>
      <c r="G514" s="40" t="s">
        <v>11</v>
      </c>
    </row>
    <row r="515" spans="3:7" ht="15" thickBot="1" x14ac:dyDescent="0.35">
      <c r="C515" s="38">
        <v>43286</v>
      </c>
      <c r="D515" s="39">
        <v>0.40174768518518517</v>
      </c>
      <c r="E515" s="40" t="s">
        <v>9</v>
      </c>
      <c r="F515" s="40">
        <v>16</v>
      </c>
      <c r="G515" s="40" t="s">
        <v>10</v>
      </c>
    </row>
    <row r="516" spans="3:7" ht="15" thickBot="1" x14ac:dyDescent="0.35">
      <c r="C516" s="38">
        <v>43286</v>
      </c>
      <c r="D516" s="39">
        <v>0.40912037037037036</v>
      </c>
      <c r="E516" s="40" t="s">
        <v>9</v>
      </c>
      <c r="F516" s="40">
        <v>13</v>
      </c>
      <c r="G516" s="40" t="s">
        <v>11</v>
      </c>
    </row>
    <row r="517" spans="3:7" ht="15" thickBot="1" x14ac:dyDescent="0.35">
      <c r="C517" s="38">
        <v>43286</v>
      </c>
      <c r="D517" s="39">
        <v>0.4105787037037037</v>
      </c>
      <c r="E517" s="40" t="s">
        <v>9</v>
      </c>
      <c r="F517" s="40">
        <v>10</v>
      </c>
      <c r="G517" s="40" t="s">
        <v>11</v>
      </c>
    </row>
    <row r="518" spans="3:7" ht="15" thickBot="1" x14ac:dyDescent="0.35">
      <c r="C518" s="38">
        <v>43286</v>
      </c>
      <c r="D518" s="39">
        <v>0.4127662037037037</v>
      </c>
      <c r="E518" s="40" t="s">
        <v>9</v>
      </c>
      <c r="F518" s="40">
        <v>12</v>
      </c>
      <c r="G518" s="40" t="s">
        <v>11</v>
      </c>
    </row>
    <row r="519" spans="3:7" ht="15" thickBot="1" x14ac:dyDescent="0.35">
      <c r="C519" s="38">
        <v>43286</v>
      </c>
      <c r="D519" s="39">
        <v>0.41974537037037035</v>
      </c>
      <c r="E519" s="40" t="s">
        <v>9</v>
      </c>
      <c r="F519" s="40">
        <v>9</v>
      </c>
      <c r="G519" s="40" t="s">
        <v>11</v>
      </c>
    </row>
    <row r="520" spans="3:7" ht="15" thickBot="1" x14ac:dyDescent="0.35">
      <c r="C520" s="38">
        <v>43286</v>
      </c>
      <c r="D520" s="39">
        <v>0.42276620370370371</v>
      </c>
      <c r="E520" s="40" t="s">
        <v>9</v>
      </c>
      <c r="F520" s="40">
        <v>9</v>
      </c>
      <c r="G520" s="40" t="s">
        <v>10</v>
      </c>
    </row>
    <row r="521" spans="3:7" ht="15" thickBot="1" x14ac:dyDescent="0.35">
      <c r="C521" s="38">
        <v>43286</v>
      </c>
      <c r="D521" s="39">
        <v>0.42377314814814815</v>
      </c>
      <c r="E521" s="40" t="s">
        <v>9</v>
      </c>
      <c r="F521" s="40">
        <v>9</v>
      </c>
      <c r="G521" s="40" t="s">
        <v>11</v>
      </c>
    </row>
    <row r="522" spans="3:7" ht="15" thickBot="1" x14ac:dyDescent="0.35">
      <c r="C522" s="38">
        <v>43286</v>
      </c>
      <c r="D522" s="39">
        <v>0.47462962962962968</v>
      </c>
      <c r="E522" s="40" t="s">
        <v>9</v>
      </c>
      <c r="F522" s="40">
        <v>14</v>
      </c>
      <c r="G522" s="40" t="s">
        <v>11</v>
      </c>
    </row>
    <row r="523" spans="3:7" ht="15" thickBot="1" x14ac:dyDescent="0.35">
      <c r="C523" s="38">
        <v>43286</v>
      </c>
      <c r="D523" s="39">
        <v>0.48202546296296295</v>
      </c>
      <c r="E523" s="40" t="s">
        <v>9</v>
      </c>
      <c r="F523" s="40">
        <v>18</v>
      </c>
      <c r="G523" s="40" t="s">
        <v>10</v>
      </c>
    </row>
    <row r="524" spans="3:7" ht="15" thickBot="1" x14ac:dyDescent="0.35">
      <c r="C524" s="38">
        <v>43286</v>
      </c>
      <c r="D524" s="39">
        <v>0.48391203703703706</v>
      </c>
      <c r="E524" s="40" t="s">
        <v>9</v>
      </c>
      <c r="F524" s="40">
        <v>26</v>
      </c>
      <c r="G524" s="40" t="s">
        <v>10</v>
      </c>
    </row>
    <row r="525" spans="3:7" ht="15" thickBot="1" x14ac:dyDescent="0.35">
      <c r="C525" s="38">
        <v>43286</v>
      </c>
      <c r="D525" s="39">
        <v>0.48471064814814818</v>
      </c>
      <c r="E525" s="40" t="s">
        <v>9</v>
      </c>
      <c r="F525" s="40">
        <v>13</v>
      </c>
      <c r="G525" s="40" t="s">
        <v>11</v>
      </c>
    </row>
    <row r="526" spans="3:7" ht="15" thickBot="1" x14ac:dyDescent="0.35">
      <c r="C526" s="38">
        <v>43286</v>
      </c>
      <c r="D526" s="39">
        <v>0.48493055555555559</v>
      </c>
      <c r="E526" s="40" t="s">
        <v>9</v>
      </c>
      <c r="F526" s="40">
        <v>11</v>
      </c>
      <c r="G526" s="40" t="s">
        <v>11</v>
      </c>
    </row>
    <row r="527" spans="3:7" ht="15" thickBot="1" x14ac:dyDescent="0.35">
      <c r="C527" s="38">
        <v>43286</v>
      </c>
      <c r="D527" s="39">
        <v>0.48493055555555559</v>
      </c>
      <c r="E527" s="40" t="s">
        <v>9</v>
      </c>
      <c r="F527" s="40">
        <v>9</v>
      </c>
      <c r="G527" s="40" t="s">
        <v>11</v>
      </c>
    </row>
    <row r="528" spans="3:7" ht="15" thickBot="1" x14ac:dyDescent="0.35">
      <c r="C528" s="38">
        <v>43286</v>
      </c>
      <c r="D528" s="39">
        <v>0.48494212962962963</v>
      </c>
      <c r="E528" s="40" t="s">
        <v>9</v>
      </c>
      <c r="F528" s="40">
        <v>7</v>
      </c>
      <c r="G528" s="40" t="s">
        <v>11</v>
      </c>
    </row>
    <row r="529" spans="3:7" ht="15" thickBot="1" x14ac:dyDescent="0.35">
      <c r="C529" s="38">
        <v>43286</v>
      </c>
      <c r="D529" s="39">
        <v>0.48496527777777776</v>
      </c>
      <c r="E529" s="40" t="s">
        <v>9</v>
      </c>
      <c r="F529" s="40">
        <v>17</v>
      </c>
      <c r="G529" s="40" t="s">
        <v>11</v>
      </c>
    </row>
    <row r="530" spans="3:7" ht="15" thickBot="1" x14ac:dyDescent="0.35">
      <c r="C530" s="38">
        <v>43286</v>
      </c>
      <c r="D530" s="39">
        <v>0.48496527777777776</v>
      </c>
      <c r="E530" s="40" t="s">
        <v>9</v>
      </c>
      <c r="F530" s="40">
        <v>18</v>
      </c>
      <c r="G530" s="40" t="s">
        <v>11</v>
      </c>
    </row>
    <row r="531" spans="3:7" ht="15" thickBot="1" x14ac:dyDescent="0.35">
      <c r="C531" s="38">
        <v>43286</v>
      </c>
      <c r="D531" s="39">
        <v>0.48497685185185185</v>
      </c>
      <c r="E531" s="40" t="s">
        <v>9</v>
      </c>
      <c r="F531" s="40">
        <v>20</v>
      </c>
      <c r="G531" s="40" t="s">
        <v>11</v>
      </c>
    </row>
    <row r="532" spans="3:7" ht="15" thickBot="1" x14ac:dyDescent="0.35">
      <c r="C532" s="38">
        <v>43286</v>
      </c>
      <c r="D532" s="39">
        <v>0.48500000000000004</v>
      </c>
      <c r="E532" s="40" t="s">
        <v>9</v>
      </c>
      <c r="F532" s="40">
        <v>19</v>
      </c>
      <c r="G532" s="40" t="s">
        <v>11</v>
      </c>
    </row>
    <row r="533" spans="3:7" ht="15" thickBot="1" x14ac:dyDescent="0.35">
      <c r="C533" s="38">
        <v>43286</v>
      </c>
      <c r="D533" s="39">
        <v>0.48501157407407408</v>
      </c>
      <c r="E533" s="40" t="s">
        <v>9</v>
      </c>
      <c r="F533" s="40">
        <v>15</v>
      </c>
      <c r="G533" s="40" t="s">
        <v>11</v>
      </c>
    </row>
    <row r="534" spans="3:7" ht="15" thickBot="1" x14ac:dyDescent="0.35">
      <c r="C534" s="38">
        <v>43286</v>
      </c>
      <c r="D534" s="39">
        <v>0.49743055555555554</v>
      </c>
      <c r="E534" s="40" t="s">
        <v>9</v>
      </c>
      <c r="F534" s="40">
        <v>12</v>
      </c>
      <c r="G534" s="40" t="s">
        <v>11</v>
      </c>
    </row>
    <row r="535" spans="3:7" ht="15" thickBot="1" x14ac:dyDescent="0.35">
      <c r="C535" s="38">
        <v>43286</v>
      </c>
      <c r="D535" s="39">
        <v>0.50230324074074073</v>
      </c>
      <c r="E535" s="40" t="s">
        <v>9</v>
      </c>
      <c r="F535" s="40">
        <v>11</v>
      </c>
      <c r="G535" s="40" t="s">
        <v>10</v>
      </c>
    </row>
    <row r="536" spans="3:7" ht="15" thickBot="1" x14ac:dyDescent="0.35">
      <c r="C536" s="38">
        <v>43286</v>
      </c>
      <c r="D536" s="39">
        <v>0.51723379629629629</v>
      </c>
      <c r="E536" s="40" t="s">
        <v>9</v>
      </c>
      <c r="F536" s="40">
        <v>10</v>
      </c>
      <c r="G536" s="40" t="s">
        <v>11</v>
      </c>
    </row>
    <row r="537" spans="3:7" ht="15" thickBot="1" x14ac:dyDescent="0.35">
      <c r="C537" s="38">
        <v>43286</v>
      </c>
      <c r="D537" s="39">
        <v>0.53206018518518516</v>
      </c>
      <c r="E537" s="40" t="s">
        <v>9</v>
      </c>
      <c r="F537" s="40">
        <v>13</v>
      </c>
      <c r="G537" s="40" t="s">
        <v>11</v>
      </c>
    </row>
    <row r="538" spans="3:7" ht="15" thickBot="1" x14ac:dyDescent="0.35">
      <c r="C538" s="38">
        <v>43286</v>
      </c>
      <c r="D538" s="39">
        <v>0.53207175925925931</v>
      </c>
      <c r="E538" s="40" t="s">
        <v>9</v>
      </c>
      <c r="F538" s="40">
        <v>8</v>
      </c>
      <c r="G538" s="40" t="s">
        <v>11</v>
      </c>
    </row>
    <row r="539" spans="3:7" ht="15" thickBot="1" x14ac:dyDescent="0.35">
      <c r="C539" s="38">
        <v>43286</v>
      </c>
      <c r="D539" s="39">
        <v>0.53657407407407409</v>
      </c>
      <c r="E539" s="40" t="s">
        <v>9</v>
      </c>
      <c r="F539" s="40">
        <v>10</v>
      </c>
      <c r="G539" s="40" t="s">
        <v>11</v>
      </c>
    </row>
    <row r="540" spans="3:7" ht="15" thickBot="1" x14ac:dyDescent="0.35">
      <c r="C540" s="38">
        <v>43286</v>
      </c>
      <c r="D540" s="39">
        <v>0.54373842592592592</v>
      </c>
      <c r="E540" s="40" t="s">
        <v>9</v>
      </c>
      <c r="F540" s="40">
        <v>11</v>
      </c>
      <c r="G540" s="40" t="s">
        <v>11</v>
      </c>
    </row>
    <row r="541" spans="3:7" ht="15" thickBot="1" x14ac:dyDescent="0.35">
      <c r="C541" s="38">
        <v>43286</v>
      </c>
      <c r="D541" s="39">
        <v>0.55991898148148145</v>
      </c>
      <c r="E541" s="40" t="s">
        <v>9</v>
      </c>
      <c r="F541" s="40">
        <v>10</v>
      </c>
      <c r="G541" s="40" t="s">
        <v>11</v>
      </c>
    </row>
    <row r="542" spans="3:7" ht="15" thickBot="1" x14ac:dyDescent="0.35">
      <c r="C542" s="38">
        <v>43286</v>
      </c>
      <c r="D542" s="39">
        <v>0.58269675925925923</v>
      </c>
      <c r="E542" s="40" t="s">
        <v>9</v>
      </c>
      <c r="F542" s="40">
        <v>10</v>
      </c>
      <c r="G542" s="40" t="s">
        <v>11</v>
      </c>
    </row>
    <row r="543" spans="3:7" ht="15" thickBot="1" x14ac:dyDescent="0.35">
      <c r="C543" s="38">
        <v>43286</v>
      </c>
      <c r="D543" s="39">
        <v>0.58285879629629633</v>
      </c>
      <c r="E543" s="40" t="s">
        <v>9</v>
      </c>
      <c r="F543" s="40">
        <v>9</v>
      </c>
      <c r="G543" s="40" t="s">
        <v>11</v>
      </c>
    </row>
    <row r="544" spans="3:7" ht="15" thickBot="1" x14ac:dyDescent="0.35">
      <c r="C544" s="38">
        <v>43286</v>
      </c>
      <c r="D544" s="39">
        <v>0.59252314814814822</v>
      </c>
      <c r="E544" s="40" t="s">
        <v>9</v>
      </c>
      <c r="F544" s="40">
        <v>10</v>
      </c>
      <c r="G544" s="40" t="s">
        <v>11</v>
      </c>
    </row>
    <row r="545" spans="3:7" ht="15" thickBot="1" x14ac:dyDescent="0.35">
      <c r="C545" s="38">
        <v>43286</v>
      </c>
      <c r="D545" s="39">
        <v>0.60960648148148155</v>
      </c>
      <c r="E545" s="40" t="s">
        <v>9</v>
      </c>
      <c r="F545" s="40">
        <v>5</v>
      </c>
      <c r="G545" s="40" t="s">
        <v>11</v>
      </c>
    </row>
    <row r="546" spans="3:7" ht="15" thickBot="1" x14ac:dyDescent="0.35">
      <c r="C546" s="38">
        <v>43286</v>
      </c>
      <c r="D546" s="39">
        <v>0.61917824074074079</v>
      </c>
      <c r="E546" s="40" t="s">
        <v>9</v>
      </c>
      <c r="F546" s="40">
        <v>7</v>
      </c>
      <c r="G546" s="40" t="s">
        <v>11</v>
      </c>
    </row>
    <row r="547" spans="3:7" ht="15" thickBot="1" x14ac:dyDescent="0.35">
      <c r="C547" s="38">
        <v>43286</v>
      </c>
      <c r="D547" s="39">
        <v>0.6358449074074074</v>
      </c>
      <c r="E547" s="40" t="s">
        <v>9</v>
      </c>
      <c r="F547" s="40">
        <v>12</v>
      </c>
      <c r="G547" s="40" t="s">
        <v>10</v>
      </c>
    </row>
    <row r="548" spans="3:7" ht="15" thickBot="1" x14ac:dyDescent="0.35">
      <c r="C548" s="38">
        <v>43286</v>
      </c>
      <c r="D548" s="39">
        <v>0.63800925925925933</v>
      </c>
      <c r="E548" s="40" t="s">
        <v>9</v>
      </c>
      <c r="F548" s="40">
        <v>10</v>
      </c>
      <c r="G548" s="40" t="s">
        <v>11</v>
      </c>
    </row>
    <row r="549" spans="3:7" ht="15" thickBot="1" x14ac:dyDescent="0.35">
      <c r="C549" s="38">
        <v>43286</v>
      </c>
      <c r="D549" s="39">
        <v>0.64061342592592596</v>
      </c>
      <c r="E549" s="40" t="s">
        <v>9</v>
      </c>
      <c r="F549" s="40">
        <v>21</v>
      </c>
      <c r="G549" s="40" t="s">
        <v>10</v>
      </c>
    </row>
    <row r="550" spans="3:7" ht="15" thickBot="1" x14ac:dyDescent="0.35">
      <c r="C550" s="38">
        <v>43286</v>
      </c>
      <c r="D550" s="39">
        <v>0.64175925925925925</v>
      </c>
      <c r="E550" s="40" t="s">
        <v>9</v>
      </c>
      <c r="F550" s="40">
        <v>17</v>
      </c>
      <c r="G550" s="40" t="s">
        <v>11</v>
      </c>
    </row>
    <row r="551" spans="3:7" ht="15" thickBot="1" x14ac:dyDescent="0.35">
      <c r="C551" s="38">
        <v>43286</v>
      </c>
      <c r="D551" s="39">
        <v>0.66208333333333336</v>
      </c>
      <c r="E551" s="40" t="s">
        <v>9</v>
      </c>
      <c r="F551" s="40">
        <v>15</v>
      </c>
      <c r="G551" s="40" t="s">
        <v>10</v>
      </c>
    </row>
    <row r="552" spans="3:7" ht="15" thickBot="1" x14ac:dyDescent="0.35">
      <c r="C552" s="38">
        <v>43286</v>
      </c>
      <c r="D552" s="39">
        <v>0.66215277777777781</v>
      </c>
      <c r="E552" s="40" t="s">
        <v>9</v>
      </c>
      <c r="F552" s="40">
        <v>13</v>
      </c>
      <c r="G552" s="40" t="s">
        <v>11</v>
      </c>
    </row>
    <row r="553" spans="3:7" ht="15" thickBot="1" x14ac:dyDescent="0.35">
      <c r="C553" s="38">
        <v>43286</v>
      </c>
      <c r="D553" s="39">
        <v>0.67689814814814808</v>
      </c>
      <c r="E553" s="40" t="s">
        <v>9</v>
      </c>
      <c r="F553" s="40">
        <v>7</v>
      </c>
      <c r="G553" s="40" t="s">
        <v>11</v>
      </c>
    </row>
    <row r="554" spans="3:7" ht="15" thickBot="1" x14ac:dyDescent="0.35">
      <c r="C554" s="38">
        <v>43286</v>
      </c>
      <c r="D554" s="39">
        <v>0.67996527777777782</v>
      </c>
      <c r="E554" s="40" t="s">
        <v>9</v>
      </c>
      <c r="F554" s="40">
        <v>12</v>
      </c>
      <c r="G554" s="40" t="s">
        <v>11</v>
      </c>
    </row>
    <row r="555" spans="3:7" ht="15" thickBot="1" x14ac:dyDescent="0.35">
      <c r="C555" s="38">
        <v>43286</v>
      </c>
      <c r="D555" s="39">
        <v>0.68226851851851855</v>
      </c>
      <c r="E555" s="40" t="s">
        <v>9</v>
      </c>
      <c r="F555" s="40">
        <v>23</v>
      </c>
      <c r="G555" s="40" t="s">
        <v>10</v>
      </c>
    </row>
    <row r="556" spans="3:7" ht="15" thickBot="1" x14ac:dyDescent="0.35">
      <c r="C556" s="38">
        <v>43286</v>
      </c>
      <c r="D556" s="39">
        <v>0.68490740740740741</v>
      </c>
      <c r="E556" s="40" t="s">
        <v>9</v>
      </c>
      <c r="F556" s="40">
        <v>11</v>
      </c>
      <c r="G556" s="40" t="s">
        <v>11</v>
      </c>
    </row>
    <row r="557" spans="3:7" ht="15" thickBot="1" x14ac:dyDescent="0.35">
      <c r="C557" s="38">
        <v>43286</v>
      </c>
      <c r="D557" s="39">
        <v>0.68538194444444445</v>
      </c>
      <c r="E557" s="40" t="s">
        <v>9</v>
      </c>
      <c r="F557" s="40">
        <v>21</v>
      </c>
      <c r="G557" s="40" t="s">
        <v>10</v>
      </c>
    </row>
    <row r="558" spans="3:7" ht="15" thickBot="1" x14ac:dyDescent="0.35">
      <c r="C558" s="38">
        <v>43286</v>
      </c>
      <c r="D558" s="39">
        <v>0.68545138888888879</v>
      </c>
      <c r="E558" s="40" t="s">
        <v>9</v>
      </c>
      <c r="F558" s="40">
        <v>19</v>
      </c>
      <c r="G558" s="40" t="s">
        <v>10</v>
      </c>
    </row>
    <row r="559" spans="3:7" ht="15" thickBot="1" x14ac:dyDescent="0.35">
      <c r="C559" s="38">
        <v>43286</v>
      </c>
      <c r="D559" s="39">
        <v>0.68682870370370364</v>
      </c>
      <c r="E559" s="40" t="s">
        <v>9</v>
      </c>
      <c r="F559" s="40">
        <v>19</v>
      </c>
      <c r="G559" s="40" t="s">
        <v>10</v>
      </c>
    </row>
    <row r="560" spans="3:7" ht="15" thickBot="1" x14ac:dyDescent="0.35">
      <c r="C560" s="38">
        <v>43286</v>
      </c>
      <c r="D560" s="39">
        <v>0.69131944444444438</v>
      </c>
      <c r="E560" s="40" t="s">
        <v>9</v>
      </c>
      <c r="F560" s="40">
        <v>15</v>
      </c>
      <c r="G560" s="40" t="s">
        <v>11</v>
      </c>
    </row>
    <row r="561" spans="3:7" ht="15" thickBot="1" x14ac:dyDescent="0.35">
      <c r="C561" s="38">
        <v>43286</v>
      </c>
      <c r="D561" s="39">
        <v>0.69252314814814808</v>
      </c>
      <c r="E561" s="40" t="s">
        <v>9</v>
      </c>
      <c r="F561" s="40">
        <v>15</v>
      </c>
      <c r="G561" s="40" t="s">
        <v>11</v>
      </c>
    </row>
    <row r="562" spans="3:7" ht="15" thickBot="1" x14ac:dyDescent="0.35">
      <c r="C562" s="38">
        <v>43286</v>
      </c>
      <c r="D562" s="39">
        <v>0.69254629629629638</v>
      </c>
      <c r="E562" s="40" t="s">
        <v>9</v>
      </c>
      <c r="F562" s="40">
        <v>8</v>
      </c>
      <c r="G562" s="40" t="s">
        <v>11</v>
      </c>
    </row>
    <row r="563" spans="3:7" ht="15" thickBot="1" x14ac:dyDescent="0.35">
      <c r="C563" s="38">
        <v>43286</v>
      </c>
      <c r="D563" s="39">
        <v>0.70122685185185185</v>
      </c>
      <c r="E563" s="40" t="s">
        <v>9</v>
      </c>
      <c r="F563" s="40">
        <v>15</v>
      </c>
      <c r="G563" s="40" t="s">
        <v>10</v>
      </c>
    </row>
    <row r="564" spans="3:7" ht="15" thickBot="1" x14ac:dyDescent="0.35">
      <c r="C564" s="38">
        <v>43286</v>
      </c>
      <c r="D564" s="39">
        <v>0.701238425925926</v>
      </c>
      <c r="E564" s="40" t="s">
        <v>9</v>
      </c>
      <c r="F564" s="40">
        <v>19</v>
      </c>
      <c r="G564" s="40" t="s">
        <v>10</v>
      </c>
    </row>
    <row r="565" spans="3:7" ht="15" thickBot="1" x14ac:dyDescent="0.35">
      <c r="C565" s="38">
        <v>43286</v>
      </c>
      <c r="D565" s="39">
        <v>0.7012962962962962</v>
      </c>
      <c r="E565" s="40" t="s">
        <v>9</v>
      </c>
      <c r="F565" s="40">
        <v>24</v>
      </c>
      <c r="G565" s="40" t="s">
        <v>10</v>
      </c>
    </row>
    <row r="566" spans="3:7" ht="15" thickBot="1" x14ac:dyDescent="0.35">
      <c r="C566" s="38">
        <v>43286</v>
      </c>
      <c r="D566" s="39">
        <v>0.70430555555555552</v>
      </c>
      <c r="E566" s="40" t="s">
        <v>9</v>
      </c>
      <c r="F566" s="40">
        <v>31</v>
      </c>
      <c r="G566" s="40" t="s">
        <v>10</v>
      </c>
    </row>
    <row r="567" spans="3:7" ht="15" thickBot="1" x14ac:dyDescent="0.35">
      <c r="C567" s="38">
        <v>43286</v>
      </c>
      <c r="D567" s="39">
        <v>0.70436342592592593</v>
      </c>
      <c r="E567" s="40" t="s">
        <v>9</v>
      </c>
      <c r="F567" s="40">
        <v>19</v>
      </c>
      <c r="G567" s="40" t="s">
        <v>10</v>
      </c>
    </row>
    <row r="568" spans="3:7" ht="15" thickBot="1" x14ac:dyDescent="0.35">
      <c r="C568" s="38">
        <v>43286</v>
      </c>
      <c r="D568" s="39">
        <v>0.70437500000000008</v>
      </c>
      <c r="E568" s="40" t="s">
        <v>9</v>
      </c>
      <c r="F568" s="40">
        <v>14</v>
      </c>
      <c r="G568" s="40" t="s">
        <v>10</v>
      </c>
    </row>
    <row r="569" spans="3:7" ht="15" thickBot="1" x14ac:dyDescent="0.35">
      <c r="C569" s="38">
        <v>43286</v>
      </c>
      <c r="D569" s="39">
        <v>0.70439814814814816</v>
      </c>
      <c r="E569" s="40" t="s">
        <v>9</v>
      </c>
      <c r="F569" s="40">
        <v>23</v>
      </c>
      <c r="G569" s="40" t="s">
        <v>10</v>
      </c>
    </row>
    <row r="570" spans="3:7" ht="15" thickBot="1" x14ac:dyDescent="0.35">
      <c r="C570" s="38">
        <v>43286</v>
      </c>
      <c r="D570" s="39">
        <v>0.7044097222222222</v>
      </c>
      <c r="E570" s="40" t="s">
        <v>9</v>
      </c>
      <c r="F570" s="40">
        <v>20</v>
      </c>
      <c r="G570" s="40" t="s">
        <v>10</v>
      </c>
    </row>
    <row r="571" spans="3:7" ht="15" thickBot="1" x14ac:dyDescent="0.35">
      <c r="C571" s="38">
        <v>43286</v>
      </c>
      <c r="D571" s="39">
        <v>0.70802083333333332</v>
      </c>
      <c r="E571" s="40" t="s">
        <v>9</v>
      </c>
      <c r="F571" s="40">
        <v>23</v>
      </c>
      <c r="G571" s="40" t="s">
        <v>10</v>
      </c>
    </row>
    <row r="572" spans="3:7" ht="15" thickBot="1" x14ac:dyDescent="0.35">
      <c r="C572" s="38">
        <v>43286</v>
      </c>
      <c r="D572" s="39">
        <v>0.7106365740740741</v>
      </c>
      <c r="E572" s="40" t="s">
        <v>9</v>
      </c>
      <c r="F572" s="40">
        <v>13</v>
      </c>
      <c r="G572" s="40" t="s">
        <v>11</v>
      </c>
    </row>
    <row r="573" spans="3:7" ht="15" thickBot="1" x14ac:dyDescent="0.35">
      <c r="C573" s="38">
        <v>43286</v>
      </c>
      <c r="D573" s="39">
        <v>0.71333333333333337</v>
      </c>
      <c r="E573" s="40" t="s">
        <v>9</v>
      </c>
      <c r="F573" s="40">
        <v>12</v>
      </c>
      <c r="G573" s="40" t="s">
        <v>11</v>
      </c>
    </row>
    <row r="574" spans="3:7" ht="15" thickBot="1" x14ac:dyDescent="0.35">
      <c r="C574" s="38">
        <v>43286</v>
      </c>
      <c r="D574" s="39">
        <v>0.72798611111111111</v>
      </c>
      <c r="E574" s="40" t="s">
        <v>9</v>
      </c>
      <c r="F574" s="40">
        <v>8</v>
      </c>
      <c r="G574" s="40" t="s">
        <v>10</v>
      </c>
    </row>
    <row r="575" spans="3:7" ht="15" thickBot="1" x14ac:dyDescent="0.35">
      <c r="C575" s="38">
        <v>43286</v>
      </c>
      <c r="D575" s="39">
        <v>0.72812500000000002</v>
      </c>
      <c r="E575" s="40" t="s">
        <v>9</v>
      </c>
      <c r="F575" s="40">
        <v>23</v>
      </c>
      <c r="G575" s="40" t="s">
        <v>10</v>
      </c>
    </row>
    <row r="576" spans="3:7" ht="15" thickBot="1" x14ac:dyDescent="0.35">
      <c r="C576" s="38">
        <v>43286</v>
      </c>
      <c r="D576" s="39">
        <v>0.74126157407407411</v>
      </c>
      <c r="E576" s="40" t="s">
        <v>9</v>
      </c>
      <c r="F576" s="40">
        <v>23</v>
      </c>
      <c r="G576" s="40" t="s">
        <v>11</v>
      </c>
    </row>
    <row r="577" spans="3:7" ht="15" thickBot="1" x14ac:dyDescent="0.35">
      <c r="C577" s="38">
        <v>43286</v>
      </c>
      <c r="D577" s="39">
        <v>0.74327546296296287</v>
      </c>
      <c r="E577" s="40" t="s">
        <v>9</v>
      </c>
      <c r="F577" s="40">
        <v>10</v>
      </c>
      <c r="G577" s="40" t="s">
        <v>11</v>
      </c>
    </row>
    <row r="578" spans="3:7" ht="15" thickBot="1" x14ac:dyDescent="0.35">
      <c r="C578" s="38">
        <v>43286</v>
      </c>
      <c r="D578" s="39">
        <v>0.74380787037037033</v>
      </c>
      <c r="E578" s="40" t="s">
        <v>9</v>
      </c>
      <c r="F578" s="40">
        <v>12</v>
      </c>
      <c r="G578" s="40" t="s">
        <v>11</v>
      </c>
    </row>
    <row r="579" spans="3:7" ht="15" thickBot="1" x14ac:dyDescent="0.35">
      <c r="C579" s="38">
        <v>43286</v>
      </c>
      <c r="D579" s="39">
        <v>0.74853009259259251</v>
      </c>
      <c r="E579" s="40" t="s">
        <v>9</v>
      </c>
      <c r="F579" s="40">
        <v>12</v>
      </c>
      <c r="G579" s="40" t="s">
        <v>11</v>
      </c>
    </row>
    <row r="580" spans="3:7" ht="15" thickBot="1" x14ac:dyDescent="0.35">
      <c r="C580" s="38">
        <v>43286</v>
      </c>
      <c r="D580" s="39">
        <v>0.75261574074074078</v>
      </c>
      <c r="E580" s="40" t="s">
        <v>9</v>
      </c>
      <c r="F580" s="40">
        <v>10</v>
      </c>
      <c r="G580" s="40" t="s">
        <v>11</v>
      </c>
    </row>
    <row r="581" spans="3:7" ht="15" thickBot="1" x14ac:dyDescent="0.35">
      <c r="C581" s="38">
        <v>43286</v>
      </c>
      <c r="D581" s="39">
        <v>0.76518518518518519</v>
      </c>
      <c r="E581" s="40" t="s">
        <v>9</v>
      </c>
      <c r="F581" s="40">
        <v>17</v>
      </c>
      <c r="G581" s="40" t="s">
        <v>10</v>
      </c>
    </row>
    <row r="582" spans="3:7" ht="15" thickBot="1" x14ac:dyDescent="0.35">
      <c r="C582" s="38">
        <v>43286</v>
      </c>
      <c r="D582" s="39">
        <v>0.78739583333333341</v>
      </c>
      <c r="E582" s="40" t="s">
        <v>9</v>
      </c>
      <c r="F582" s="40">
        <v>18</v>
      </c>
      <c r="G582" s="40" t="s">
        <v>10</v>
      </c>
    </row>
    <row r="583" spans="3:7" ht="15" thickBot="1" x14ac:dyDescent="0.35">
      <c r="C583" s="38">
        <v>43286</v>
      </c>
      <c r="D583" s="39">
        <v>0.79391203703703705</v>
      </c>
      <c r="E583" s="40" t="s">
        <v>9</v>
      </c>
      <c r="F583" s="40">
        <v>9</v>
      </c>
      <c r="G583" s="40" t="s">
        <v>11</v>
      </c>
    </row>
    <row r="584" spans="3:7" ht="15" thickBot="1" x14ac:dyDescent="0.35">
      <c r="C584" s="38">
        <v>43286</v>
      </c>
      <c r="D584" s="39">
        <v>0.79598379629629623</v>
      </c>
      <c r="E584" s="40" t="s">
        <v>9</v>
      </c>
      <c r="F584" s="40">
        <v>10</v>
      </c>
      <c r="G584" s="40" t="s">
        <v>10</v>
      </c>
    </row>
    <row r="585" spans="3:7" ht="15" thickBot="1" x14ac:dyDescent="0.35">
      <c r="C585" s="38">
        <v>43286</v>
      </c>
      <c r="D585" s="39">
        <v>0.80030092592592583</v>
      </c>
      <c r="E585" s="40" t="s">
        <v>9</v>
      </c>
      <c r="F585" s="40">
        <v>10</v>
      </c>
      <c r="G585" s="40" t="s">
        <v>11</v>
      </c>
    </row>
    <row r="586" spans="3:7" ht="15" thickBot="1" x14ac:dyDescent="0.35">
      <c r="C586" s="38">
        <v>43286</v>
      </c>
      <c r="D586" s="39">
        <v>0.81042824074074071</v>
      </c>
      <c r="E586" s="40" t="s">
        <v>9</v>
      </c>
      <c r="F586" s="40">
        <v>10</v>
      </c>
      <c r="G586" s="40" t="s">
        <v>11</v>
      </c>
    </row>
    <row r="587" spans="3:7" ht="15" thickBot="1" x14ac:dyDescent="0.35">
      <c r="C587" s="38">
        <v>43286</v>
      </c>
      <c r="D587" s="39">
        <v>0.81627314814814811</v>
      </c>
      <c r="E587" s="40" t="s">
        <v>9</v>
      </c>
      <c r="F587" s="40">
        <v>9</v>
      </c>
      <c r="G587" s="40" t="s">
        <v>11</v>
      </c>
    </row>
    <row r="588" spans="3:7" ht="15" thickBot="1" x14ac:dyDescent="0.35">
      <c r="C588" s="38">
        <v>43286</v>
      </c>
      <c r="D588" s="39">
        <v>0.81769675925925922</v>
      </c>
      <c r="E588" s="40" t="s">
        <v>9</v>
      </c>
      <c r="F588" s="40">
        <v>8</v>
      </c>
      <c r="G588" s="40" t="s">
        <v>10</v>
      </c>
    </row>
    <row r="589" spans="3:7" ht="15" thickBot="1" x14ac:dyDescent="0.35">
      <c r="C589" s="38">
        <v>43286</v>
      </c>
      <c r="D589" s="39">
        <v>0.82158564814814816</v>
      </c>
      <c r="E589" s="40" t="s">
        <v>9</v>
      </c>
      <c r="F589" s="40">
        <v>11</v>
      </c>
      <c r="G589" s="40" t="s">
        <v>11</v>
      </c>
    </row>
    <row r="590" spans="3:7" ht="15" thickBot="1" x14ac:dyDescent="0.35">
      <c r="C590" s="38">
        <v>43286</v>
      </c>
      <c r="D590" s="39">
        <v>0.82371527777777775</v>
      </c>
      <c r="E590" s="40" t="s">
        <v>9</v>
      </c>
      <c r="F590" s="40">
        <v>10</v>
      </c>
      <c r="G590" s="40" t="s">
        <v>11</v>
      </c>
    </row>
    <row r="591" spans="3:7" ht="15" thickBot="1" x14ac:dyDescent="0.35">
      <c r="C591" s="38">
        <v>43286</v>
      </c>
      <c r="D591" s="39">
        <v>0.83734953703703707</v>
      </c>
      <c r="E591" s="40" t="s">
        <v>9</v>
      </c>
      <c r="F591" s="40">
        <v>10</v>
      </c>
      <c r="G591" s="40" t="s">
        <v>11</v>
      </c>
    </row>
    <row r="592" spans="3:7" ht="15" thickBot="1" x14ac:dyDescent="0.35">
      <c r="C592" s="38">
        <v>43286</v>
      </c>
      <c r="D592" s="39">
        <v>0.84622685185185187</v>
      </c>
      <c r="E592" s="40" t="s">
        <v>9</v>
      </c>
      <c r="F592" s="40">
        <v>9</v>
      </c>
      <c r="G592" s="40" t="s">
        <v>11</v>
      </c>
    </row>
    <row r="593" spans="3:7" ht="15" thickBot="1" x14ac:dyDescent="0.35">
      <c r="C593" s="38">
        <v>43286</v>
      </c>
      <c r="D593" s="39">
        <v>0.85240740740740739</v>
      </c>
      <c r="E593" s="40" t="s">
        <v>9</v>
      </c>
      <c r="F593" s="40">
        <v>6</v>
      </c>
      <c r="G593" s="40" t="s">
        <v>11</v>
      </c>
    </row>
    <row r="594" spans="3:7" ht="15" thickBot="1" x14ac:dyDescent="0.35">
      <c r="C594" s="38">
        <v>43286</v>
      </c>
      <c r="D594" s="39">
        <v>0.85843749999999996</v>
      </c>
      <c r="E594" s="40" t="s">
        <v>9</v>
      </c>
      <c r="F594" s="40">
        <v>7</v>
      </c>
      <c r="G594" s="40" t="s">
        <v>11</v>
      </c>
    </row>
    <row r="595" spans="3:7" ht="15" thickBot="1" x14ac:dyDescent="0.35">
      <c r="C595" s="38">
        <v>43286</v>
      </c>
      <c r="D595" s="39">
        <v>0.8586111111111111</v>
      </c>
      <c r="E595" s="40" t="s">
        <v>9</v>
      </c>
      <c r="F595" s="40">
        <v>21</v>
      </c>
      <c r="G595" s="40" t="s">
        <v>10</v>
      </c>
    </row>
    <row r="596" spans="3:7" ht="15" thickBot="1" x14ac:dyDescent="0.35">
      <c r="C596" s="38">
        <v>43286</v>
      </c>
      <c r="D596" s="39">
        <v>0.86675925925925934</v>
      </c>
      <c r="E596" s="40" t="s">
        <v>9</v>
      </c>
      <c r="F596" s="40">
        <v>18</v>
      </c>
      <c r="G596" s="40" t="s">
        <v>11</v>
      </c>
    </row>
    <row r="597" spans="3:7" ht="15" thickBot="1" x14ac:dyDescent="0.35">
      <c r="C597" s="38">
        <v>43286</v>
      </c>
      <c r="D597" s="39">
        <v>0.86956018518518519</v>
      </c>
      <c r="E597" s="40" t="s">
        <v>9</v>
      </c>
      <c r="F597" s="40">
        <v>26</v>
      </c>
      <c r="G597" s="40" t="s">
        <v>10</v>
      </c>
    </row>
    <row r="598" spans="3:7" ht="15" thickBot="1" x14ac:dyDescent="0.35">
      <c r="C598" s="38">
        <v>43286</v>
      </c>
      <c r="D598" s="39">
        <v>0.86996527777777777</v>
      </c>
      <c r="E598" s="40" t="s">
        <v>9</v>
      </c>
      <c r="F598" s="40">
        <v>25</v>
      </c>
      <c r="G598" s="40" t="s">
        <v>10</v>
      </c>
    </row>
    <row r="599" spans="3:7" ht="15" thickBot="1" x14ac:dyDescent="0.35">
      <c r="C599" s="38">
        <v>43286</v>
      </c>
      <c r="D599" s="39">
        <v>0.87149305555555545</v>
      </c>
      <c r="E599" s="40" t="s">
        <v>9</v>
      </c>
      <c r="F599" s="40">
        <v>10</v>
      </c>
      <c r="G599" s="40" t="s">
        <v>10</v>
      </c>
    </row>
    <row r="600" spans="3:7" ht="15" thickBot="1" x14ac:dyDescent="0.35">
      <c r="C600" s="38">
        <v>43286</v>
      </c>
      <c r="D600" s="39">
        <v>0.87269675925925927</v>
      </c>
      <c r="E600" s="40" t="s">
        <v>9</v>
      </c>
      <c r="F600" s="40">
        <v>9</v>
      </c>
      <c r="G600" s="40" t="s">
        <v>11</v>
      </c>
    </row>
    <row r="601" spans="3:7" ht="15" thickBot="1" x14ac:dyDescent="0.35">
      <c r="C601" s="38">
        <v>43286</v>
      </c>
      <c r="D601" s="39">
        <v>0.88650462962962961</v>
      </c>
      <c r="E601" s="40" t="s">
        <v>9</v>
      </c>
      <c r="F601" s="40">
        <v>9</v>
      </c>
      <c r="G601" s="40" t="s">
        <v>11</v>
      </c>
    </row>
    <row r="602" spans="3:7" ht="15" thickBot="1" x14ac:dyDescent="0.35">
      <c r="C602" s="38">
        <v>43286</v>
      </c>
      <c r="D602" s="39">
        <v>0.88769675925925917</v>
      </c>
      <c r="E602" s="40" t="s">
        <v>9</v>
      </c>
      <c r="F602" s="40">
        <v>7</v>
      </c>
      <c r="G602" s="40" t="s">
        <v>11</v>
      </c>
    </row>
    <row r="603" spans="3:7" ht="15" thickBot="1" x14ac:dyDescent="0.35">
      <c r="C603" s="38">
        <v>43286</v>
      </c>
      <c r="D603" s="39">
        <v>0.89026620370370368</v>
      </c>
      <c r="E603" s="40" t="s">
        <v>9</v>
      </c>
      <c r="F603" s="40">
        <v>10</v>
      </c>
      <c r="G603" s="40" t="s">
        <v>10</v>
      </c>
    </row>
    <row r="604" spans="3:7" ht="15" thickBot="1" x14ac:dyDescent="0.35">
      <c r="C604" s="38">
        <v>43286</v>
      </c>
      <c r="D604" s="39">
        <v>0.89152777777777781</v>
      </c>
      <c r="E604" s="40" t="s">
        <v>9</v>
      </c>
      <c r="F604" s="40">
        <v>9</v>
      </c>
      <c r="G604" s="40" t="s">
        <v>11</v>
      </c>
    </row>
    <row r="605" spans="3:7" ht="15" thickBot="1" x14ac:dyDescent="0.35">
      <c r="C605" s="38">
        <v>43286</v>
      </c>
      <c r="D605" s="39">
        <v>0.90281250000000002</v>
      </c>
      <c r="E605" s="40" t="s">
        <v>9</v>
      </c>
      <c r="F605" s="40">
        <v>10</v>
      </c>
      <c r="G605" s="40" t="s">
        <v>11</v>
      </c>
    </row>
    <row r="606" spans="3:7" ht="15" thickBot="1" x14ac:dyDescent="0.35">
      <c r="C606" s="38">
        <v>43286</v>
      </c>
      <c r="D606" s="39">
        <v>0.90798611111111116</v>
      </c>
      <c r="E606" s="40" t="s">
        <v>9</v>
      </c>
      <c r="F606" s="40">
        <v>5</v>
      </c>
      <c r="G606" s="40" t="s">
        <v>10</v>
      </c>
    </row>
    <row r="607" spans="3:7" ht="15" thickBot="1" x14ac:dyDescent="0.35">
      <c r="C607" s="38">
        <v>43286</v>
      </c>
      <c r="D607" s="39">
        <v>0.9080555555555555</v>
      </c>
      <c r="E607" s="40" t="s">
        <v>9</v>
      </c>
      <c r="F607" s="40">
        <v>27</v>
      </c>
      <c r="G607" s="40" t="s">
        <v>10</v>
      </c>
    </row>
    <row r="608" spans="3:7" ht="15" thickBot="1" x14ac:dyDescent="0.35">
      <c r="C608" s="38">
        <v>43286</v>
      </c>
      <c r="D608" s="39">
        <v>0.91675925925925927</v>
      </c>
      <c r="E608" s="40" t="s">
        <v>9</v>
      </c>
      <c r="F608" s="40">
        <v>27</v>
      </c>
      <c r="G608" s="40" t="s">
        <v>10</v>
      </c>
    </row>
    <row r="609" spans="3:7" ht="15" thickBot="1" x14ac:dyDescent="0.35">
      <c r="C609" s="38">
        <v>43287</v>
      </c>
      <c r="D609" s="39">
        <v>0.15129629629629629</v>
      </c>
      <c r="E609" s="40" t="s">
        <v>9</v>
      </c>
      <c r="F609" s="40">
        <v>29</v>
      </c>
      <c r="G609" s="40" t="s">
        <v>10</v>
      </c>
    </row>
    <row r="610" spans="3:7" ht="15" thickBot="1" x14ac:dyDescent="0.35">
      <c r="C610" s="38">
        <v>43287</v>
      </c>
      <c r="D610" s="39">
        <v>0.15346064814814817</v>
      </c>
      <c r="E610" s="40" t="s">
        <v>9</v>
      </c>
      <c r="F610" s="40">
        <v>11</v>
      </c>
      <c r="G610" s="40" t="s">
        <v>11</v>
      </c>
    </row>
    <row r="611" spans="3:7" ht="15" thickBot="1" x14ac:dyDescent="0.35">
      <c r="C611" s="38">
        <v>43287</v>
      </c>
      <c r="D611" s="39">
        <v>0.15381944444444443</v>
      </c>
      <c r="E611" s="40" t="s">
        <v>9</v>
      </c>
      <c r="F611" s="40">
        <v>12</v>
      </c>
      <c r="G611" s="40" t="s">
        <v>11</v>
      </c>
    </row>
    <row r="612" spans="3:7" ht="15" thickBot="1" x14ac:dyDescent="0.35">
      <c r="C612" s="38">
        <v>43287</v>
      </c>
      <c r="D612" s="39">
        <v>0.30546296296296299</v>
      </c>
      <c r="E612" s="40" t="s">
        <v>9</v>
      </c>
      <c r="F612" s="40">
        <v>11</v>
      </c>
      <c r="G612" s="40" t="s">
        <v>11</v>
      </c>
    </row>
    <row r="613" spans="3:7" ht="15" thickBot="1" x14ac:dyDescent="0.35">
      <c r="C613" s="38">
        <v>43287</v>
      </c>
      <c r="D613" s="39">
        <v>0.30756944444444445</v>
      </c>
      <c r="E613" s="40" t="s">
        <v>9</v>
      </c>
      <c r="F613" s="40">
        <v>10</v>
      </c>
      <c r="G613" s="40" t="s">
        <v>11</v>
      </c>
    </row>
    <row r="614" spans="3:7" ht="15" thickBot="1" x14ac:dyDescent="0.35">
      <c r="C614" s="38">
        <v>43287</v>
      </c>
      <c r="D614" s="39">
        <v>0.30856481481481485</v>
      </c>
      <c r="E614" s="40" t="s">
        <v>9</v>
      </c>
      <c r="F614" s="40">
        <v>11</v>
      </c>
      <c r="G614" s="40" t="s">
        <v>11</v>
      </c>
    </row>
    <row r="615" spans="3:7" ht="15" thickBot="1" x14ac:dyDescent="0.35">
      <c r="C615" s="38">
        <v>43287</v>
      </c>
      <c r="D615" s="39">
        <v>0.31592592592592594</v>
      </c>
      <c r="E615" s="40" t="s">
        <v>9</v>
      </c>
      <c r="F615" s="40">
        <v>13</v>
      </c>
      <c r="G615" s="40" t="s">
        <v>11</v>
      </c>
    </row>
    <row r="616" spans="3:7" ht="15" thickBot="1" x14ac:dyDescent="0.35">
      <c r="C616" s="38">
        <v>43287</v>
      </c>
      <c r="D616" s="39">
        <v>0.31971064814814815</v>
      </c>
      <c r="E616" s="40" t="s">
        <v>9</v>
      </c>
      <c r="F616" s="40">
        <v>12</v>
      </c>
      <c r="G616" s="40" t="s">
        <v>11</v>
      </c>
    </row>
    <row r="617" spans="3:7" ht="15" thickBot="1" x14ac:dyDescent="0.35">
      <c r="C617" s="38">
        <v>43287</v>
      </c>
      <c r="D617" s="39">
        <v>0.32203703703703707</v>
      </c>
      <c r="E617" s="40" t="s">
        <v>9</v>
      </c>
      <c r="F617" s="40">
        <v>11</v>
      </c>
      <c r="G617" s="40" t="s">
        <v>11</v>
      </c>
    </row>
    <row r="618" spans="3:7" ht="15" thickBot="1" x14ac:dyDescent="0.35">
      <c r="C618" s="38">
        <v>43287</v>
      </c>
      <c r="D618" s="39">
        <v>0.33141203703703703</v>
      </c>
      <c r="E618" s="40" t="s">
        <v>9</v>
      </c>
      <c r="F618" s="40">
        <v>10</v>
      </c>
      <c r="G618" s="40" t="s">
        <v>10</v>
      </c>
    </row>
    <row r="619" spans="3:7" ht="15" thickBot="1" x14ac:dyDescent="0.35">
      <c r="C619" s="38">
        <v>43287</v>
      </c>
      <c r="D619" s="39">
        <v>0.33866898148148145</v>
      </c>
      <c r="E619" s="40" t="s">
        <v>9</v>
      </c>
      <c r="F619" s="40">
        <v>11</v>
      </c>
      <c r="G619" s="40" t="s">
        <v>11</v>
      </c>
    </row>
    <row r="620" spans="3:7" ht="15" thickBot="1" x14ac:dyDescent="0.35">
      <c r="C620" s="38">
        <v>43287</v>
      </c>
      <c r="D620" s="39">
        <v>0.36013888888888884</v>
      </c>
      <c r="E620" s="40" t="s">
        <v>9</v>
      </c>
      <c r="F620" s="40">
        <v>10</v>
      </c>
      <c r="G620" s="40" t="s">
        <v>10</v>
      </c>
    </row>
    <row r="621" spans="3:7" ht="15" thickBot="1" x14ac:dyDescent="0.35">
      <c r="C621" s="38">
        <v>43287</v>
      </c>
      <c r="D621" s="39">
        <v>0.3654513888888889</v>
      </c>
      <c r="E621" s="40" t="s">
        <v>9</v>
      </c>
      <c r="F621" s="40">
        <v>12</v>
      </c>
      <c r="G621" s="40" t="s">
        <v>11</v>
      </c>
    </row>
    <row r="622" spans="3:7" ht="15" thickBot="1" x14ac:dyDescent="0.35">
      <c r="C622" s="38">
        <v>43287</v>
      </c>
      <c r="D622" s="39">
        <v>0.36958333333333332</v>
      </c>
      <c r="E622" s="40" t="s">
        <v>9</v>
      </c>
      <c r="F622" s="40">
        <v>10</v>
      </c>
      <c r="G622" s="40" t="s">
        <v>11</v>
      </c>
    </row>
    <row r="623" spans="3:7" ht="15" thickBot="1" x14ac:dyDescent="0.35">
      <c r="C623" s="38">
        <v>43287</v>
      </c>
      <c r="D623" s="39">
        <v>0.37145833333333328</v>
      </c>
      <c r="E623" s="40" t="s">
        <v>9</v>
      </c>
      <c r="F623" s="40">
        <v>10</v>
      </c>
      <c r="G623" s="40" t="s">
        <v>11</v>
      </c>
    </row>
    <row r="624" spans="3:7" ht="15" thickBot="1" x14ac:dyDescent="0.35">
      <c r="C624" s="38">
        <v>43287</v>
      </c>
      <c r="D624" s="39">
        <v>0.37841435185185185</v>
      </c>
      <c r="E624" s="40" t="s">
        <v>9</v>
      </c>
      <c r="F624" s="40">
        <v>26</v>
      </c>
      <c r="G624" s="40" t="s">
        <v>10</v>
      </c>
    </row>
    <row r="625" spans="3:7" ht="15" thickBot="1" x14ac:dyDescent="0.35">
      <c r="C625" s="38">
        <v>43287</v>
      </c>
      <c r="D625" s="39">
        <v>0.37842592592592594</v>
      </c>
      <c r="E625" s="40" t="s">
        <v>9</v>
      </c>
      <c r="F625" s="40">
        <v>27</v>
      </c>
      <c r="G625" s="40" t="s">
        <v>10</v>
      </c>
    </row>
    <row r="626" spans="3:7" ht="15" thickBot="1" x14ac:dyDescent="0.35">
      <c r="C626" s="38">
        <v>43287</v>
      </c>
      <c r="D626" s="39">
        <v>0.37842592592592594</v>
      </c>
      <c r="E626" s="40" t="s">
        <v>9</v>
      </c>
      <c r="F626" s="40">
        <v>27</v>
      </c>
      <c r="G626" s="40" t="s">
        <v>10</v>
      </c>
    </row>
    <row r="627" spans="3:7" ht="15" thickBot="1" x14ac:dyDescent="0.35">
      <c r="C627" s="38">
        <v>43287</v>
      </c>
      <c r="D627" s="39">
        <v>0.37844907407407408</v>
      </c>
      <c r="E627" s="40" t="s">
        <v>9</v>
      </c>
      <c r="F627" s="40">
        <v>27</v>
      </c>
      <c r="G627" s="40" t="s">
        <v>10</v>
      </c>
    </row>
    <row r="628" spans="3:7" ht="15" thickBot="1" x14ac:dyDescent="0.35">
      <c r="C628" s="38">
        <v>43287</v>
      </c>
      <c r="D628" s="39">
        <v>0.38075231481481481</v>
      </c>
      <c r="E628" s="40" t="s">
        <v>9</v>
      </c>
      <c r="F628" s="40">
        <v>21</v>
      </c>
      <c r="G628" s="40" t="s">
        <v>10</v>
      </c>
    </row>
    <row r="629" spans="3:7" ht="15" thickBot="1" x14ac:dyDescent="0.35">
      <c r="C629" s="38">
        <v>43287</v>
      </c>
      <c r="D629" s="39">
        <v>0.4097337962962963</v>
      </c>
      <c r="E629" s="40" t="s">
        <v>9</v>
      </c>
      <c r="F629" s="40">
        <v>13</v>
      </c>
      <c r="G629" s="40" t="s">
        <v>11</v>
      </c>
    </row>
    <row r="630" spans="3:7" ht="15" thickBot="1" x14ac:dyDescent="0.35">
      <c r="C630" s="38">
        <v>43287</v>
      </c>
      <c r="D630" s="39">
        <v>0.41055555555555556</v>
      </c>
      <c r="E630" s="40" t="s">
        <v>9</v>
      </c>
      <c r="F630" s="40">
        <v>12</v>
      </c>
      <c r="G630" s="40" t="s">
        <v>11</v>
      </c>
    </row>
    <row r="631" spans="3:7" ht="15" thickBot="1" x14ac:dyDescent="0.35">
      <c r="C631" s="38">
        <v>43287</v>
      </c>
      <c r="D631" s="39">
        <v>0.42561342592592594</v>
      </c>
      <c r="E631" s="40" t="s">
        <v>9</v>
      </c>
      <c r="F631" s="40">
        <v>10</v>
      </c>
      <c r="G631" s="40" t="s">
        <v>11</v>
      </c>
    </row>
    <row r="632" spans="3:7" ht="15" thickBot="1" x14ac:dyDescent="0.35">
      <c r="C632" s="38">
        <v>43287</v>
      </c>
      <c r="D632" s="39">
        <v>0.43633101851851852</v>
      </c>
      <c r="E632" s="40" t="s">
        <v>9</v>
      </c>
      <c r="F632" s="40">
        <v>10</v>
      </c>
      <c r="G632" s="40" t="s">
        <v>11</v>
      </c>
    </row>
    <row r="633" spans="3:7" ht="15" thickBot="1" x14ac:dyDescent="0.35">
      <c r="C633" s="38">
        <v>43287</v>
      </c>
      <c r="D633" s="39">
        <v>0.4522106481481481</v>
      </c>
      <c r="E633" s="40" t="s">
        <v>9</v>
      </c>
      <c r="F633" s="40">
        <v>13</v>
      </c>
      <c r="G633" s="40" t="s">
        <v>11</v>
      </c>
    </row>
    <row r="634" spans="3:7" ht="15" thickBot="1" x14ac:dyDescent="0.35">
      <c r="C634" s="38">
        <v>43287</v>
      </c>
      <c r="D634" s="39">
        <v>0.4525925925925926</v>
      </c>
      <c r="E634" s="40" t="s">
        <v>9</v>
      </c>
      <c r="F634" s="40">
        <v>17</v>
      </c>
      <c r="G634" s="40" t="s">
        <v>10</v>
      </c>
    </row>
    <row r="635" spans="3:7" ht="15" thickBot="1" x14ac:dyDescent="0.35">
      <c r="C635" s="38">
        <v>43287</v>
      </c>
      <c r="D635" s="39">
        <v>0.45336805555555554</v>
      </c>
      <c r="E635" s="40" t="s">
        <v>9</v>
      </c>
      <c r="F635" s="40">
        <v>24</v>
      </c>
      <c r="G635" s="40" t="s">
        <v>10</v>
      </c>
    </row>
    <row r="636" spans="3:7" ht="15" thickBot="1" x14ac:dyDescent="0.35">
      <c r="C636" s="38">
        <v>43287</v>
      </c>
      <c r="D636" s="39">
        <v>0.46366898148148145</v>
      </c>
      <c r="E636" s="40" t="s">
        <v>9</v>
      </c>
      <c r="F636" s="40">
        <v>23</v>
      </c>
      <c r="G636" s="40" t="s">
        <v>10</v>
      </c>
    </row>
    <row r="637" spans="3:7" ht="15" thickBot="1" x14ac:dyDescent="0.35">
      <c r="C637" s="38">
        <v>43287</v>
      </c>
      <c r="D637" s="39">
        <v>0.46432870370370366</v>
      </c>
      <c r="E637" s="40" t="s">
        <v>9</v>
      </c>
      <c r="F637" s="40">
        <v>11</v>
      </c>
      <c r="G637" s="40" t="s">
        <v>11</v>
      </c>
    </row>
    <row r="638" spans="3:7" ht="15" thickBot="1" x14ac:dyDescent="0.35">
      <c r="C638" s="38">
        <v>43287</v>
      </c>
      <c r="D638" s="39">
        <v>0.46452546296296293</v>
      </c>
      <c r="E638" s="40" t="s">
        <v>9</v>
      </c>
      <c r="F638" s="40">
        <v>11</v>
      </c>
      <c r="G638" s="40" t="s">
        <v>11</v>
      </c>
    </row>
    <row r="639" spans="3:7" ht="15" thickBot="1" x14ac:dyDescent="0.35">
      <c r="C639" s="38">
        <v>43287</v>
      </c>
      <c r="D639" s="39">
        <v>0.48457175925925927</v>
      </c>
      <c r="E639" s="40" t="s">
        <v>9</v>
      </c>
      <c r="F639" s="40">
        <v>21</v>
      </c>
      <c r="G639" s="40" t="s">
        <v>10</v>
      </c>
    </row>
    <row r="640" spans="3:7" ht="15" thickBot="1" x14ac:dyDescent="0.35">
      <c r="C640" s="38">
        <v>43287</v>
      </c>
      <c r="D640" s="39">
        <v>0.48533564814814811</v>
      </c>
      <c r="E640" s="40" t="s">
        <v>9</v>
      </c>
      <c r="F640" s="40">
        <v>22</v>
      </c>
      <c r="G640" s="40" t="s">
        <v>10</v>
      </c>
    </row>
    <row r="641" spans="3:7" ht="15" thickBot="1" x14ac:dyDescent="0.35">
      <c r="C641" s="38">
        <v>43287</v>
      </c>
      <c r="D641" s="39">
        <v>0.48535879629629625</v>
      </c>
      <c r="E641" s="40" t="s">
        <v>9</v>
      </c>
      <c r="F641" s="40">
        <v>20</v>
      </c>
      <c r="G641" s="40" t="s">
        <v>10</v>
      </c>
    </row>
    <row r="642" spans="3:7" ht="15" thickBot="1" x14ac:dyDescent="0.35">
      <c r="C642" s="38">
        <v>43287</v>
      </c>
      <c r="D642" s="39">
        <v>0.50028935185185186</v>
      </c>
      <c r="E642" s="40" t="s">
        <v>9</v>
      </c>
      <c r="F642" s="40">
        <v>23</v>
      </c>
      <c r="G642" s="40" t="s">
        <v>11</v>
      </c>
    </row>
    <row r="643" spans="3:7" ht="15" thickBot="1" x14ac:dyDescent="0.35">
      <c r="C643" s="38">
        <v>43287</v>
      </c>
      <c r="D643" s="39">
        <v>0.50096064814814811</v>
      </c>
      <c r="E643" s="40" t="s">
        <v>9</v>
      </c>
      <c r="F643" s="40">
        <v>17</v>
      </c>
      <c r="G643" s="40" t="s">
        <v>11</v>
      </c>
    </row>
    <row r="644" spans="3:7" ht="15" thickBot="1" x14ac:dyDescent="0.35">
      <c r="C644" s="38">
        <v>43287</v>
      </c>
      <c r="D644" s="39">
        <v>0.50394675925925925</v>
      </c>
      <c r="E644" s="40" t="s">
        <v>9</v>
      </c>
      <c r="F644" s="40">
        <v>12</v>
      </c>
      <c r="G644" s="40" t="s">
        <v>10</v>
      </c>
    </row>
    <row r="645" spans="3:7" ht="15" thickBot="1" x14ac:dyDescent="0.35">
      <c r="C645" s="38">
        <v>43287</v>
      </c>
      <c r="D645" s="39">
        <v>0.52234953703703701</v>
      </c>
      <c r="E645" s="40" t="s">
        <v>9</v>
      </c>
      <c r="F645" s="40">
        <v>3</v>
      </c>
      <c r="G645" s="40" t="s">
        <v>11</v>
      </c>
    </row>
    <row r="646" spans="3:7" ht="15" thickBot="1" x14ac:dyDescent="0.35">
      <c r="C646" s="38">
        <v>43287</v>
      </c>
      <c r="D646" s="39">
        <v>0.5242013888888889</v>
      </c>
      <c r="E646" s="40" t="s">
        <v>9</v>
      </c>
      <c r="F646" s="40">
        <v>20</v>
      </c>
      <c r="G646" s="40" t="s">
        <v>10</v>
      </c>
    </row>
    <row r="647" spans="3:7" ht="15" thickBot="1" x14ac:dyDescent="0.35">
      <c r="C647" s="38">
        <v>43287</v>
      </c>
      <c r="D647" s="39">
        <v>0.52915509259259264</v>
      </c>
      <c r="E647" s="40" t="s">
        <v>9</v>
      </c>
      <c r="F647" s="40">
        <v>13</v>
      </c>
      <c r="G647" s="40" t="s">
        <v>11</v>
      </c>
    </row>
    <row r="648" spans="3:7" ht="15" thickBot="1" x14ac:dyDescent="0.35">
      <c r="C648" s="38">
        <v>43287</v>
      </c>
      <c r="D648" s="39">
        <v>0.53672453703703704</v>
      </c>
      <c r="E648" s="40" t="s">
        <v>9</v>
      </c>
      <c r="F648" s="40">
        <v>12</v>
      </c>
      <c r="G648" s="40" t="s">
        <v>11</v>
      </c>
    </row>
    <row r="649" spans="3:7" ht="15" thickBot="1" x14ac:dyDescent="0.35">
      <c r="C649" s="38">
        <v>43287</v>
      </c>
      <c r="D649" s="39">
        <v>0.5368518518518518</v>
      </c>
      <c r="E649" s="40" t="s">
        <v>9</v>
      </c>
      <c r="F649" s="40">
        <v>10</v>
      </c>
      <c r="G649" s="40" t="s">
        <v>11</v>
      </c>
    </row>
    <row r="650" spans="3:7" ht="15" thickBot="1" x14ac:dyDescent="0.35">
      <c r="C650" s="38">
        <v>43287</v>
      </c>
      <c r="D650" s="39">
        <v>0.55114583333333333</v>
      </c>
      <c r="E650" s="40" t="s">
        <v>9</v>
      </c>
      <c r="F650" s="40">
        <v>9</v>
      </c>
      <c r="G650" s="40" t="s">
        <v>11</v>
      </c>
    </row>
    <row r="651" spans="3:7" ht="15" thickBot="1" x14ac:dyDescent="0.35">
      <c r="C651" s="38">
        <v>43287</v>
      </c>
      <c r="D651" s="39">
        <v>0.55857638888888894</v>
      </c>
      <c r="E651" s="40" t="s">
        <v>9</v>
      </c>
      <c r="F651" s="40">
        <v>10</v>
      </c>
      <c r="G651" s="40" t="s">
        <v>11</v>
      </c>
    </row>
    <row r="652" spans="3:7" ht="15" thickBot="1" x14ac:dyDescent="0.35">
      <c r="C652" s="38">
        <v>43287</v>
      </c>
      <c r="D652" s="39">
        <v>0.57173611111111111</v>
      </c>
      <c r="E652" s="40" t="s">
        <v>9</v>
      </c>
      <c r="F652" s="40">
        <v>23</v>
      </c>
      <c r="G652" s="40" t="s">
        <v>10</v>
      </c>
    </row>
    <row r="653" spans="3:7" ht="15" thickBot="1" x14ac:dyDescent="0.35">
      <c r="C653" s="38">
        <v>43287</v>
      </c>
      <c r="D653" s="39">
        <v>0.57230324074074079</v>
      </c>
      <c r="E653" s="40" t="s">
        <v>9</v>
      </c>
      <c r="F653" s="40">
        <v>23</v>
      </c>
      <c r="G653" s="40" t="s">
        <v>11</v>
      </c>
    </row>
    <row r="654" spans="3:7" ht="15" thickBot="1" x14ac:dyDescent="0.35">
      <c r="C654" s="38">
        <v>43287</v>
      </c>
      <c r="D654" s="39">
        <v>0.57854166666666662</v>
      </c>
      <c r="E654" s="40" t="s">
        <v>9</v>
      </c>
      <c r="F654" s="40">
        <v>17</v>
      </c>
      <c r="G654" s="40" t="s">
        <v>10</v>
      </c>
    </row>
    <row r="655" spans="3:7" ht="15" thickBot="1" x14ac:dyDescent="0.35">
      <c r="C655" s="38">
        <v>43287</v>
      </c>
      <c r="D655" s="39">
        <v>0.58480324074074075</v>
      </c>
      <c r="E655" s="40" t="s">
        <v>9</v>
      </c>
      <c r="F655" s="40">
        <v>14</v>
      </c>
      <c r="G655" s="40" t="s">
        <v>11</v>
      </c>
    </row>
    <row r="656" spans="3:7" ht="15" thickBot="1" x14ac:dyDescent="0.35">
      <c r="C656" s="38">
        <v>43287</v>
      </c>
      <c r="D656" s="39">
        <v>0.58793981481481483</v>
      </c>
      <c r="E656" s="40" t="s">
        <v>9</v>
      </c>
      <c r="F656" s="40">
        <v>12</v>
      </c>
      <c r="G656" s="40" t="s">
        <v>11</v>
      </c>
    </row>
    <row r="657" spans="3:7" ht="15" thickBot="1" x14ac:dyDescent="0.35">
      <c r="C657" s="38">
        <v>43287</v>
      </c>
      <c r="D657" s="39">
        <v>0.59068287037037037</v>
      </c>
      <c r="E657" s="40" t="s">
        <v>9</v>
      </c>
      <c r="F657" s="40">
        <v>19</v>
      </c>
      <c r="G657" s="40" t="s">
        <v>10</v>
      </c>
    </row>
    <row r="658" spans="3:7" ht="15" thickBot="1" x14ac:dyDescent="0.35">
      <c r="C658" s="38">
        <v>43287</v>
      </c>
      <c r="D658" s="39">
        <v>0.61427083333333332</v>
      </c>
      <c r="E658" s="40" t="s">
        <v>9</v>
      </c>
      <c r="F658" s="40">
        <v>10</v>
      </c>
      <c r="G658" s="40" t="s">
        <v>10</v>
      </c>
    </row>
    <row r="659" spans="3:7" ht="15" thickBot="1" x14ac:dyDescent="0.35">
      <c r="C659" s="38">
        <v>43287</v>
      </c>
      <c r="D659" s="39">
        <v>0.61783564814814818</v>
      </c>
      <c r="E659" s="40" t="s">
        <v>9</v>
      </c>
      <c r="F659" s="40">
        <v>24</v>
      </c>
      <c r="G659" s="40" t="s">
        <v>10</v>
      </c>
    </row>
    <row r="660" spans="3:7" ht="15" thickBot="1" x14ac:dyDescent="0.35">
      <c r="C660" s="38">
        <v>43287</v>
      </c>
      <c r="D660" s="39">
        <v>0.62163194444444447</v>
      </c>
      <c r="E660" s="40" t="s">
        <v>9</v>
      </c>
      <c r="F660" s="40">
        <v>17</v>
      </c>
      <c r="G660" s="40" t="s">
        <v>11</v>
      </c>
    </row>
    <row r="661" spans="3:7" ht="15" thickBot="1" x14ac:dyDescent="0.35">
      <c r="C661" s="38">
        <v>43287</v>
      </c>
      <c r="D661" s="39">
        <v>0.62342592592592594</v>
      </c>
      <c r="E661" s="40" t="s">
        <v>9</v>
      </c>
      <c r="F661" s="40">
        <v>12</v>
      </c>
      <c r="G661" s="40" t="s">
        <v>11</v>
      </c>
    </row>
    <row r="662" spans="3:7" ht="15" thickBot="1" x14ac:dyDescent="0.35">
      <c r="C662" s="38">
        <v>43287</v>
      </c>
      <c r="D662" s="39">
        <v>0.62582175925925931</v>
      </c>
      <c r="E662" s="40" t="s">
        <v>9</v>
      </c>
      <c r="F662" s="40">
        <v>25</v>
      </c>
      <c r="G662" s="40" t="s">
        <v>10</v>
      </c>
    </row>
    <row r="663" spans="3:7" ht="15" thickBot="1" x14ac:dyDescent="0.35">
      <c r="C663" s="38">
        <v>43287</v>
      </c>
      <c r="D663" s="39">
        <v>0.63082175925925921</v>
      </c>
      <c r="E663" s="40" t="s">
        <v>9</v>
      </c>
      <c r="F663" s="40">
        <v>21</v>
      </c>
      <c r="G663" s="40" t="s">
        <v>11</v>
      </c>
    </row>
    <row r="664" spans="3:7" ht="15" thickBot="1" x14ac:dyDescent="0.35">
      <c r="C664" s="38">
        <v>43287</v>
      </c>
      <c r="D664" s="39">
        <v>0.6350231481481482</v>
      </c>
      <c r="E664" s="40" t="s">
        <v>9</v>
      </c>
      <c r="F664" s="40">
        <v>11</v>
      </c>
      <c r="G664" s="40" t="s">
        <v>11</v>
      </c>
    </row>
    <row r="665" spans="3:7" ht="15" thickBot="1" x14ac:dyDescent="0.35">
      <c r="C665" s="38">
        <v>43287</v>
      </c>
      <c r="D665" s="39">
        <v>0.63869212962962962</v>
      </c>
      <c r="E665" s="40" t="s">
        <v>9</v>
      </c>
      <c r="F665" s="40">
        <v>10</v>
      </c>
      <c r="G665" s="40" t="s">
        <v>11</v>
      </c>
    </row>
    <row r="666" spans="3:7" ht="15" thickBot="1" x14ac:dyDescent="0.35">
      <c r="C666" s="38">
        <v>43287</v>
      </c>
      <c r="D666" s="39">
        <v>0.64728009259259256</v>
      </c>
      <c r="E666" s="40" t="s">
        <v>9</v>
      </c>
      <c r="F666" s="40">
        <v>10</v>
      </c>
      <c r="G666" s="40" t="s">
        <v>11</v>
      </c>
    </row>
    <row r="667" spans="3:7" ht="15" thickBot="1" x14ac:dyDescent="0.35">
      <c r="C667" s="38">
        <v>43287</v>
      </c>
      <c r="D667" s="39">
        <v>0.6473726851851852</v>
      </c>
      <c r="E667" s="40" t="s">
        <v>9</v>
      </c>
      <c r="F667" s="40">
        <v>10</v>
      </c>
      <c r="G667" s="40" t="s">
        <v>11</v>
      </c>
    </row>
    <row r="668" spans="3:7" ht="15" thickBot="1" x14ac:dyDescent="0.35">
      <c r="C668" s="38">
        <v>43287</v>
      </c>
      <c r="D668" s="39">
        <v>0.66061342592592587</v>
      </c>
      <c r="E668" s="40" t="s">
        <v>9</v>
      </c>
      <c r="F668" s="40">
        <v>10</v>
      </c>
      <c r="G668" s="40" t="s">
        <v>10</v>
      </c>
    </row>
    <row r="669" spans="3:7" ht="15" thickBot="1" x14ac:dyDescent="0.35">
      <c r="C669" s="38">
        <v>43287</v>
      </c>
      <c r="D669" s="39">
        <v>0.66184027777777776</v>
      </c>
      <c r="E669" s="40" t="s">
        <v>9</v>
      </c>
      <c r="F669" s="40">
        <v>10</v>
      </c>
      <c r="G669" s="40" t="s">
        <v>10</v>
      </c>
    </row>
    <row r="670" spans="3:7" ht="15" thickBot="1" x14ac:dyDescent="0.35">
      <c r="C670" s="38">
        <v>43287</v>
      </c>
      <c r="D670" s="39">
        <v>0.6670949074074074</v>
      </c>
      <c r="E670" s="40" t="s">
        <v>9</v>
      </c>
      <c r="F670" s="40">
        <v>9</v>
      </c>
      <c r="G670" s="40" t="s">
        <v>11</v>
      </c>
    </row>
    <row r="671" spans="3:7" ht="15" thickBot="1" x14ac:dyDescent="0.35">
      <c r="C671" s="38">
        <v>43287</v>
      </c>
      <c r="D671" s="39">
        <v>0.67991898148148155</v>
      </c>
      <c r="E671" s="40" t="s">
        <v>9</v>
      </c>
      <c r="F671" s="40">
        <v>9</v>
      </c>
      <c r="G671" s="40" t="s">
        <v>11</v>
      </c>
    </row>
    <row r="672" spans="3:7" ht="15" thickBot="1" x14ac:dyDescent="0.35">
      <c r="C672" s="38">
        <v>43287</v>
      </c>
      <c r="D672" s="39">
        <v>0.6846875</v>
      </c>
      <c r="E672" s="40" t="s">
        <v>9</v>
      </c>
      <c r="F672" s="40">
        <v>8</v>
      </c>
      <c r="G672" s="40" t="s">
        <v>11</v>
      </c>
    </row>
    <row r="673" spans="3:7" ht="15" thickBot="1" x14ac:dyDescent="0.35">
      <c r="C673" s="38">
        <v>43287</v>
      </c>
      <c r="D673" s="39">
        <v>0.69361111111111118</v>
      </c>
      <c r="E673" s="40" t="s">
        <v>9</v>
      </c>
      <c r="F673" s="40">
        <v>11</v>
      </c>
      <c r="G673" s="40" t="s">
        <v>10</v>
      </c>
    </row>
    <row r="674" spans="3:7" ht="15" thickBot="1" x14ac:dyDescent="0.35">
      <c r="C674" s="38">
        <v>43287</v>
      </c>
      <c r="D674" s="39">
        <v>0.69362268518518511</v>
      </c>
      <c r="E674" s="40" t="s">
        <v>9</v>
      </c>
      <c r="F674" s="40">
        <v>10</v>
      </c>
      <c r="G674" s="40" t="s">
        <v>11</v>
      </c>
    </row>
    <row r="675" spans="3:7" ht="15" thickBot="1" x14ac:dyDescent="0.35">
      <c r="C675" s="38">
        <v>43287</v>
      </c>
      <c r="D675" s="39">
        <v>0.69491898148148146</v>
      </c>
      <c r="E675" s="40" t="s">
        <v>9</v>
      </c>
      <c r="F675" s="40">
        <v>10</v>
      </c>
      <c r="G675" s="40" t="s">
        <v>11</v>
      </c>
    </row>
    <row r="676" spans="3:7" ht="15" thickBot="1" x14ac:dyDescent="0.35">
      <c r="C676" s="38">
        <v>43287</v>
      </c>
      <c r="D676" s="39">
        <v>0.7010185185185186</v>
      </c>
      <c r="E676" s="40" t="s">
        <v>9</v>
      </c>
      <c r="F676" s="40">
        <v>13</v>
      </c>
      <c r="G676" s="40" t="s">
        <v>11</v>
      </c>
    </row>
    <row r="677" spans="3:7" ht="15" thickBot="1" x14ac:dyDescent="0.35">
      <c r="C677" s="38">
        <v>43287</v>
      </c>
      <c r="D677" s="39">
        <v>0.70298611111111109</v>
      </c>
      <c r="E677" s="40" t="s">
        <v>9</v>
      </c>
      <c r="F677" s="40">
        <v>10</v>
      </c>
      <c r="G677" s="40" t="s">
        <v>11</v>
      </c>
    </row>
    <row r="678" spans="3:7" ht="15" thickBot="1" x14ac:dyDescent="0.35">
      <c r="C678" s="38">
        <v>43287</v>
      </c>
      <c r="D678" s="39">
        <v>0.70350694444444439</v>
      </c>
      <c r="E678" s="40" t="s">
        <v>9</v>
      </c>
      <c r="F678" s="40">
        <v>23</v>
      </c>
      <c r="G678" s="40" t="s">
        <v>10</v>
      </c>
    </row>
    <row r="679" spans="3:7" ht="15" thickBot="1" x14ac:dyDescent="0.35">
      <c r="C679" s="38">
        <v>43287</v>
      </c>
      <c r="D679" s="39">
        <v>0.7073842592592593</v>
      </c>
      <c r="E679" s="40" t="s">
        <v>9</v>
      </c>
      <c r="F679" s="40">
        <v>23</v>
      </c>
      <c r="G679" s="40" t="s">
        <v>10</v>
      </c>
    </row>
    <row r="680" spans="3:7" ht="15" thickBot="1" x14ac:dyDescent="0.35">
      <c r="C680" s="38">
        <v>43287</v>
      </c>
      <c r="D680" s="39">
        <v>0.70791666666666664</v>
      </c>
      <c r="E680" s="40" t="s">
        <v>9</v>
      </c>
      <c r="F680" s="40">
        <v>26</v>
      </c>
      <c r="G680" s="40" t="s">
        <v>10</v>
      </c>
    </row>
    <row r="681" spans="3:7" ht="15" thickBot="1" x14ac:dyDescent="0.35">
      <c r="C681" s="38">
        <v>43287</v>
      </c>
      <c r="D681" s="39">
        <v>0.71005787037037038</v>
      </c>
      <c r="E681" s="40" t="s">
        <v>9</v>
      </c>
      <c r="F681" s="40">
        <v>12</v>
      </c>
      <c r="G681" s="40" t="s">
        <v>11</v>
      </c>
    </row>
    <row r="682" spans="3:7" ht="15" thickBot="1" x14ac:dyDescent="0.35">
      <c r="C682" s="38">
        <v>43287</v>
      </c>
      <c r="D682" s="39">
        <v>0.71090277777777777</v>
      </c>
      <c r="E682" s="40" t="s">
        <v>9</v>
      </c>
      <c r="F682" s="40">
        <v>21</v>
      </c>
      <c r="G682" s="40" t="s">
        <v>10</v>
      </c>
    </row>
    <row r="683" spans="3:7" ht="15" thickBot="1" x14ac:dyDescent="0.35">
      <c r="C683" s="38">
        <v>43287</v>
      </c>
      <c r="D683" s="39">
        <v>0.71216435185185178</v>
      </c>
      <c r="E683" s="40" t="s">
        <v>9</v>
      </c>
      <c r="F683" s="40">
        <v>29</v>
      </c>
      <c r="G683" s="40" t="s">
        <v>10</v>
      </c>
    </row>
    <row r="684" spans="3:7" ht="15" thickBot="1" x14ac:dyDescent="0.35">
      <c r="C684" s="38">
        <v>43287</v>
      </c>
      <c r="D684" s="39">
        <v>0.71231481481481485</v>
      </c>
      <c r="E684" s="40" t="s">
        <v>9</v>
      </c>
      <c r="F684" s="40">
        <v>13</v>
      </c>
      <c r="G684" s="40" t="s">
        <v>11</v>
      </c>
    </row>
    <row r="685" spans="3:7" ht="15" thickBot="1" x14ac:dyDescent="0.35">
      <c r="C685" s="38">
        <v>43287</v>
      </c>
      <c r="D685" s="39">
        <v>0.71351851851851855</v>
      </c>
      <c r="E685" s="40" t="s">
        <v>9</v>
      </c>
      <c r="F685" s="40">
        <v>13</v>
      </c>
      <c r="G685" s="40" t="s">
        <v>10</v>
      </c>
    </row>
    <row r="686" spans="3:7" ht="15" thickBot="1" x14ac:dyDescent="0.35">
      <c r="C686" s="38">
        <v>43287</v>
      </c>
      <c r="D686" s="39">
        <v>0.71834490740740742</v>
      </c>
      <c r="E686" s="40" t="s">
        <v>9</v>
      </c>
      <c r="F686" s="40">
        <v>12</v>
      </c>
      <c r="G686" s="40" t="s">
        <v>11</v>
      </c>
    </row>
    <row r="687" spans="3:7" ht="15" thickBot="1" x14ac:dyDescent="0.35">
      <c r="C687" s="38">
        <v>43287</v>
      </c>
      <c r="D687" s="39">
        <v>0.72432870370370372</v>
      </c>
      <c r="E687" s="40" t="s">
        <v>9</v>
      </c>
      <c r="F687" s="40">
        <v>18</v>
      </c>
      <c r="G687" s="40" t="s">
        <v>10</v>
      </c>
    </row>
    <row r="688" spans="3:7" ht="15" thickBot="1" x14ac:dyDescent="0.35">
      <c r="C688" s="38">
        <v>43287</v>
      </c>
      <c r="D688" s="39">
        <v>0.72436342592592595</v>
      </c>
      <c r="E688" s="40" t="s">
        <v>9</v>
      </c>
      <c r="F688" s="40">
        <v>16</v>
      </c>
      <c r="G688" s="40" t="s">
        <v>10</v>
      </c>
    </row>
    <row r="689" spans="3:7" ht="15" thickBot="1" x14ac:dyDescent="0.35">
      <c r="C689" s="38">
        <v>43287</v>
      </c>
      <c r="D689" s="39">
        <v>0.72442129629629637</v>
      </c>
      <c r="E689" s="40" t="s">
        <v>9</v>
      </c>
      <c r="F689" s="40">
        <v>15</v>
      </c>
      <c r="G689" s="40" t="s">
        <v>10</v>
      </c>
    </row>
    <row r="690" spans="3:7" ht="15" thickBot="1" x14ac:dyDescent="0.35">
      <c r="C690" s="38">
        <v>43287</v>
      </c>
      <c r="D690" s="39">
        <v>0.72633101851851845</v>
      </c>
      <c r="E690" s="40" t="s">
        <v>9</v>
      </c>
      <c r="F690" s="40">
        <v>28</v>
      </c>
      <c r="G690" s="40" t="s">
        <v>10</v>
      </c>
    </row>
    <row r="691" spans="3:7" ht="15" thickBot="1" x14ac:dyDescent="0.35">
      <c r="C691" s="38">
        <v>43287</v>
      </c>
      <c r="D691" s="39">
        <v>0.72868055555555555</v>
      </c>
      <c r="E691" s="40" t="s">
        <v>9</v>
      </c>
      <c r="F691" s="40">
        <v>16</v>
      </c>
      <c r="G691" s="40" t="s">
        <v>10</v>
      </c>
    </row>
    <row r="692" spans="3:7" ht="15" thickBot="1" x14ac:dyDescent="0.35">
      <c r="C692" s="38">
        <v>43287</v>
      </c>
      <c r="D692" s="39">
        <v>0.72996527777777775</v>
      </c>
      <c r="E692" s="40" t="s">
        <v>9</v>
      </c>
      <c r="F692" s="40">
        <v>14</v>
      </c>
      <c r="G692" s="40" t="s">
        <v>10</v>
      </c>
    </row>
    <row r="693" spans="3:7" ht="15" thickBot="1" x14ac:dyDescent="0.35">
      <c r="C693" s="38">
        <v>43287</v>
      </c>
      <c r="D693" s="39">
        <v>0.73084490740740737</v>
      </c>
      <c r="E693" s="40" t="s">
        <v>9</v>
      </c>
      <c r="F693" s="40">
        <v>12</v>
      </c>
      <c r="G693" s="40" t="s">
        <v>10</v>
      </c>
    </row>
    <row r="694" spans="3:7" ht="15" thickBot="1" x14ac:dyDescent="0.35">
      <c r="C694" s="38">
        <v>43287</v>
      </c>
      <c r="D694" s="39">
        <v>0.7311805555555555</v>
      </c>
      <c r="E694" s="40" t="s">
        <v>9</v>
      </c>
      <c r="F694" s="40">
        <v>19</v>
      </c>
      <c r="G694" s="40" t="s">
        <v>10</v>
      </c>
    </row>
    <row r="695" spans="3:7" ht="15" thickBot="1" x14ac:dyDescent="0.35">
      <c r="C695" s="38">
        <v>43287</v>
      </c>
      <c r="D695" s="39">
        <v>0.7414236111111111</v>
      </c>
      <c r="E695" s="40" t="s">
        <v>9</v>
      </c>
      <c r="F695" s="40">
        <v>28</v>
      </c>
      <c r="G695" s="40" t="s">
        <v>10</v>
      </c>
    </row>
    <row r="696" spans="3:7" ht="15" thickBot="1" x14ac:dyDescent="0.35">
      <c r="C696" s="38">
        <v>43287</v>
      </c>
      <c r="D696" s="39">
        <v>0.74309027777777781</v>
      </c>
      <c r="E696" s="40" t="s">
        <v>9</v>
      </c>
      <c r="F696" s="40">
        <v>25</v>
      </c>
      <c r="G696" s="40" t="s">
        <v>11</v>
      </c>
    </row>
    <row r="697" spans="3:7" ht="15" thickBot="1" x14ac:dyDescent="0.35">
      <c r="C697" s="38">
        <v>43287</v>
      </c>
      <c r="D697" s="39">
        <v>0.74386574074074074</v>
      </c>
      <c r="E697" s="40" t="s">
        <v>9</v>
      </c>
      <c r="F697" s="40">
        <v>29</v>
      </c>
      <c r="G697" s="40" t="s">
        <v>10</v>
      </c>
    </row>
    <row r="698" spans="3:7" ht="15" thickBot="1" x14ac:dyDescent="0.35">
      <c r="C698" s="38">
        <v>43287</v>
      </c>
      <c r="D698" s="39">
        <v>0.74952546296296296</v>
      </c>
      <c r="E698" s="40" t="s">
        <v>9</v>
      </c>
      <c r="F698" s="40">
        <v>15</v>
      </c>
      <c r="G698" s="40" t="s">
        <v>10</v>
      </c>
    </row>
    <row r="699" spans="3:7" ht="15" thickBot="1" x14ac:dyDescent="0.35">
      <c r="C699" s="38">
        <v>43287</v>
      </c>
      <c r="D699" s="39">
        <v>0.75016203703703699</v>
      </c>
      <c r="E699" s="40" t="s">
        <v>9</v>
      </c>
      <c r="F699" s="40">
        <v>24</v>
      </c>
      <c r="G699" s="40" t="s">
        <v>10</v>
      </c>
    </row>
    <row r="700" spans="3:7" ht="15" thickBot="1" x14ac:dyDescent="0.35">
      <c r="C700" s="38">
        <v>43287</v>
      </c>
      <c r="D700" s="39">
        <v>0.75101851851851853</v>
      </c>
      <c r="E700" s="40" t="s">
        <v>9</v>
      </c>
      <c r="F700" s="40">
        <v>11</v>
      </c>
      <c r="G700" s="40" t="s">
        <v>10</v>
      </c>
    </row>
    <row r="701" spans="3:7" ht="15" thickBot="1" x14ac:dyDescent="0.35">
      <c r="C701" s="38">
        <v>43287</v>
      </c>
      <c r="D701" s="39">
        <v>0.75260416666666663</v>
      </c>
      <c r="E701" s="40" t="s">
        <v>9</v>
      </c>
      <c r="F701" s="40">
        <v>11</v>
      </c>
      <c r="G701" s="40" t="s">
        <v>11</v>
      </c>
    </row>
    <row r="702" spans="3:7" ht="15" thickBot="1" x14ac:dyDescent="0.35">
      <c r="C702" s="38">
        <v>43287</v>
      </c>
      <c r="D702" s="39">
        <v>0.75283564814814818</v>
      </c>
      <c r="E702" s="40" t="s">
        <v>9</v>
      </c>
      <c r="F702" s="40">
        <v>13</v>
      </c>
      <c r="G702" s="40" t="s">
        <v>11</v>
      </c>
    </row>
    <row r="703" spans="3:7" ht="15" thickBot="1" x14ac:dyDescent="0.35">
      <c r="C703" s="38">
        <v>43287</v>
      </c>
      <c r="D703" s="39">
        <v>0.75506944444444446</v>
      </c>
      <c r="E703" s="40" t="s">
        <v>9</v>
      </c>
      <c r="F703" s="40">
        <v>18</v>
      </c>
      <c r="G703" s="40" t="s">
        <v>11</v>
      </c>
    </row>
    <row r="704" spans="3:7" ht="15" thickBot="1" x14ac:dyDescent="0.35">
      <c r="C704" s="38">
        <v>43287</v>
      </c>
      <c r="D704" s="39">
        <v>0.7550810185185185</v>
      </c>
      <c r="E704" s="40" t="s">
        <v>9</v>
      </c>
      <c r="F704" s="40">
        <v>21</v>
      </c>
      <c r="G704" s="40" t="s">
        <v>11</v>
      </c>
    </row>
    <row r="705" spans="3:7" ht="15" thickBot="1" x14ac:dyDescent="0.35">
      <c r="C705" s="38">
        <v>43287</v>
      </c>
      <c r="D705" s="39">
        <v>0.75509259259259265</v>
      </c>
      <c r="E705" s="40" t="s">
        <v>9</v>
      </c>
      <c r="F705" s="40">
        <v>16</v>
      </c>
      <c r="G705" s="40" t="s">
        <v>11</v>
      </c>
    </row>
    <row r="706" spans="3:7" ht="15" thickBot="1" x14ac:dyDescent="0.35">
      <c r="C706" s="38">
        <v>43287</v>
      </c>
      <c r="D706" s="39">
        <v>0.75511574074074073</v>
      </c>
      <c r="E706" s="40" t="s">
        <v>9</v>
      </c>
      <c r="F706" s="40">
        <v>12</v>
      </c>
      <c r="G706" s="40" t="s">
        <v>11</v>
      </c>
    </row>
    <row r="707" spans="3:7" ht="15" thickBot="1" x14ac:dyDescent="0.35">
      <c r="C707" s="38">
        <v>43287</v>
      </c>
      <c r="D707" s="39">
        <v>0.75894675925925925</v>
      </c>
      <c r="E707" s="40" t="s">
        <v>9</v>
      </c>
      <c r="F707" s="40">
        <v>15</v>
      </c>
      <c r="G707" s="40" t="s">
        <v>10</v>
      </c>
    </row>
    <row r="708" spans="3:7" ht="15" thickBot="1" x14ac:dyDescent="0.35">
      <c r="C708" s="38">
        <v>43287</v>
      </c>
      <c r="D708" s="39">
        <v>0.76570601851851849</v>
      </c>
      <c r="E708" s="40" t="s">
        <v>9</v>
      </c>
      <c r="F708" s="40">
        <v>15</v>
      </c>
      <c r="G708" s="40" t="s">
        <v>11</v>
      </c>
    </row>
    <row r="709" spans="3:7" ht="15" thickBot="1" x14ac:dyDescent="0.35">
      <c r="C709" s="38">
        <v>43287</v>
      </c>
      <c r="D709" s="39">
        <v>0.7734375</v>
      </c>
      <c r="E709" s="40" t="s">
        <v>9</v>
      </c>
      <c r="F709" s="40">
        <v>21</v>
      </c>
      <c r="G709" s="40" t="s">
        <v>10</v>
      </c>
    </row>
    <row r="710" spans="3:7" ht="15" thickBot="1" x14ac:dyDescent="0.35">
      <c r="C710" s="38">
        <v>43287</v>
      </c>
      <c r="D710" s="39">
        <v>0.78277777777777768</v>
      </c>
      <c r="E710" s="40" t="s">
        <v>9</v>
      </c>
      <c r="F710" s="40">
        <v>20</v>
      </c>
      <c r="G710" s="40" t="s">
        <v>10</v>
      </c>
    </row>
    <row r="711" spans="3:7" ht="15" thickBot="1" x14ac:dyDescent="0.35">
      <c r="C711" s="38">
        <v>43287</v>
      </c>
      <c r="D711" s="39">
        <v>0.78484953703703697</v>
      </c>
      <c r="E711" s="40" t="s">
        <v>9</v>
      </c>
      <c r="F711" s="40">
        <v>12</v>
      </c>
      <c r="G711" s="40" t="s">
        <v>11</v>
      </c>
    </row>
    <row r="712" spans="3:7" ht="15" thickBot="1" x14ac:dyDescent="0.35">
      <c r="C712" s="38">
        <v>43287</v>
      </c>
      <c r="D712" s="39">
        <v>0.79501157407407408</v>
      </c>
      <c r="E712" s="40" t="s">
        <v>9</v>
      </c>
      <c r="F712" s="40">
        <v>11</v>
      </c>
      <c r="G712" s="40" t="s">
        <v>11</v>
      </c>
    </row>
    <row r="713" spans="3:7" ht="15" thickBot="1" x14ac:dyDescent="0.35">
      <c r="C713" s="38">
        <v>43287</v>
      </c>
      <c r="D713" s="39">
        <v>0.79578703703703713</v>
      </c>
      <c r="E713" s="40" t="s">
        <v>9</v>
      </c>
      <c r="F713" s="40">
        <v>10</v>
      </c>
      <c r="G713" s="40" t="s">
        <v>10</v>
      </c>
    </row>
    <row r="714" spans="3:7" ht="15" thickBot="1" x14ac:dyDescent="0.35">
      <c r="C714" s="38">
        <v>43287</v>
      </c>
      <c r="D714" s="39">
        <v>0.80144675925925923</v>
      </c>
      <c r="E714" s="40" t="s">
        <v>9</v>
      </c>
      <c r="F714" s="40">
        <v>10</v>
      </c>
      <c r="G714" s="40" t="s">
        <v>10</v>
      </c>
    </row>
    <row r="715" spans="3:7" ht="15" thickBot="1" x14ac:dyDescent="0.35">
      <c r="C715" s="38">
        <v>43287</v>
      </c>
      <c r="D715" s="39">
        <v>0.80270833333333336</v>
      </c>
      <c r="E715" s="40" t="s">
        <v>9</v>
      </c>
      <c r="F715" s="40">
        <v>14</v>
      </c>
      <c r="G715" s="40" t="s">
        <v>10</v>
      </c>
    </row>
    <row r="716" spans="3:7" ht="15" thickBot="1" x14ac:dyDescent="0.35">
      <c r="C716" s="38">
        <v>43287</v>
      </c>
      <c r="D716" s="39">
        <v>0.8077199074074074</v>
      </c>
      <c r="E716" s="40" t="s">
        <v>9</v>
      </c>
      <c r="F716" s="40">
        <v>18</v>
      </c>
      <c r="G716" s="40" t="s">
        <v>10</v>
      </c>
    </row>
    <row r="717" spans="3:7" ht="15" thickBot="1" x14ac:dyDescent="0.35">
      <c r="C717" s="38">
        <v>43287</v>
      </c>
      <c r="D717" s="39">
        <v>0.81305555555555553</v>
      </c>
      <c r="E717" s="40" t="s">
        <v>9</v>
      </c>
      <c r="F717" s="40">
        <v>18</v>
      </c>
      <c r="G717" s="40" t="s">
        <v>10</v>
      </c>
    </row>
    <row r="718" spans="3:7" ht="15" thickBot="1" x14ac:dyDescent="0.35">
      <c r="C718" s="38">
        <v>43287</v>
      </c>
      <c r="D718" s="39">
        <v>0.82146990740740744</v>
      </c>
      <c r="E718" s="40" t="s">
        <v>9</v>
      </c>
      <c r="F718" s="40">
        <v>12</v>
      </c>
      <c r="G718" s="40" t="s">
        <v>11</v>
      </c>
    </row>
    <row r="719" spans="3:7" ht="15" thickBot="1" x14ac:dyDescent="0.35">
      <c r="C719" s="38">
        <v>43287</v>
      </c>
      <c r="D719" s="39">
        <v>0.82160879629629635</v>
      </c>
      <c r="E719" s="40" t="s">
        <v>9</v>
      </c>
      <c r="F719" s="40">
        <v>12</v>
      </c>
      <c r="G719" s="40" t="s">
        <v>11</v>
      </c>
    </row>
    <row r="720" spans="3:7" ht="15" thickBot="1" x14ac:dyDescent="0.35">
      <c r="C720" s="38">
        <v>43287</v>
      </c>
      <c r="D720" s="39">
        <v>0.82265046296296296</v>
      </c>
      <c r="E720" s="40" t="s">
        <v>9</v>
      </c>
      <c r="F720" s="40">
        <v>25</v>
      </c>
      <c r="G720" s="40" t="s">
        <v>11</v>
      </c>
    </row>
    <row r="721" spans="3:7" ht="15" thickBot="1" x14ac:dyDescent="0.35">
      <c r="C721" s="38">
        <v>43287</v>
      </c>
      <c r="D721" s="39">
        <v>0.82267361111111104</v>
      </c>
      <c r="E721" s="40" t="s">
        <v>9</v>
      </c>
      <c r="F721" s="40">
        <v>14</v>
      </c>
      <c r="G721" s="40" t="s">
        <v>11</v>
      </c>
    </row>
    <row r="722" spans="3:7" ht="15" thickBot="1" x14ac:dyDescent="0.35">
      <c r="C722" s="38">
        <v>43287</v>
      </c>
      <c r="D722" s="39">
        <v>0.82633101851851853</v>
      </c>
      <c r="E722" s="40" t="s">
        <v>9</v>
      </c>
      <c r="F722" s="40">
        <v>12</v>
      </c>
      <c r="G722" s="40" t="s">
        <v>11</v>
      </c>
    </row>
    <row r="723" spans="3:7" ht="15" thickBot="1" x14ac:dyDescent="0.35">
      <c r="C723" s="38">
        <v>43287</v>
      </c>
      <c r="D723" s="39">
        <v>0.83215277777777785</v>
      </c>
      <c r="E723" s="40" t="s">
        <v>9</v>
      </c>
      <c r="F723" s="40">
        <v>11</v>
      </c>
      <c r="G723" s="40" t="s">
        <v>11</v>
      </c>
    </row>
    <row r="724" spans="3:7" ht="15" thickBot="1" x14ac:dyDescent="0.35">
      <c r="C724" s="38">
        <v>43287</v>
      </c>
      <c r="D724" s="39">
        <v>0.83341435185185186</v>
      </c>
      <c r="E724" s="40" t="s">
        <v>9</v>
      </c>
      <c r="F724" s="40">
        <v>10</v>
      </c>
      <c r="G724" s="40" t="s">
        <v>10</v>
      </c>
    </row>
    <row r="725" spans="3:7" ht="15" thickBot="1" x14ac:dyDescent="0.35">
      <c r="C725" s="38">
        <v>43287</v>
      </c>
      <c r="D725" s="39">
        <v>0.83712962962962967</v>
      </c>
      <c r="E725" s="40" t="s">
        <v>9</v>
      </c>
      <c r="F725" s="40">
        <v>10</v>
      </c>
      <c r="G725" s="40" t="s">
        <v>11</v>
      </c>
    </row>
    <row r="726" spans="3:7" ht="15" thickBot="1" x14ac:dyDescent="0.35">
      <c r="C726" s="38">
        <v>43287</v>
      </c>
      <c r="D726" s="39">
        <v>0.83910879629629631</v>
      </c>
      <c r="E726" s="40" t="s">
        <v>9</v>
      </c>
      <c r="F726" s="40">
        <v>4</v>
      </c>
      <c r="G726" s="40" t="s">
        <v>11</v>
      </c>
    </row>
    <row r="727" spans="3:7" ht="15" thickBot="1" x14ac:dyDescent="0.35">
      <c r="C727" s="38">
        <v>43287</v>
      </c>
      <c r="D727" s="39">
        <v>0.84225694444444443</v>
      </c>
      <c r="E727" s="40" t="s">
        <v>9</v>
      </c>
      <c r="F727" s="40">
        <v>9</v>
      </c>
      <c r="G727" s="40" t="s">
        <v>11</v>
      </c>
    </row>
    <row r="728" spans="3:7" ht="15" thickBot="1" x14ac:dyDescent="0.35">
      <c r="C728" s="38">
        <v>43287</v>
      </c>
      <c r="D728" s="39">
        <v>0.84369212962962958</v>
      </c>
      <c r="E728" s="40" t="s">
        <v>9</v>
      </c>
      <c r="F728" s="40">
        <v>10</v>
      </c>
      <c r="G728" s="40" t="s">
        <v>10</v>
      </c>
    </row>
    <row r="729" spans="3:7" ht="15" thickBot="1" x14ac:dyDescent="0.35">
      <c r="C729" s="38">
        <v>43287</v>
      </c>
      <c r="D729" s="39">
        <v>0.84401620370370367</v>
      </c>
      <c r="E729" s="40" t="s">
        <v>9</v>
      </c>
      <c r="F729" s="40">
        <v>17</v>
      </c>
      <c r="G729" s="40" t="s">
        <v>10</v>
      </c>
    </row>
    <row r="730" spans="3:7" ht="15" thickBot="1" x14ac:dyDescent="0.35">
      <c r="C730" s="38">
        <v>43287</v>
      </c>
      <c r="D730" s="39">
        <v>0.87274305555555554</v>
      </c>
      <c r="E730" s="40" t="s">
        <v>9</v>
      </c>
      <c r="F730" s="40">
        <v>11</v>
      </c>
      <c r="G730" s="40" t="s">
        <v>10</v>
      </c>
    </row>
    <row r="731" spans="3:7" ht="15" thickBot="1" x14ac:dyDescent="0.35">
      <c r="C731" s="38">
        <v>43287</v>
      </c>
      <c r="D731" s="39">
        <v>0.8771064814814814</v>
      </c>
      <c r="E731" s="40" t="s">
        <v>9</v>
      </c>
      <c r="F731" s="40">
        <v>12</v>
      </c>
      <c r="G731" s="40" t="s">
        <v>11</v>
      </c>
    </row>
    <row r="732" spans="3:7" ht="15" thickBot="1" x14ac:dyDescent="0.35">
      <c r="C732" s="38">
        <v>43287</v>
      </c>
      <c r="D732" s="39">
        <v>0.88163194444444448</v>
      </c>
      <c r="E732" s="40" t="s">
        <v>9</v>
      </c>
      <c r="F732" s="40">
        <v>21</v>
      </c>
      <c r="G732" s="40" t="s">
        <v>10</v>
      </c>
    </row>
    <row r="733" spans="3:7" ht="15" thickBot="1" x14ac:dyDescent="0.35">
      <c r="C733" s="38">
        <v>43287</v>
      </c>
      <c r="D733" s="39">
        <v>0.88923611111111101</v>
      </c>
      <c r="E733" s="40" t="s">
        <v>9</v>
      </c>
      <c r="F733" s="40">
        <v>20</v>
      </c>
      <c r="G733" s="40" t="s">
        <v>11</v>
      </c>
    </row>
    <row r="734" spans="3:7" ht="15" thickBot="1" x14ac:dyDescent="0.35">
      <c r="C734" s="38">
        <v>43287</v>
      </c>
      <c r="D734" s="39">
        <v>0.91200231481481486</v>
      </c>
      <c r="E734" s="40" t="s">
        <v>9</v>
      </c>
      <c r="F734" s="40">
        <v>12</v>
      </c>
      <c r="G734" s="40" t="s">
        <v>11</v>
      </c>
    </row>
    <row r="735" spans="3:7" ht="15" thickBot="1" x14ac:dyDescent="0.35">
      <c r="C735" s="38">
        <v>43287</v>
      </c>
      <c r="D735" s="39">
        <v>0.92768518518518517</v>
      </c>
      <c r="E735" s="40" t="s">
        <v>9</v>
      </c>
      <c r="F735" s="40">
        <v>11</v>
      </c>
      <c r="G735" s="40" t="s">
        <v>11</v>
      </c>
    </row>
    <row r="736" spans="3:7" ht="15" thickBot="1" x14ac:dyDescent="0.35">
      <c r="C736" s="38">
        <v>43288</v>
      </c>
      <c r="D736" s="39">
        <v>6.7337962962962961E-2</v>
      </c>
      <c r="E736" s="40" t="s">
        <v>9</v>
      </c>
      <c r="F736" s="40">
        <v>10</v>
      </c>
      <c r="G736" s="40" t="s">
        <v>11</v>
      </c>
    </row>
    <row r="737" spans="3:7" ht="15" thickBot="1" x14ac:dyDescent="0.35">
      <c r="C737" s="38">
        <v>43288</v>
      </c>
      <c r="D737" s="39">
        <v>0.13835648148148147</v>
      </c>
      <c r="E737" s="40" t="s">
        <v>9</v>
      </c>
      <c r="F737" s="40">
        <v>33</v>
      </c>
      <c r="G737" s="40" t="s">
        <v>10</v>
      </c>
    </row>
    <row r="738" spans="3:7" ht="15" thickBot="1" x14ac:dyDescent="0.35">
      <c r="C738" s="38">
        <v>43288</v>
      </c>
      <c r="D738" s="39">
        <v>0.14113425925925926</v>
      </c>
      <c r="E738" s="40" t="s">
        <v>9</v>
      </c>
      <c r="F738" s="40">
        <v>31</v>
      </c>
      <c r="G738" s="40" t="s">
        <v>11</v>
      </c>
    </row>
    <row r="739" spans="3:7" ht="15" thickBot="1" x14ac:dyDescent="0.35">
      <c r="C739" s="38">
        <v>43288</v>
      </c>
      <c r="D739" s="39">
        <v>0.14148148148148149</v>
      </c>
      <c r="E739" s="40" t="s">
        <v>9</v>
      </c>
      <c r="F739" s="40">
        <v>10</v>
      </c>
      <c r="G739" s="40" t="s">
        <v>11</v>
      </c>
    </row>
    <row r="740" spans="3:7" ht="15" thickBot="1" x14ac:dyDescent="0.35">
      <c r="C740" s="38">
        <v>43288</v>
      </c>
      <c r="D740" s="39">
        <v>0.2691087962962963</v>
      </c>
      <c r="E740" s="40" t="s">
        <v>9</v>
      </c>
      <c r="F740" s="40">
        <v>10</v>
      </c>
      <c r="G740" s="40" t="s">
        <v>11</v>
      </c>
    </row>
    <row r="741" spans="3:7" ht="15" thickBot="1" x14ac:dyDescent="0.35">
      <c r="C741" s="38">
        <v>43288</v>
      </c>
      <c r="D741" s="39">
        <v>0.30312500000000003</v>
      </c>
      <c r="E741" s="40" t="s">
        <v>9</v>
      </c>
      <c r="F741" s="40">
        <v>7</v>
      </c>
      <c r="G741" s="40" t="s">
        <v>11</v>
      </c>
    </row>
    <row r="742" spans="3:7" ht="15" thickBot="1" x14ac:dyDescent="0.35">
      <c r="C742" s="38">
        <v>43288</v>
      </c>
      <c r="D742" s="39">
        <v>0.3213078703703704</v>
      </c>
      <c r="E742" s="40" t="s">
        <v>9</v>
      </c>
      <c r="F742" s="40">
        <v>6</v>
      </c>
      <c r="G742" s="40" t="s">
        <v>11</v>
      </c>
    </row>
    <row r="743" spans="3:7" ht="15" thickBot="1" x14ac:dyDescent="0.35">
      <c r="C743" s="38">
        <v>43288</v>
      </c>
      <c r="D743" s="39">
        <v>0.32250000000000001</v>
      </c>
      <c r="E743" s="40" t="s">
        <v>9</v>
      </c>
      <c r="F743" s="40">
        <v>6</v>
      </c>
      <c r="G743" s="40" t="s">
        <v>11</v>
      </c>
    </row>
    <row r="744" spans="3:7" ht="15" thickBot="1" x14ac:dyDescent="0.35">
      <c r="C744" s="38">
        <v>43288</v>
      </c>
      <c r="D744" s="39">
        <v>0.36047453703703702</v>
      </c>
      <c r="E744" s="40" t="s">
        <v>9</v>
      </c>
      <c r="F744" s="40">
        <v>12</v>
      </c>
      <c r="G744" s="40" t="s">
        <v>11</v>
      </c>
    </row>
    <row r="745" spans="3:7" ht="15" thickBot="1" x14ac:dyDescent="0.35">
      <c r="C745" s="38">
        <v>43288</v>
      </c>
      <c r="D745" s="39">
        <v>0.3680208333333333</v>
      </c>
      <c r="E745" s="40" t="s">
        <v>9</v>
      </c>
      <c r="F745" s="40">
        <v>12</v>
      </c>
      <c r="G745" s="40" t="s">
        <v>11</v>
      </c>
    </row>
    <row r="746" spans="3:7" ht="15" thickBot="1" x14ac:dyDescent="0.35">
      <c r="C746" s="38">
        <v>43288</v>
      </c>
      <c r="D746" s="39">
        <v>0.38768518518518519</v>
      </c>
      <c r="E746" s="40" t="s">
        <v>9</v>
      </c>
      <c r="F746" s="40">
        <v>11</v>
      </c>
      <c r="G746" s="40" t="s">
        <v>11</v>
      </c>
    </row>
    <row r="747" spans="3:7" ht="15" thickBot="1" x14ac:dyDescent="0.35">
      <c r="C747" s="38">
        <v>43288</v>
      </c>
      <c r="D747" s="39">
        <v>0.40180555555555553</v>
      </c>
      <c r="E747" s="40" t="s">
        <v>9</v>
      </c>
      <c r="F747" s="40">
        <v>10</v>
      </c>
      <c r="G747" s="40" t="s">
        <v>11</v>
      </c>
    </row>
    <row r="748" spans="3:7" ht="15" thickBot="1" x14ac:dyDescent="0.35">
      <c r="C748" s="38">
        <v>43288</v>
      </c>
      <c r="D748" s="39">
        <v>0.40218749999999998</v>
      </c>
      <c r="E748" s="40" t="s">
        <v>9</v>
      </c>
      <c r="F748" s="40">
        <v>17</v>
      </c>
      <c r="G748" s="40" t="s">
        <v>10</v>
      </c>
    </row>
    <row r="749" spans="3:7" ht="15" thickBot="1" x14ac:dyDescent="0.35">
      <c r="C749" s="38">
        <v>43288</v>
      </c>
      <c r="D749" s="39">
        <v>0.40258101851851852</v>
      </c>
      <c r="E749" s="40" t="s">
        <v>9</v>
      </c>
      <c r="F749" s="40">
        <v>15</v>
      </c>
      <c r="G749" s="40" t="s">
        <v>11</v>
      </c>
    </row>
    <row r="750" spans="3:7" ht="15" thickBot="1" x14ac:dyDescent="0.35">
      <c r="C750" s="38">
        <v>43288</v>
      </c>
      <c r="D750" s="39">
        <v>0.42068287037037039</v>
      </c>
      <c r="E750" s="40" t="s">
        <v>9</v>
      </c>
      <c r="F750" s="40">
        <v>12</v>
      </c>
      <c r="G750" s="40" t="s">
        <v>11</v>
      </c>
    </row>
    <row r="751" spans="3:7" ht="15" thickBot="1" x14ac:dyDescent="0.35">
      <c r="C751" s="38">
        <v>43288</v>
      </c>
      <c r="D751" s="39">
        <v>0.43815972222222221</v>
      </c>
      <c r="E751" s="40" t="s">
        <v>9</v>
      </c>
      <c r="F751" s="40">
        <v>14</v>
      </c>
      <c r="G751" s="40" t="s">
        <v>11</v>
      </c>
    </row>
    <row r="752" spans="3:7" ht="15" thickBot="1" x14ac:dyDescent="0.35">
      <c r="C752" s="38">
        <v>43288</v>
      </c>
      <c r="D752" s="39">
        <v>0.44278935185185181</v>
      </c>
      <c r="E752" s="40" t="s">
        <v>9</v>
      </c>
      <c r="F752" s="40">
        <v>13</v>
      </c>
      <c r="G752" s="40" t="s">
        <v>10</v>
      </c>
    </row>
    <row r="753" spans="3:7" ht="15" thickBot="1" x14ac:dyDescent="0.35">
      <c r="C753" s="38">
        <v>43288</v>
      </c>
      <c r="D753" s="39">
        <v>0.45324074074074078</v>
      </c>
      <c r="E753" s="40" t="s">
        <v>9</v>
      </c>
      <c r="F753" s="40">
        <v>10</v>
      </c>
      <c r="G753" s="40" t="s">
        <v>11</v>
      </c>
    </row>
    <row r="754" spans="3:7" ht="15" thickBot="1" x14ac:dyDescent="0.35">
      <c r="C754" s="38">
        <v>43288</v>
      </c>
      <c r="D754" s="39">
        <v>0.45532407407407405</v>
      </c>
      <c r="E754" s="40" t="s">
        <v>9</v>
      </c>
      <c r="F754" s="40">
        <v>11</v>
      </c>
      <c r="G754" s="40" t="s">
        <v>11</v>
      </c>
    </row>
    <row r="755" spans="3:7" ht="15" thickBot="1" x14ac:dyDescent="0.35">
      <c r="C755" s="38">
        <v>43288</v>
      </c>
      <c r="D755" s="39">
        <v>0.45719907407407406</v>
      </c>
      <c r="E755" s="40" t="s">
        <v>9</v>
      </c>
      <c r="F755" s="40">
        <v>21</v>
      </c>
      <c r="G755" s="40" t="s">
        <v>10</v>
      </c>
    </row>
    <row r="756" spans="3:7" ht="15" thickBot="1" x14ac:dyDescent="0.35">
      <c r="C756" s="38">
        <v>43288</v>
      </c>
      <c r="D756" s="39">
        <v>0.46533564814814815</v>
      </c>
      <c r="E756" s="40" t="s">
        <v>9</v>
      </c>
      <c r="F756" s="40">
        <v>20</v>
      </c>
      <c r="G756" s="40" t="s">
        <v>11</v>
      </c>
    </row>
    <row r="757" spans="3:7" ht="15" thickBot="1" x14ac:dyDescent="0.35">
      <c r="C757" s="38">
        <v>43288</v>
      </c>
      <c r="D757" s="39">
        <v>0.47020833333333334</v>
      </c>
      <c r="E757" s="40" t="s">
        <v>9</v>
      </c>
      <c r="F757" s="40">
        <v>13</v>
      </c>
      <c r="G757" s="40" t="s">
        <v>10</v>
      </c>
    </row>
    <row r="758" spans="3:7" ht="15" thickBot="1" x14ac:dyDescent="0.35">
      <c r="C758" s="38">
        <v>43288</v>
      </c>
      <c r="D758" s="39">
        <v>0.47045138888888888</v>
      </c>
      <c r="E758" s="40" t="s">
        <v>9</v>
      </c>
      <c r="F758" s="40">
        <v>17</v>
      </c>
      <c r="G758" s="40" t="s">
        <v>10</v>
      </c>
    </row>
    <row r="759" spans="3:7" ht="15" thickBot="1" x14ac:dyDescent="0.35">
      <c r="C759" s="38">
        <v>43288</v>
      </c>
      <c r="D759" s="39">
        <v>0.47142361111111114</v>
      </c>
      <c r="E759" s="40" t="s">
        <v>9</v>
      </c>
      <c r="F759" s="40">
        <v>12</v>
      </c>
      <c r="G759" s="40" t="s">
        <v>11</v>
      </c>
    </row>
    <row r="760" spans="3:7" ht="15" thickBot="1" x14ac:dyDescent="0.35">
      <c r="C760" s="38">
        <v>43288</v>
      </c>
      <c r="D760" s="39">
        <v>0.47422453703703704</v>
      </c>
      <c r="E760" s="40" t="s">
        <v>9</v>
      </c>
      <c r="F760" s="40">
        <v>12</v>
      </c>
      <c r="G760" s="40" t="s">
        <v>11</v>
      </c>
    </row>
    <row r="761" spans="3:7" ht="15" thickBot="1" x14ac:dyDescent="0.35">
      <c r="C761" s="38">
        <v>43288</v>
      </c>
      <c r="D761" s="39">
        <v>0.47554398148148147</v>
      </c>
      <c r="E761" s="40" t="s">
        <v>9</v>
      </c>
      <c r="F761" s="40">
        <v>22</v>
      </c>
      <c r="G761" s="40" t="s">
        <v>10</v>
      </c>
    </row>
    <row r="762" spans="3:7" ht="15" thickBot="1" x14ac:dyDescent="0.35">
      <c r="C762" s="38">
        <v>43288</v>
      </c>
      <c r="D762" s="39">
        <v>0.47561342592592593</v>
      </c>
      <c r="E762" s="40" t="s">
        <v>9</v>
      </c>
      <c r="F762" s="40">
        <v>21</v>
      </c>
      <c r="G762" s="40" t="s">
        <v>10</v>
      </c>
    </row>
    <row r="763" spans="3:7" ht="15" thickBot="1" x14ac:dyDescent="0.35">
      <c r="C763" s="38">
        <v>43288</v>
      </c>
      <c r="D763" s="39">
        <v>0.4838541666666667</v>
      </c>
      <c r="E763" s="40" t="s">
        <v>9</v>
      </c>
      <c r="F763" s="40">
        <v>11</v>
      </c>
      <c r="G763" s="40" t="s">
        <v>10</v>
      </c>
    </row>
    <row r="764" spans="3:7" ht="15" thickBot="1" x14ac:dyDescent="0.35">
      <c r="C764" s="38">
        <v>43288</v>
      </c>
      <c r="D764" s="39">
        <v>0.49148148148148146</v>
      </c>
      <c r="E764" s="40" t="s">
        <v>9</v>
      </c>
      <c r="F764" s="40">
        <v>15</v>
      </c>
      <c r="G764" s="40" t="s">
        <v>10</v>
      </c>
    </row>
    <row r="765" spans="3:7" ht="15" thickBot="1" x14ac:dyDescent="0.35">
      <c r="C765" s="38">
        <v>43288</v>
      </c>
      <c r="D765" s="39">
        <v>0.49366898148148147</v>
      </c>
      <c r="E765" s="40" t="s">
        <v>9</v>
      </c>
      <c r="F765" s="40">
        <v>12</v>
      </c>
      <c r="G765" s="40" t="s">
        <v>10</v>
      </c>
    </row>
    <row r="766" spans="3:7" ht="15" thickBot="1" x14ac:dyDescent="0.35">
      <c r="C766" s="38">
        <v>43288</v>
      </c>
      <c r="D766" s="39">
        <v>0.49541666666666667</v>
      </c>
      <c r="E766" s="40" t="s">
        <v>9</v>
      </c>
      <c r="F766" s="40">
        <v>18</v>
      </c>
      <c r="G766" s="40" t="s">
        <v>10</v>
      </c>
    </row>
    <row r="767" spans="3:7" ht="15" thickBot="1" x14ac:dyDescent="0.35">
      <c r="C767" s="38">
        <v>43288</v>
      </c>
      <c r="D767" s="39">
        <v>0.50012731481481476</v>
      </c>
      <c r="E767" s="40" t="s">
        <v>9</v>
      </c>
      <c r="F767" s="40">
        <v>11</v>
      </c>
      <c r="G767" s="40" t="s">
        <v>10</v>
      </c>
    </row>
    <row r="768" spans="3:7" ht="15" thickBot="1" x14ac:dyDescent="0.35">
      <c r="C768" s="38">
        <v>43288</v>
      </c>
      <c r="D768" s="39">
        <v>0.50049768518518511</v>
      </c>
      <c r="E768" s="40" t="s">
        <v>9</v>
      </c>
      <c r="F768" s="40">
        <v>12</v>
      </c>
      <c r="G768" s="40" t="s">
        <v>11</v>
      </c>
    </row>
    <row r="769" spans="3:7" ht="15" thickBot="1" x14ac:dyDescent="0.35">
      <c r="C769" s="38">
        <v>43288</v>
      </c>
      <c r="D769" s="39">
        <v>0.50078703703703698</v>
      </c>
      <c r="E769" s="40" t="s">
        <v>9</v>
      </c>
      <c r="F769" s="40">
        <v>19</v>
      </c>
      <c r="G769" s="40" t="s">
        <v>10</v>
      </c>
    </row>
    <row r="770" spans="3:7" ht="15" thickBot="1" x14ac:dyDescent="0.35">
      <c r="C770" s="38">
        <v>43288</v>
      </c>
      <c r="D770" s="39">
        <v>0.50534722222222228</v>
      </c>
      <c r="E770" s="40" t="s">
        <v>9</v>
      </c>
      <c r="F770" s="40">
        <v>14</v>
      </c>
      <c r="G770" s="40" t="s">
        <v>11</v>
      </c>
    </row>
    <row r="771" spans="3:7" ht="15" thickBot="1" x14ac:dyDescent="0.35">
      <c r="C771" s="38">
        <v>43288</v>
      </c>
      <c r="D771" s="39">
        <v>0.53020833333333328</v>
      </c>
      <c r="E771" s="40" t="s">
        <v>9</v>
      </c>
      <c r="F771" s="40">
        <v>12</v>
      </c>
      <c r="G771" s="40" t="s">
        <v>11</v>
      </c>
    </row>
    <row r="772" spans="3:7" ht="15" thickBot="1" x14ac:dyDescent="0.35">
      <c r="C772" s="38">
        <v>43288</v>
      </c>
      <c r="D772" s="39">
        <v>0.54006944444444438</v>
      </c>
      <c r="E772" s="40" t="s">
        <v>9</v>
      </c>
      <c r="F772" s="40">
        <v>13</v>
      </c>
      <c r="G772" s="40" t="s">
        <v>11</v>
      </c>
    </row>
    <row r="773" spans="3:7" ht="15" thickBot="1" x14ac:dyDescent="0.35">
      <c r="C773" s="38">
        <v>43288</v>
      </c>
      <c r="D773" s="39">
        <v>0.54599537037037038</v>
      </c>
      <c r="E773" s="40" t="s">
        <v>9</v>
      </c>
      <c r="F773" s="40">
        <v>11</v>
      </c>
      <c r="G773" s="40" t="s">
        <v>11</v>
      </c>
    </row>
    <row r="774" spans="3:7" ht="15" thickBot="1" x14ac:dyDescent="0.35">
      <c r="C774" s="38">
        <v>43288</v>
      </c>
      <c r="D774" s="39">
        <v>0.54605324074074069</v>
      </c>
      <c r="E774" s="40" t="s">
        <v>9</v>
      </c>
      <c r="F774" s="40">
        <v>12</v>
      </c>
      <c r="G774" s="40" t="s">
        <v>11</v>
      </c>
    </row>
    <row r="775" spans="3:7" ht="15" thickBot="1" x14ac:dyDescent="0.35">
      <c r="C775" s="38">
        <v>43288</v>
      </c>
      <c r="D775" s="39">
        <v>0.55167824074074068</v>
      </c>
      <c r="E775" s="40" t="s">
        <v>9</v>
      </c>
      <c r="F775" s="40">
        <v>12</v>
      </c>
      <c r="G775" s="40" t="s">
        <v>11</v>
      </c>
    </row>
    <row r="776" spans="3:7" ht="15" thickBot="1" x14ac:dyDescent="0.35">
      <c r="C776" s="38">
        <v>43288</v>
      </c>
      <c r="D776" s="39">
        <v>0.55238425925925927</v>
      </c>
      <c r="E776" s="40" t="s">
        <v>9</v>
      </c>
      <c r="F776" s="40">
        <v>11</v>
      </c>
      <c r="G776" s="40" t="s">
        <v>11</v>
      </c>
    </row>
    <row r="777" spans="3:7" ht="15" thickBot="1" x14ac:dyDescent="0.35">
      <c r="C777" s="38">
        <v>43288</v>
      </c>
      <c r="D777" s="39">
        <v>0.56707175925925923</v>
      </c>
      <c r="E777" s="40" t="s">
        <v>9</v>
      </c>
      <c r="F777" s="40">
        <v>10</v>
      </c>
      <c r="G777" s="40" t="s">
        <v>11</v>
      </c>
    </row>
    <row r="778" spans="3:7" ht="15" thickBot="1" x14ac:dyDescent="0.35">
      <c r="C778" s="38">
        <v>43288</v>
      </c>
      <c r="D778" s="39">
        <v>0.57122685185185185</v>
      </c>
      <c r="E778" s="40" t="s">
        <v>9</v>
      </c>
      <c r="F778" s="40">
        <v>8</v>
      </c>
      <c r="G778" s="40" t="s">
        <v>11</v>
      </c>
    </row>
    <row r="779" spans="3:7" ht="15" thickBot="1" x14ac:dyDescent="0.35">
      <c r="C779" s="38">
        <v>43288</v>
      </c>
      <c r="D779" s="39">
        <v>0.57186342592592598</v>
      </c>
      <c r="E779" s="40" t="s">
        <v>9</v>
      </c>
      <c r="F779" s="40">
        <v>9</v>
      </c>
      <c r="G779" s="40" t="s">
        <v>11</v>
      </c>
    </row>
    <row r="780" spans="3:7" ht="15" thickBot="1" x14ac:dyDescent="0.35">
      <c r="C780" s="38">
        <v>43288</v>
      </c>
      <c r="D780" s="39">
        <v>0.58053240740740741</v>
      </c>
      <c r="E780" s="40" t="s">
        <v>9</v>
      </c>
      <c r="F780" s="40">
        <v>11</v>
      </c>
      <c r="G780" s="40" t="s">
        <v>11</v>
      </c>
    </row>
    <row r="781" spans="3:7" ht="15" thickBot="1" x14ac:dyDescent="0.35">
      <c r="C781" s="38">
        <v>43288</v>
      </c>
      <c r="D781" s="39">
        <v>0.58425925925925926</v>
      </c>
      <c r="E781" s="40" t="s">
        <v>9</v>
      </c>
      <c r="F781" s="40">
        <v>10</v>
      </c>
      <c r="G781" s="40" t="s">
        <v>11</v>
      </c>
    </row>
    <row r="782" spans="3:7" ht="15" thickBot="1" x14ac:dyDescent="0.35">
      <c r="C782" s="38">
        <v>43288</v>
      </c>
      <c r="D782" s="39">
        <v>0.58912037037037035</v>
      </c>
      <c r="E782" s="40" t="s">
        <v>9</v>
      </c>
      <c r="F782" s="40">
        <v>9</v>
      </c>
      <c r="G782" s="40" t="s">
        <v>11</v>
      </c>
    </row>
    <row r="783" spans="3:7" ht="15" thickBot="1" x14ac:dyDescent="0.35">
      <c r="C783" s="38">
        <v>43288</v>
      </c>
      <c r="D783" s="39">
        <v>0.59199074074074076</v>
      </c>
      <c r="E783" s="40" t="s">
        <v>9</v>
      </c>
      <c r="F783" s="40">
        <v>15</v>
      </c>
      <c r="G783" s="40" t="s">
        <v>10</v>
      </c>
    </row>
    <row r="784" spans="3:7" ht="15" thickBot="1" x14ac:dyDescent="0.35">
      <c r="C784" s="38">
        <v>43288</v>
      </c>
      <c r="D784" s="39">
        <v>0.59922453703703704</v>
      </c>
      <c r="E784" s="40" t="s">
        <v>9</v>
      </c>
      <c r="F784" s="40">
        <v>13</v>
      </c>
      <c r="G784" s="40" t="s">
        <v>11</v>
      </c>
    </row>
    <row r="785" spans="3:7" ht="15" thickBot="1" x14ac:dyDescent="0.35">
      <c r="C785" s="38">
        <v>43288</v>
      </c>
      <c r="D785" s="39">
        <v>0.60158564814814819</v>
      </c>
      <c r="E785" s="40" t="s">
        <v>9</v>
      </c>
      <c r="F785" s="40">
        <v>10</v>
      </c>
      <c r="G785" s="40" t="s">
        <v>11</v>
      </c>
    </row>
    <row r="786" spans="3:7" ht="15" thickBot="1" x14ac:dyDescent="0.35">
      <c r="C786" s="38">
        <v>43288</v>
      </c>
      <c r="D786" s="39">
        <v>0.6058217592592593</v>
      </c>
      <c r="E786" s="40" t="s">
        <v>9</v>
      </c>
      <c r="F786" s="40">
        <v>11</v>
      </c>
      <c r="G786" s="40" t="s">
        <v>11</v>
      </c>
    </row>
    <row r="787" spans="3:7" ht="15" thickBot="1" x14ac:dyDescent="0.35">
      <c r="C787" s="38">
        <v>43288</v>
      </c>
      <c r="D787" s="39">
        <v>0.6083912037037037</v>
      </c>
      <c r="E787" s="40" t="s">
        <v>9</v>
      </c>
      <c r="F787" s="40">
        <v>10</v>
      </c>
      <c r="G787" s="40" t="s">
        <v>11</v>
      </c>
    </row>
    <row r="788" spans="3:7" ht="15" thickBot="1" x14ac:dyDescent="0.35">
      <c r="C788" s="38">
        <v>43288</v>
      </c>
      <c r="D788" s="39">
        <v>0.60952546296296295</v>
      </c>
      <c r="E788" s="40" t="s">
        <v>9</v>
      </c>
      <c r="F788" s="40">
        <v>9</v>
      </c>
      <c r="G788" s="40" t="s">
        <v>11</v>
      </c>
    </row>
    <row r="789" spans="3:7" ht="15" thickBot="1" x14ac:dyDescent="0.35">
      <c r="C789" s="38">
        <v>43288</v>
      </c>
      <c r="D789" s="39">
        <v>0.64814814814814814</v>
      </c>
      <c r="E789" s="40" t="s">
        <v>9</v>
      </c>
      <c r="F789" s="40">
        <v>21</v>
      </c>
      <c r="G789" s="40" t="s">
        <v>10</v>
      </c>
    </row>
    <row r="790" spans="3:7" ht="15" thickBot="1" x14ac:dyDescent="0.35">
      <c r="C790" s="38">
        <v>43288</v>
      </c>
      <c r="D790" s="39">
        <v>0.65292824074074074</v>
      </c>
      <c r="E790" s="40" t="s">
        <v>9</v>
      </c>
      <c r="F790" s="40">
        <v>21</v>
      </c>
      <c r="G790" s="40" t="s">
        <v>10</v>
      </c>
    </row>
    <row r="791" spans="3:7" ht="15" thickBot="1" x14ac:dyDescent="0.35">
      <c r="C791" s="38">
        <v>43288</v>
      </c>
      <c r="D791" s="39">
        <v>0.65337962962962959</v>
      </c>
      <c r="E791" s="40" t="s">
        <v>9</v>
      </c>
      <c r="F791" s="40">
        <v>11</v>
      </c>
      <c r="G791" s="40" t="s">
        <v>10</v>
      </c>
    </row>
    <row r="792" spans="3:7" ht="15" thickBot="1" x14ac:dyDescent="0.35">
      <c r="C792" s="38">
        <v>43288</v>
      </c>
      <c r="D792" s="39">
        <v>0.65645833333333337</v>
      </c>
      <c r="E792" s="40" t="s">
        <v>9</v>
      </c>
      <c r="F792" s="40">
        <v>11</v>
      </c>
      <c r="G792" s="40" t="s">
        <v>10</v>
      </c>
    </row>
    <row r="793" spans="3:7" ht="15" thickBot="1" x14ac:dyDescent="0.35">
      <c r="C793" s="38">
        <v>43288</v>
      </c>
      <c r="D793" s="39">
        <v>0.65650462962962963</v>
      </c>
      <c r="E793" s="40" t="s">
        <v>9</v>
      </c>
      <c r="F793" s="40">
        <v>10</v>
      </c>
      <c r="G793" s="40" t="s">
        <v>11</v>
      </c>
    </row>
    <row r="794" spans="3:7" ht="15" thickBot="1" x14ac:dyDescent="0.35">
      <c r="C794" s="38">
        <v>43288</v>
      </c>
      <c r="D794" s="39">
        <v>0.6590625</v>
      </c>
      <c r="E794" s="40" t="s">
        <v>9</v>
      </c>
      <c r="F794" s="40">
        <v>13</v>
      </c>
      <c r="G794" s="40" t="s">
        <v>10</v>
      </c>
    </row>
    <row r="795" spans="3:7" ht="15" thickBot="1" x14ac:dyDescent="0.35">
      <c r="C795" s="38">
        <v>43288</v>
      </c>
      <c r="D795" s="39">
        <v>0.65909722222222222</v>
      </c>
      <c r="E795" s="40" t="s">
        <v>9</v>
      </c>
      <c r="F795" s="40">
        <v>13</v>
      </c>
      <c r="G795" s="40" t="s">
        <v>11</v>
      </c>
    </row>
    <row r="796" spans="3:7" ht="15" thickBot="1" x14ac:dyDescent="0.35">
      <c r="C796" s="38">
        <v>43288</v>
      </c>
      <c r="D796" s="39">
        <v>0.66236111111111107</v>
      </c>
      <c r="E796" s="40" t="s">
        <v>9</v>
      </c>
      <c r="F796" s="40">
        <v>25</v>
      </c>
      <c r="G796" s="40" t="s">
        <v>10</v>
      </c>
    </row>
    <row r="797" spans="3:7" ht="15" thickBot="1" x14ac:dyDescent="0.35">
      <c r="C797" s="38">
        <v>43288</v>
      </c>
      <c r="D797" s="39">
        <v>0.66592592592592592</v>
      </c>
      <c r="E797" s="40" t="s">
        <v>9</v>
      </c>
      <c r="F797" s="40">
        <v>21</v>
      </c>
      <c r="G797" s="40" t="s">
        <v>10</v>
      </c>
    </row>
    <row r="798" spans="3:7" ht="15" thickBot="1" x14ac:dyDescent="0.35">
      <c r="C798" s="38">
        <v>43288</v>
      </c>
      <c r="D798" s="39">
        <v>0.67262731481481486</v>
      </c>
      <c r="E798" s="40" t="s">
        <v>9</v>
      </c>
      <c r="F798" s="40">
        <v>18</v>
      </c>
      <c r="G798" s="40" t="s">
        <v>11</v>
      </c>
    </row>
    <row r="799" spans="3:7" ht="15" thickBot="1" x14ac:dyDescent="0.35">
      <c r="C799" s="38">
        <v>43288</v>
      </c>
      <c r="D799" s="39">
        <v>0.67648148148148157</v>
      </c>
      <c r="E799" s="40" t="s">
        <v>9</v>
      </c>
      <c r="F799" s="40">
        <v>8</v>
      </c>
      <c r="G799" s="40" t="s">
        <v>11</v>
      </c>
    </row>
    <row r="800" spans="3:7" ht="15" thickBot="1" x14ac:dyDescent="0.35">
      <c r="C800" s="38">
        <v>43288</v>
      </c>
      <c r="D800" s="39">
        <v>0.68708333333333327</v>
      </c>
      <c r="E800" s="40" t="s">
        <v>9</v>
      </c>
      <c r="F800" s="40">
        <v>9</v>
      </c>
      <c r="G800" s="40" t="s">
        <v>10</v>
      </c>
    </row>
    <row r="801" spans="3:7" ht="15" thickBot="1" x14ac:dyDescent="0.35">
      <c r="C801" s="38">
        <v>43288</v>
      </c>
      <c r="D801" s="39">
        <v>0.70096064814814818</v>
      </c>
      <c r="E801" s="40" t="s">
        <v>9</v>
      </c>
      <c r="F801" s="40">
        <v>7</v>
      </c>
      <c r="G801" s="40" t="s">
        <v>11</v>
      </c>
    </row>
    <row r="802" spans="3:7" ht="15" thickBot="1" x14ac:dyDescent="0.35">
      <c r="C802" s="38">
        <v>43288</v>
      </c>
      <c r="D802" s="39">
        <v>0.7028240740740741</v>
      </c>
      <c r="E802" s="40" t="s">
        <v>9</v>
      </c>
      <c r="F802" s="40">
        <v>9</v>
      </c>
      <c r="G802" s="40" t="s">
        <v>11</v>
      </c>
    </row>
    <row r="803" spans="3:7" ht="15" thickBot="1" x14ac:dyDescent="0.35">
      <c r="C803" s="38">
        <v>43288</v>
      </c>
      <c r="D803" s="39">
        <v>0.70482638888888882</v>
      </c>
      <c r="E803" s="40" t="s">
        <v>9</v>
      </c>
      <c r="F803" s="40">
        <v>11</v>
      </c>
      <c r="G803" s="40" t="s">
        <v>11</v>
      </c>
    </row>
    <row r="804" spans="3:7" ht="15" thickBot="1" x14ac:dyDescent="0.35">
      <c r="C804" s="38">
        <v>43288</v>
      </c>
      <c r="D804" s="39">
        <v>0.70748842592592587</v>
      </c>
      <c r="E804" s="40" t="s">
        <v>9</v>
      </c>
      <c r="F804" s="40">
        <v>10</v>
      </c>
      <c r="G804" s="40" t="s">
        <v>11</v>
      </c>
    </row>
    <row r="805" spans="3:7" ht="15" thickBot="1" x14ac:dyDescent="0.35">
      <c r="C805" s="38">
        <v>43288</v>
      </c>
      <c r="D805" s="39">
        <v>0.73187500000000005</v>
      </c>
      <c r="E805" s="40" t="s">
        <v>9</v>
      </c>
      <c r="F805" s="40">
        <v>8</v>
      </c>
      <c r="G805" s="40" t="s">
        <v>10</v>
      </c>
    </row>
    <row r="806" spans="3:7" ht="15" thickBot="1" x14ac:dyDescent="0.35">
      <c r="C806" s="38">
        <v>43288</v>
      </c>
      <c r="D806" s="39">
        <v>0.73203703703703704</v>
      </c>
      <c r="E806" s="40" t="s">
        <v>9</v>
      </c>
      <c r="F806" s="40">
        <v>3</v>
      </c>
      <c r="G806" s="40" t="s">
        <v>11</v>
      </c>
    </row>
    <row r="807" spans="3:7" ht="15" thickBot="1" x14ac:dyDescent="0.35">
      <c r="C807" s="38">
        <v>43288</v>
      </c>
      <c r="D807" s="39">
        <v>0.73828703703703702</v>
      </c>
      <c r="E807" s="40" t="s">
        <v>9</v>
      </c>
      <c r="F807" s="40">
        <v>5</v>
      </c>
      <c r="G807" s="40" t="s">
        <v>11</v>
      </c>
    </row>
    <row r="808" spans="3:7" ht="15" thickBot="1" x14ac:dyDescent="0.35">
      <c r="C808" s="38">
        <v>43288</v>
      </c>
      <c r="D808" s="39">
        <v>0.74994212962962958</v>
      </c>
      <c r="E808" s="40" t="s">
        <v>9</v>
      </c>
      <c r="F808" s="40">
        <v>7</v>
      </c>
      <c r="G808" s="40" t="s">
        <v>11</v>
      </c>
    </row>
    <row r="809" spans="3:7" ht="15" thickBot="1" x14ac:dyDescent="0.35">
      <c r="C809" s="38">
        <v>43288</v>
      </c>
      <c r="D809" s="39">
        <v>0.76324074074074078</v>
      </c>
      <c r="E809" s="40" t="s">
        <v>9</v>
      </c>
      <c r="F809" s="40">
        <v>20</v>
      </c>
      <c r="G809" s="40" t="s">
        <v>10</v>
      </c>
    </row>
    <row r="810" spans="3:7" ht="15" thickBot="1" x14ac:dyDescent="0.35">
      <c r="C810" s="38">
        <v>43288</v>
      </c>
      <c r="D810" s="39">
        <v>0.76328703703703704</v>
      </c>
      <c r="E810" s="40" t="s">
        <v>9</v>
      </c>
      <c r="F810" s="40">
        <v>25</v>
      </c>
      <c r="G810" s="40" t="s">
        <v>10</v>
      </c>
    </row>
    <row r="811" spans="3:7" ht="15" thickBot="1" x14ac:dyDescent="0.35">
      <c r="C811" s="38">
        <v>43288</v>
      </c>
      <c r="D811" s="39">
        <v>0.76331018518518512</v>
      </c>
      <c r="E811" s="40" t="s">
        <v>9</v>
      </c>
      <c r="F811" s="40">
        <v>23</v>
      </c>
      <c r="G811" s="40" t="s">
        <v>10</v>
      </c>
    </row>
    <row r="812" spans="3:7" ht="15" thickBot="1" x14ac:dyDescent="0.35">
      <c r="C812" s="38">
        <v>43288</v>
      </c>
      <c r="D812" s="39">
        <v>0.77998842592592599</v>
      </c>
      <c r="E812" s="40" t="s">
        <v>9</v>
      </c>
      <c r="F812" s="40">
        <v>23</v>
      </c>
      <c r="G812" s="40" t="s">
        <v>10</v>
      </c>
    </row>
    <row r="813" spans="3:7" ht="15" thickBot="1" x14ac:dyDescent="0.35">
      <c r="C813" s="38">
        <v>43288</v>
      </c>
      <c r="D813" s="39">
        <v>0.78920138888888891</v>
      </c>
      <c r="E813" s="40" t="s">
        <v>9</v>
      </c>
      <c r="F813" s="40">
        <v>19</v>
      </c>
      <c r="G813" s="40" t="s">
        <v>10</v>
      </c>
    </row>
    <row r="814" spans="3:7" ht="15" thickBot="1" x14ac:dyDescent="0.35">
      <c r="C814" s="38">
        <v>43288</v>
      </c>
      <c r="D814" s="39">
        <v>0.79521990740740733</v>
      </c>
      <c r="E814" s="40" t="s">
        <v>9</v>
      </c>
      <c r="F814" s="40">
        <v>11</v>
      </c>
      <c r="G814" s="40" t="s">
        <v>11</v>
      </c>
    </row>
    <row r="815" spans="3:7" ht="15" thickBot="1" x14ac:dyDescent="0.35">
      <c r="C815" s="38">
        <v>43288</v>
      </c>
      <c r="D815" s="39">
        <v>0.80270833333333336</v>
      </c>
      <c r="E815" s="40" t="s">
        <v>9</v>
      </c>
      <c r="F815" s="40">
        <v>17</v>
      </c>
      <c r="G815" s="40" t="s">
        <v>10</v>
      </c>
    </row>
    <row r="816" spans="3:7" ht="15" thickBot="1" x14ac:dyDescent="0.35">
      <c r="C816" s="38">
        <v>43288</v>
      </c>
      <c r="D816" s="39">
        <v>0.80974537037037031</v>
      </c>
      <c r="E816" s="40" t="s">
        <v>9</v>
      </c>
      <c r="F816" s="40">
        <v>17</v>
      </c>
      <c r="G816" s="40" t="s">
        <v>10</v>
      </c>
    </row>
    <row r="817" spans="3:7" ht="15" thickBot="1" x14ac:dyDescent="0.35">
      <c r="C817" s="38">
        <v>43288</v>
      </c>
      <c r="D817" s="39">
        <v>0.81019675925925927</v>
      </c>
      <c r="E817" s="40" t="s">
        <v>9</v>
      </c>
      <c r="F817" s="40">
        <v>6</v>
      </c>
      <c r="G817" s="40" t="s">
        <v>10</v>
      </c>
    </row>
    <row r="818" spans="3:7" ht="15" thickBot="1" x14ac:dyDescent="0.35">
      <c r="C818" s="38">
        <v>43288</v>
      </c>
      <c r="D818" s="39">
        <v>0.84795138888888888</v>
      </c>
      <c r="E818" s="40" t="s">
        <v>9</v>
      </c>
      <c r="F818" s="40">
        <v>9</v>
      </c>
      <c r="G818" s="40" t="s">
        <v>11</v>
      </c>
    </row>
    <row r="819" spans="3:7" ht="15" thickBot="1" x14ac:dyDescent="0.35">
      <c r="C819" s="38">
        <v>43288</v>
      </c>
      <c r="D819" s="39">
        <v>0.9641319444444445</v>
      </c>
      <c r="E819" s="40" t="s">
        <v>9</v>
      </c>
      <c r="F819" s="40">
        <v>11</v>
      </c>
      <c r="G819" s="40" t="s">
        <v>11</v>
      </c>
    </row>
    <row r="820" spans="3:7" ht="15" thickBot="1" x14ac:dyDescent="0.35">
      <c r="C820" s="38">
        <v>43289</v>
      </c>
      <c r="D820" s="39">
        <v>0.32818287037037036</v>
      </c>
      <c r="E820" s="40" t="s">
        <v>9</v>
      </c>
      <c r="F820" s="40">
        <v>11</v>
      </c>
      <c r="G820" s="40" t="s">
        <v>10</v>
      </c>
    </row>
    <row r="821" spans="3:7" ht="15" thickBot="1" x14ac:dyDescent="0.35">
      <c r="C821" s="38">
        <v>43289</v>
      </c>
      <c r="D821" s="39">
        <v>0.3447453703703704</v>
      </c>
      <c r="E821" s="40" t="s">
        <v>9</v>
      </c>
      <c r="F821" s="40">
        <v>10</v>
      </c>
      <c r="G821" s="40" t="s">
        <v>11</v>
      </c>
    </row>
    <row r="822" spans="3:7" ht="15" thickBot="1" x14ac:dyDescent="0.35">
      <c r="C822" s="38">
        <v>43289</v>
      </c>
      <c r="D822" s="39">
        <v>0.35251157407407407</v>
      </c>
      <c r="E822" s="40" t="s">
        <v>9</v>
      </c>
      <c r="F822" s="40">
        <v>10</v>
      </c>
      <c r="G822" s="40" t="s">
        <v>10</v>
      </c>
    </row>
    <row r="823" spans="3:7" ht="15" thickBot="1" x14ac:dyDescent="0.35">
      <c r="C823" s="38">
        <v>43289</v>
      </c>
      <c r="D823" s="39">
        <v>0.35251157407407407</v>
      </c>
      <c r="E823" s="40" t="s">
        <v>9</v>
      </c>
      <c r="F823" s="40">
        <v>10</v>
      </c>
      <c r="G823" s="40" t="s">
        <v>10</v>
      </c>
    </row>
    <row r="824" spans="3:7" ht="15" thickBot="1" x14ac:dyDescent="0.35">
      <c r="C824" s="38">
        <v>43289</v>
      </c>
      <c r="D824" s="39">
        <v>0.35252314814814811</v>
      </c>
      <c r="E824" s="40" t="s">
        <v>9</v>
      </c>
      <c r="F824" s="40">
        <v>9</v>
      </c>
      <c r="G824" s="40" t="s">
        <v>10</v>
      </c>
    </row>
    <row r="825" spans="3:7" ht="15" thickBot="1" x14ac:dyDescent="0.35">
      <c r="C825" s="38">
        <v>43289</v>
      </c>
      <c r="D825" s="39">
        <v>0.35253472222222221</v>
      </c>
      <c r="E825" s="40" t="s">
        <v>9</v>
      </c>
      <c r="F825" s="40">
        <v>9</v>
      </c>
      <c r="G825" s="40" t="s">
        <v>10</v>
      </c>
    </row>
    <row r="826" spans="3:7" ht="15" thickBot="1" x14ac:dyDescent="0.35">
      <c r="C826" s="38">
        <v>43289</v>
      </c>
      <c r="D826" s="39">
        <v>0.35253472222222221</v>
      </c>
      <c r="E826" s="40" t="s">
        <v>9</v>
      </c>
      <c r="F826" s="40">
        <v>9</v>
      </c>
      <c r="G826" s="40" t="s">
        <v>10</v>
      </c>
    </row>
    <row r="827" spans="3:7" ht="15" thickBot="1" x14ac:dyDescent="0.35">
      <c r="C827" s="38">
        <v>43289</v>
      </c>
      <c r="D827" s="39">
        <v>0.35253472222222221</v>
      </c>
      <c r="E827" s="40" t="s">
        <v>9</v>
      </c>
      <c r="F827" s="40">
        <v>10</v>
      </c>
      <c r="G827" s="40" t="s">
        <v>10</v>
      </c>
    </row>
    <row r="828" spans="3:7" ht="15" thickBot="1" x14ac:dyDescent="0.35">
      <c r="C828" s="38">
        <v>43289</v>
      </c>
      <c r="D828" s="39">
        <v>0.3835648148148148</v>
      </c>
      <c r="E828" s="40" t="s">
        <v>9</v>
      </c>
      <c r="F828" s="40">
        <v>14</v>
      </c>
      <c r="G828" s="40" t="s">
        <v>11</v>
      </c>
    </row>
    <row r="829" spans="3:7" ht="15" thickBot="1" x14ac:dyDescent="0.35">
      <c r="C829" s="38">
        <v>43289</v>
      </c>
      <c r="D829" s="39">
        <v>0.38945601851851852</v>
      </c>
      <c r="E829" s="40" t="s">
        <v>9</v>
      </c>
      <c r="F829" s="40">
        <v>14</v>
      </c>
      <c r="G829" s="40" t="s">
        <v>10</v>
      </c>
    </row>
    <row r="830" spans="3:7" ht="15" thickBot="1" x14ac:dyDescent="0.35">
      <c r="C830" s="38">
        <v>43289</v>
      </c>
      <c r="D830" s="39">
        <v>0.39075231481481482</v>
      </c>
      <c r="E830" s="40" t="s">
        <v>9</v>
      </c>
      <c r="F830" s="40">
        <v>9</v>
      </c>
      <c r="G830" s="40" t="s">
        <v>11</v>
      </c>
    </row>
    <row r="831" spans="3:7" ht="15" thickBot="1" x14ac:dyDescent="0.35">
      <c r="C831" s="38">
        <v>43289</v>
      </c>
      <c r="D831" s="39">
        <v>0.39146990740740745</v>
      </c>
      <c r="E831" s="40" t="s">
        <v>9</v>
      </c>
      <c r="F831" s="40">
        <v>12</v>
      </c>
      <c r="G831" s="40" t="s">
        <v>11</v>
      </c>
    </row>
    <row r="832" spans="3:7" ht="15" thickBot="1" x14ac:dyDescent="0.35">
      <c r="C832" s="38">
        <v>43289</v>
      </c>
      <c r="D832" s="39">
        <v>0.39708333333333329</v>
      </c>
      <c r="E832" s="40" t="s">
        <v>9</v>
      </c>
      <c r="F832" s="40">
        <v>10</v>
      </c>
      <c r="G832" s="40" t="s">
        <v>11</v>
      </c>
    </row>
    <row r="833" spans="3:7" ht="15" thickBot="1" x14ac:dyDescent="0.35">
      <c r="C833" s="38">
        <v>43289</v>
      </c>
      <c r="D833" s="39">
        <v>0.40993055555555552</v>
      </c>
      <c r="E833" s="40" t="s">
        <v>9</v>
      </c>
      <c r="F833" s="40">
        <v>11</v>
      </c>
      <c r="G833" s="40" t="s">
        <v>11</v>
      </c>
    </row>
    <row r="834" spans="3:7" ht="15" thickBot="1" x14ac:dyDescent="0.35">
      <c r="C834" s="38">
        <v>43289</v>
      </c>
      <c r="D834" s="39">
        <v>0.42712962962962964</v>
      </c>
      <c r="E834" s="40" t="s">
        <v>9</v>
      </c>
      <c r="F834" s="40">
        <v>10</v>
      </c>
      <c r="G834" s="40" t="s">
        <v>11</v>
      </c>
    </row>
    <row r="835" spans="3:7" ht="15" thickBot="1" x14ac:dyDescent="0.35">
      <c r="C835" s="38">
        <v>43289</v>
      </c>
      <c r="D835" s="39">
        <v>0.4424305555555556</v>
      </c>
      <c r="E835" s="40" t="s">
        <v>9</v>
      </c>
      <c r="F835" s="40">
        <v>9</v>
      </c>
      <c r="G835" s="40" t="s">
        <v>10</v>
      </c>
    </row>
    <row r="836" spans="3:7" ht="15" thickBot="1" x14ac:dyDescent="0.35">
      <c r="C836" s="38">
        <v>43289</v>
      </c>
      <c r="D836" s="39">
        <v>0.45120370370370372</v>
      </c>
      <c r="E836" s="40" t="s">
        <v>9</v>
      </c>
      <c r="F836" s="40">
        <v>10</v>
      </c>
      <c r="G836" s="40" t="s">
        <v>10</v>
      </c>
    </row>
    <row r="837" spans="3:7" ht="15" thickBot="1" x14ac:dyDescent="0.35">
      <c r="C837" s="38">
        <v>43289</v>
      </c>
      <c r="D837" s="39">
        <v>0.45206018518518515</v>
      </c>
      <c r="E837" s="40" t="s">
        <v>9</v>
      </c>
      <c r="F837" s="40">
        <v>10</v>
      </c>
      <c r="G837" s="40" t="s">
        <v>11</v>
      </c>
    </row>
    <row r="838" spans="3:7" ht="15" thickBot="1" x14ac:dyDescent="0.35">
      <c r="C838" s="38">
        <v>43289</v>
      </c>
      <c r="D838" s="39">
        <v>0.46391203703703704</v>
      </c>
      <c r="E838" s="40" t="s">
        <v>9</v>
      </c>
      <c r="F838" s="40">
        <v>18</v>
      </c>
      <c r="G838" s="40" t="s">
        <v>11</v>
      </c>
    </row>
    <row r="839" spans="3:7" ht="15" thickBot="1" x14ac:dyDescent="0.35">
      <c r="C839" s="38">
        <v>43289</v>
      </c>
      <c r="D839" s="39">
        <v>0.47745370370370371</v>
      </c>
      <c r="E839" s="40" t="s">
        <v>9</v>
      </c>
      <c r="F839" s="40">
        <v>14</v>
      </c>
      <c r="G839" s="40" t="s">
        <v>11</v>
      </c>
    </row>
    <row r="840" spans="3:7" ht="15" thickBot="1" x14ac:dyDescent="0.35">
      <c r="C840" s="38">
        <v>43289</v>
      </c>
      <c r="D840" s="39">
        <v>0.4793634259259259</v>
      </c>
      <c r="E840" s="40" t="s">
        <v>9</v>
      </c>
      <c r="F840" s="40">
        <v>11</v>
      </c>
      <c r="G840" s="40" t="s">
        <v>11</v>
      </c>
    </row>
    <row r="841" spans="3:7" ht="15" thickBot="1" x14ac:dyDescent="0.35">
      <c r="C841" s="38">
        <v>43289</v>
      </c>
      <c r="D841" s="39">
        <v>0.47946759259259258</v>
      </c>
      <c r="E841" s="40" t="s">
        <v>9</v>
      </c>
      <c r="F841" s="40">
        <v>15</v>
      </c>
      <c r="G841" s="40" t="s">
        <v>10</v>
      </c>
    </row>
    <row r="842" spans="3:7" ht="15" thickBot="1" x14ac:dyDescent="0.35">
      <c r="C842" s="38">
        <v>43289</v>
      </c>
      <c r="D842" s="39">
        <v>0.48196759259259259</v>
      </c>
      <c r="E842" s="40" t="s">
        <v>9</v>
      </c>
      <c r="F842" s="40">
        <v>15</v>
      </c>
      <c r="G842" s="40" t="s">
        <v>11</v>
      </c>
    </row>
    <row r="843" spans="3:7" ht="15" thickBot="1" x14ac:dyDescent="0.35">
      <c r="C843" s="38">
        <v>43289</v>
      </c>
      <c r="D843" s="39">
        <v>0.48379629629629628</v>
      </c>
      <c r="E843" s="40" t="s">
        <v>9</v>
      </c>
      <c r="F843" s="40">
        <v>21</v>
      </c>
      <c r="G843" s="40" t="s">
        <v>11</v>
      </c>
    </row>
    <row r="844" spans="3:7" ht="15" thickBot="1" x14ac:dyDescent="0.35">
      <c r="C844" s="38">
        <v>43289</v>
      </c>
      <c r="D844" s="39">
        <v>0.4896064814814815</v>
      </c>
      <c r="E844" s="40" t="s">
        <v>9</v>
      </c>
      <c r="F844" s="40">
        <v>19</v>
      </c>
      <c r="G844" s="40" t="s">
        <v>10</v>
      </c>
    </row>
    <row r="845" spans="3:7" ht="15" thickBot="1" x14ac:dyDescent="0.35">
      <c r="C845" s="38">
        <v>43289</v>
      </c>
      <c r="D845" s="39">
        <v>0.49091435185185189</v>
      </c>
      <c r="E845" s="40" t="s">
        <v>9</v>
      </c>
      <c r="F845" s="40">
        <v>16</v>
      </c>
      <c r="G845" s="40" t="s">
        <v>10</v>
      </c>
    </row>
    <row r="846" spans="3:7" ht="15" thickBot="1" x14ac:dyDescent="0.35">
      <c r="C846" s="38">
        <v>43289</v>
      </c>
      <c r="D846" s="39">
        <v>0.49646990740740743</v>
      </c>
      <c r="E846" s="40" t="s">
        <v>9</v>
      </c>
      <c r="F846" s="40">
        <v>18</v>
      </c>
      <c r="G846" s="40" t="s">
        <v>11</v>
      </c>
    </row>
    <row r="847" spans="3:7" ht="15" thickBot="1" x14ac:dyDescent="0.35">
      <c r="C847" s="38">
        <v>43289</v>
      </c>
      <c r="D847" s="39">
        <v>0.49927083333333333</v>
      </c>
      <c r="E847" s="40" t="s">
        <v>9</v>
      </c>
      <c r="F847" s="40">
        <v>13</v>
      </c>
      <c r="G847" s="40" t="s">
        <v>11</v>
      </c>
    </row>
    <row r="848" spans="3:7" ht="15" thickBot="1" x14ac:dyDescent="0.35">
      <c r="C848" s="38">
        <v>43289</v>
      </c>
      <c r="D848" s="39">
        <v>0.50616898148148148</v>
      </c>
      <c r="E848" s="40" t="s">
        <v>9</v>
      </c>
      <c r="F848" s="40">
        <v>16</v>
      </c>
      <c r="G848" s="40" t="s">
        <v>10</v>
      </c>
    </row>
    <row r="849" spans="3:7" ht="15" thickBot="1" x14ac:dyDescent="0.35">
      <c r="C849" s="38">
        <v>43289</v>
      </c>
      <c r="D849" s="39">
        <v>0.52607638888888886</v>
      </c>
      <c r="E849" s="40" t="s">
        <v>9</v>
      </c>
      <c r="F849" s="40">
        <v>15</v>
      </c>
      <c r="G849" s="40" t="s">
        <v>10</v>
      </c>
    </row>
    <row r="850" spans="3:7" ht="15" thickBot="1" x14ac:dyDescent="0.35">
      <c r="C850" s="38">
        <v>43289</v>
      </c>
      <c r="D850" s="39">
        <v>0.5345833333333333</v>
      </c>
      <c r="E850" s="40" t="s">
        <v>9</v>
      </c>
      <c r="F850" s="40">
        <v>12</v>
      </c>
      <c r="G850" s="40" t="s">
        <v>10</v>
      </c>
    </row>
    <row r="851" spans="3:7" ht="15" thickBot="1" x14ac:dyDescent="0.35">
      <c r="C851" s="38">
        <v>43289</v>
      </c>
      <c r="D851" s="39">
        <v>0.5411921296296297</v>
      </c>
      <c r="E851" s="40" t="s">
        <v>9</v>
      </c>
      <c r="F851" s="40">
        <v>16</v>
      </c>
      <c r="G851" s="40" t="s">
        <v>11</v>
      </c>
    </row>
    <row r="852" spans="3:7" ht="15" thickBot="1" x14ac:dyDescent="0.35">
      <c r="C852" s="38">
        <v>43289</v>
      </c>
      <c r="D852" s="39">
        <v>0.5415740740740741</v>
      </c>
      <c r="E852" s="40" t="s">
        <v>9</v>
      </c>
      <c r="F852" s="40">
        <v>12</v>
      </c>
      <c r="G852" s="40" t="s">
        <v>11</v>
      </c>
    </row>
    <row r="853" spans="3:7" ht="15" thickBot="1" x14ac:dyDescent="0.35">
      <c r="C853" s="38">
        <v>43289</v>
      </c>
      <c r="D853" s="39">
        <v>0.54848379629629629</v>
      </c>
      <c r="E853" s="40" t="s">
        <v>9</v>
      </c>
      <c r="F853" s="40">
        <v>16</v>
      </c>
      <c r="G853" s="40" t="s">
        <v>11</v>
      </c>
    </row>
    <row r="854" spans="3:7" ht="15" thickBot="1" x14ac:dyDescent="0.35">
      <c r="C854" s="38">
        <v>43289</v>
      </c>
      <c r="D854" s="39">
        <v>0.55329861111111112</v>
      </c>
      <c r="E854" s="40" t="s">
        <v>9</v>
      </c>
      <c r="F854" s="40">
        <v>15</v>
      </c>
      <c r="G854" s="40" t="s">
        <v>11</v>
      </c>
    </row>
    <row r="855" spans="3:7" ht="15" thickBot="1" x14ac:dyDescent="0.35">
      <c r="C855" s="38">
        <v>43289</v>
      </c>
      <c r="D855" s="39">
        <v>0.56695601851851851</v>
      </c>
      <c r="E855" s="40" t="s">
        <v>9</v>
      </c>
      <c r="F855" s="40">
        <v>19</v>
      </c>
      <c r="G855" s="40" t="s">
        <v>10</v>
      </c>
    </row>
    <row r="856" spans="3:7" ht="15" thickBot="1" x14ac:dyDescent="0.35">
      <c r="C856" s="38">
        <v>43289</v>
      </c>
      <c r="D856" s="39">
        <v>0.58810185185185182</v>
      </c>
      <c r="E856" s="40" t="s">
        <v>9</v>
      </c>
      <c r="F856" s="40">
        <v>18</v>
      </c>
      <c r="G856" s="40" t="s">
        <v>11</v>
      </c>
    </row>
    <row r="857" spans="3:7" ht="15" thickBot="1" x14ac:dyDescent="0.35">
      <c r="C857" s="38">
        <v>43289</v>
      </c>
      <c r="D857" s="39">
        <v>0.5945138888888889</v>
      </c>
      <c r="E857" s="40" t="s">
        <v>9</v>
      </c>
      <c r="F857" s="40">
        <v>13</v>
      </c>
      <c r="G857" s="40" t="s">
        <v>10</v>
      </c>
    </row>
    <row r="858" spans="3:7" ht="15" thickBot="1" x14ac:dyDescent="0.35">
      <c r="C858" s="38">
        <v>43289</v>
      </c>
      <c r="D858" s="39">
        <v>0.6038310185185185</v>
      </c>
      <c r="E858" s="40" t="s">
        <v>9</v>
      </c>
      <c r="F858" s="40">
        <v>13</v>
      </c>
      <c r="G858" s="40" t="s">
        <v>10</v>
      </c>
    </row>
    <row r="859" spans="3:7" ht="15" thickBot="1" x14ac:dyDescent="0.35">
      <c r="C859" s="38">
        <v>43289</v>
      </c>
      <c r="D859" s="39">
        <v>0.60854166666666665</v>
      </c>
      <c r="E859" s="40" t="s">
        <v>9</v>
      </c>
      <c r="F859" s="40">
        <v>16</v>
      </c>
      <c r="G859" s="40" t="s">
        <v>11</v>
      </c>
    </row>
    <row r="860" spans="3:7" ht="15" thickBot="1" x14ac:dyDescent="0.35">
      <c r="C860" s="38">
        <v>43289</v>
      </c>
      <c r="D860" s="39">
        <v>0.62559027777777776</v>
      </c>
      <c r="E860" s="40" t="s">
        <v>9</v>
      </c>
      <c r="F860" s="40">
        <v>11</v>
      </c>
      <c r="G860" s="40" t="s">
        <v>10</v>
      </c>
    </row>
    <row r="861" spans="3:7" ht="15" thickBot="1" x14ac:dyDescent="0.35">
      <c r="C861" s="38">
        <v>43289</v>
      </c>
      <c r="D861" s="39">
        <v>0.62741898148148145</v>
      </c>
      <c r="E861" s="40" t="s">
        <v>9</v>
      </c>
      <c r="F861" s="40">
        <v>14</v>
      </c>
      <c r="G861" s="40" t="s">
        <v>10</v>
      </c>
    </row>
    <row r="862" spans="3:7" ht="15" thickBot="1" x14ac:dyDescent="0.35">
      <c r="C862" s="38">
        <v>43289</v>
      </c>
      <c r="D862" s="39">
        <v>0.6288541666666666</v>
      </c>
      <c r="E862" s="40" t="s">
        <v>9</v>
      </c>
      <c r="F862" s="40">
        <v>14</v>
      </c>
      <c r="G862" s="40" t="s">
        <v>11</v>
      </c>
    </row>
    <row r="863" spans="3:7" ht="15" thickBot="1" x14ac:dyDescent="0.35">
      <c r="C863" s="38">
        <v>43289</v>
      </c>
      <c r="D863" s="39">
        <v>0.63</v>
      </c>
      <c r="E863" s="40" t="s">
        <v>9</v>
      </c>
      <c r="F863" s="40">
        <v>9</v>
      </c>
      <c r="G863" s="40" t="s">
        <v>11</v>
      </c>
    </row>
    <row r="864" spans="3:7" ht="15" thickBot="1" x14ac:dyDescent="0.35">
      <c r="C864" s="38">
        <v>43289</v>
      </c>
      <c r="D864" s="39">
        <v>0.63318287037037035</v>
      </c>
      <c r="E864" s="40" t="s">
        <v>9</v>
      </c>
      <c r="F864" s="40">
        <v>10</v>
      </c>
      <c r="G864" s="40" t="s">
        <v>11</v>
      </c>
    </row>
    <row r="865" spans="3:7" ht="15" thickBot="1" x14ac:dyDescent="0.35">
      <c r="C865" s="38">
        <v>43289</v>
      </c>
      <c r="D865" s="39">
        <v>0.63326388888888896</v>
      </c>
      <c r="E865" s="40" t="s">
        <v>9</v>
      </c>
      <c r="F865" s="40">
        <v>9</v>
      </c>
      <c r="G865" s="40" t="s">
        <v>11</v>
      </c>
    </row>
    <row r="866" spans="3:7" ht="15" thickBot="1" x14ac:dyDescent="0.35">
      <c r="C866" s="38">
        <v>43289</v>
      </c>
      <c r="D866" s="39">
        <v>0.63471064814814815</v>
      </c>
      <c r="E866" s="40" t="s">
        <v>9</v>
      </c>
      <c r="F866" s="40">
        <v>16</v>
      </c>
      <c r="G866" s="40" t="s">
        <v>10</v>
      </c>
    </row>
    <row r="867" spans="3:7" ht="15" thickBot="1" x14ac:dyDescent="0.35">
      <c r="C867" s="38">
        <v>43289</v>
      </c>
      <c r="D867" s="39">
        <v>0.65866898148148145</v>
      </c>
      <c r="E867" s="40" t="s">
        <v>9</v>
      </c>
      <c r="F867" s="40">
        <v>20</v>
      </c>
      <c r="G867" s="40" t="s">
        <v>10</v>
      </c>
    </row>
    <row r="868" spans="3:7" ht="15" thickBot="1" x14ac:dyDescent="0.35">
      <c r="C868" s="38">
        <v>43289</v>
      </c>
      <c r="D868" s="39">
        <v>0.65950231481481481</v>
      </c>
      <c r="E868" s="40" t="s">
        <v>9</v>
      </c>
      <c r="F868" s="40">
        <v>20</v>
      </c>
      <c r="G868" s="40" t="s">
        <v>10</v>
      </c>
    </row>
    <row r="869" spans="3:7" ht="15" thickBot="1" x14ac:dyDescent="0.35">
      <c r="C869" s="38">
        <v>43289</v>
      </c>
      <c r="D869" s="39">
        <v>0.66015046296296298</v>
      </c>
      <c r="E869" s="40" t="s">
        <v>9</v>
      </c>
      <c r="F869" s="40">
        <v>18</v>
      </c>
      <c r="G869" s="40" t="s">
        <v>11</v>
      </c>
    </row>
    <row r="870" spans="3:7" ht="15" thickBot="1" x14ac:dyDescent="0.35">
      <c r="C870" s="38">
        <v>43289</v>
      </c>
      <c r="D870" s="39">
        <v>0.6629976851851852</v>
      </c>
      <c r="E870" s="40" t="s">
        <v>9</v>
      </c>
      <c r="F870" s="40">
        <v>5</v>
      </c>
      <c r="G870" s="40" t="s">
        <v>11</v>
      </c>
    </row>
    <row r="871" spans="3:7" ht="15" thickBot="1" x14ac:dyDescent="0.35">
      <c r="C871" s="38">
        <v>43289</v>
      </c>
      <c r="D871" s="39">
        <v>0.66471064814814818</v>
      </c>
      <c r="E871" s="40" t="s">
        <v>9</v>
      </c>
      <c r="F871" s="40">
        <v>17</v>
      </c>
      <c r="G871" s="40" t="s">
        <v>10</v>
      </c>
    </row>
    <row r="872" spans="3:7" ht="15" thickBot="1" x14ac:dyDescent="0.35">
      <c r="C872" s="38">
        <v>43289</v>
      </c>
      <c r="D872" s="39">
        <v>0.6734606481481481</v>
      </c>
      <c r="E872" s="40" t="s">
        <v>9</v>
      </c>
      <c r="F872" s="40">
        <v>17</v>
      </c>
      <c r="G872" s="40" t="s">
        <v>11</v>
      </c>
    </row>
    <row r="873" spans="3:7" ht="15" thickBot="1" x14ac:dyDescent="0.35">
      <c r="C873" s="38">
        <v>43289</v>
      </c>
      <c r="D873" s="39">
        <v>0.67611111111111111</v>
      </c>
      <c r="E873" s="40" t="s">
        <v>9</v>
      </c>
      <c r="F873" s="40">
        <v>16</v>
      </c>
      <c r="G873" s="40" t="s">
        <v>11</v>
      </c>
    </row>
    <row r="874" spans="3:7" ht="15" thickBot="1" x14ac:dyDescent="0.35">
      <c r="C874" s="38">
        <v>43289</v>
      </c>
      <c r="D874" s="39">
        <v>0.67769675925925921</v>
      </c>
      <c r="E874" s="40" t="s">
        <v>9</v>
      </c>
      <c r="F874" s="40">
        <v>19</v>
      </c>
      <c r="G874" s="40" t="s">
        <v>10</v>
      </c>
    </row>
    <row r="875" spans="3:7" ht="15" thickBot="1" x14ac:dyDescent="0.35">
      <c r="C875" s="38">
        <v>43289</v>
      </c>
      <c r="D875" s="39">
        <v>0.68406250000000002</v>
      </c>
      <c r="E875" s="40" t="s">
        <v>9</v>
      </c>
      <c r="F875" s="40">
        <v>18</v>
      </c>
      <c r="G875" s="40" t="s">
        <v>11</v>
      </c>
    </row>
    <row r="876" spans="3:7" ht="15" thickBot="1" x14ac:dyDescent="0.35">
      <c r="C876" s="38">
        <v>43289</v>
      </c>
      <c r="D876" s="39">
        <v>0.69681712962962961</v>
      </c>
      <c r="E876" s="40" t="s">
        <v>9</v>
      </c>
      <c r="F876" s="40">
        <v>19</v>
      </c>
      <c r="G876" s="40" t="s">
        <v>11</v>
      </c>
    </row>
    <row r="877" spans="3:7" ht="15" thickBot="1" x14ac:dyDescent="0.35">
      <c r="C877" s="38">
        <v>43289</v>
      </c>
      <c r="D877" s="39">
        <v>0.69707175925925924</v>
      </c>
      <c r="E877" s="40" t="s">
        <v>9</v>
      </c>
      <c r="F877" s="40">
        <v>26</v>
      </c>
      <c r="G877" s="40" t="s">
        <v>11</v>
      </c>
    </row>
    <row r="878" spans="3:7" ht="15" thickBot="1" x14ac:dyDescent="0.35">
      <c r="C878" s="38">
        <v>43289</v>
      </c>
      <c r="D878" s="39">
        <v>0.69837962962962974</v>
      </c>
      <c r="E878" s="40" t="s">
        <v>9</v>
      </c>
      <c r="F878" s="40">
        <v>10</v>
      </c>
      <c r="G878" s="40" t="s">
        <v>11</v>
      </c>
    </row>
    <row r="879" spans="3:7" ht="15" thickBot="1" x14ac:dyDescent="0.35">
      <c r="C879" s="38">
        <v>43289</v>
      </c>
      <c r="D879" s="39">
        <v>0.70298611111111109</v>
      </c>
      <c r="E879" s="40" t="s">
        <v>9</v>
      </c>
      <c r="F879" s="40">
        <v>19</v>
      </c>
      <c r="G879" s="40" t="s">
        <v>10</v>
      </c>
    </row>
    <row r="880" spans="3:7" ht="15" thickBot="1" x14ac:dyDescent="0.35">
      <c r="C880" s="38">
        <v>43289</v>
      </c>
      <c r="D880" s="39">
        <v>0.70327546296296306</v>
      </c>
      <c r="E880" s="40" t="s">
        <v>9</v>
      </c>
      <c r="F880" s="40">
        <v>12</v>
      </c>
      <c r="G880" s="40" t="s">
        <v>11</v>
      </c>
    </row>
    <row r="881" spans="3:7" ht="15" thickBot="1" x14ac:dyDescent="0.35">
      <c r="C881" s="38">
        <v>43289</v>
      </c>
      <c r="D881" s="39">
        <v>0.7033449074074074</v>
      </c>
      <c r="E881" s="40" t="s">
        <v>9</v>
      </c>
      <c r="F881" s="40">
        <v>15</v>
      </c>
      <c r="G881" s="40" t="s">
        <v>11</v>
      </c>
    </row>
    <row r="882" spans="3:7" ht="15" thickBot="1" x14ac:dyDescent="0.35">
      <c r="C882" s="38">
        <v>43289</v>
      </c>
      <c r="D882" s="39">
        <v>0.70851851851851855</v>
      </c>
      <c r="E882" s="40" t="s">
        <v>9</v>
      </c>
      <c r="F882" s="40">
        <v>21</v>
      </c>
      <c r="G882" s="40" t="s">
        <v>10</v>
      </c>
    </row>
    <row r="883" spans="3:7" ht="15" thickBot="1" x14ac:dyDescent="0.35">
      <c r="C883" s="38">
        <v>43289</v>
      </c>
      <c r="D883" s="39">
        <v>0.70943287037037039</v>
      </c>
      <c r="E883" s="40" t="s">
        <v>9</v>
      </c>
      <c r="F883" s="40">
        <v>13</v>
      </c>
      <c r="G883" s="40" t="s">
        <v>10</v>
      </c>
    </row>
    <row r="884" spans="3:7" ht="15" thickBot="1" x14ac:dyDescent="0.35">
      <c r="C884" s="38">
        <v>43289</v>
      </c>
      <c r="D884" s="39">
        <v>0.72571759259259261</v>
      </c>
      <c r="E884" s="40" t="s">
        <v>9</v>
      </c>
      <c r="F884" s="40">
        <v>12</v>
      </c>
      <c r="G884" s="40" t="s">
        <v>11</v>
      </c>
    </row>
    <row r="885" spans="3:7" ht="15" thickBot="1" x14ac:dyDescent="0.35">
      <c r="C885" s="38">
        <v>43289</v>
      </c>
      <c r="D885" s="39">
        <v>0.7271643518518518</v>
      </c>
      <c r="E885" s="40" t="s">
        <v>9</v>
      </c>
      <c r="F885" s="40">
        <v>10</v>
      </c>
      <c r="G885" s="40" t="s">
        <v>11</v>
      </c>
    </row>
    <row r="886" spans="3:7" ht="15" thickBot="1" x14ac:dyDescent="0.35">
      <c r="C886" s="38">
        <v>43289</v>
      </c>
      <c r="D886" s="39">
        <v>0.73047453703703702</v>
      </c>
      <c r="E886" s="40" t="s">
        <v>9</v>
      </c>
      <c r="F886" s="40">
        <v>19</v>
      </c>
      <c r="G886" s="40" t="s">
        <v>10</v>
      </c>
    </row>
    <row r="887" spans="3:7" ht="15" thickBot="1" x14ac:dyDescent="0.35">
      <c r="C887" s="38">
        <v>43289</v>
      </c>
      <c r="D887" s="39">
        <v>0.73053240740740744</v>
      </c>
      <c r="E887" s="40" t="s">
        <v>9</v>
      </c>
      <c r="F887" s="40">
        <v>19</v>
      </c>
      <c r="G887" s="40" t="s">
        <v>10</v>
      </c>
    </row>
    <row r="888" spans="3:7" ht="15" thickBot="1" x14ac:dyDescent="0.35">
      <c r="C888" s="38">
        <v>43289</v>
      </c>
      <c r="D888" s="39">
        <v>0.73552083333333329</v>
      </c>
      <c r="E888" s="40" t="s">
        <v>9</v>
      </c>
      <c r="F888" s="40">
        <v>18</v>
      </c>
      <c r="G888" s="40" t="s">
        <v>11</v>
      </c>
    </row>
    <row r="889" spans="3:7" ht="15" thickBot="1" x14ac:dyDescent="0.35">
      <c r="C889" s="38">
        <v>43289</v>
      </c>
      <c r="D889" s="39">
        <v>0.74854166666666666</v>
      </c>
      <c r="E889" s="40" t="s">
        <v>9</v>
      </c>
      <c r="F889" s="40">
        <v>7</v>
      </c>
      <c r="G889" s="40" t="s">
        <v>11</v>
      </c>
    </row>
    <row r="890" spans="3:7" ht="15" thickBot="1" x14ac:dyDescent="0.35">
      <c r="C890" s="38">
        <v>43289</v>
      </c>
      <c r="D890" s="39">
        <v>0.77793981481481478</v>
      </c>
      <c r="E890" s="40" t="s">
        <v>9</v>
      </c>
      <c r="F890" s="40">
        <v>18</v>
      </c>
      <c r="G890" s="40" t="s">
        <v>11</v>
      </c>
    </row>
    <row r="891" spans="3:7" ht="15" thickBot="1" x14ac:dyDescent="0.35">
      <c r="C891" s="38">
        <v>43289</v>
      </c>
      <c r="D891" s="39">
        <v>0.77902777777777776</v>
      </c>
      <c r="E891" s="40" t="s">
        <v>9</v>
      </c>
      <c r="F891" s="40">
        <v>22</v>
      </c>
      <c r="G891" s="40" t="s">
        <v>11</v>
      </c>
    </row>
    <row r="892" spans="3:7" ht="15" thickBot="1" x14ac:dyDescent="0.35">
      <c r="C892" s="38">
        <v>43289</v>
      </c>
      <c r="D892" s="39">
        <v>0.78123842592592585</v>
      </c>
      <c r="E892" s="40" t="s">
        <v>9</v>
      </c>
      <c r="F892" s="40">
        <v>23</v>
      </c>
      <c r="G892" s="40" t="s">
        <v>11</v>
      </c>
    </row>
    <row r="893" spans="3:7" ht="15" thickBot="1" x14ac:dyDescent="0.35">
      <c r="C893" s="38">
        <v>43289</v>
      </c>
      <c r="D893" s="39">
        <v>0.78508101851851853</v>
      </c>
      <c r="E893" s="40" t="s">
        <v>9</v>
      </c>
      <c r="F893" s="40">
        <v>12</v>
      </c>
      <c r="G893" s="40" t="s">
        <v>11</v>
      </c>
    </row>
    <row r="894" spans="3:7" ht="15" thickBot="1" x14ac:dyDescent="0.35">
      <c r="C894" s="38">
        <v>43289</v>
      </c>
      <c r="D894" s="39">
        <v>0.79621527777777779</v>
      </c>
      <c r="E894" s="40" t="s">
        <v>9</v>
      </c>
      <c r="F894" s="40">
        <v>14</v>
      </c>
      <c r="G894" s="40" t="s">
        <v>10</v>
      </c>
    </row>
    <row r="895" spans="3:7" ht="15" thickBot="1" x14ac:dyDescent="0.35">
      <c r="C895" s="38">
        <v>43289</v>
      </c>
      <c r="D895" s="39">
        <v>0.79677083333333332</v>
      </c>
      <c r="E895" s="40" t="s">
        <v>9</v>
      </c>
      <c r="F895" s="40">
        <v>24</v>
      </c>
      <c r="G895" s="40" t="s">
        <v>10</v>
      </c>
    </row>
    <row r="896" spans="3:7" ht="15" thickBot="1" x14ac:dyDescent="0.35">
      <c r="C896" s="38">
        <v>43289</v>
      </c>
      <c r="D896" s="39">
        <v>0.79712962962962963</v>
      </c>
      <c r="E896" s="40" t="s">
        <v>9</v>
      </c>
      <c r="F896" s="40">
        <v>15</v>
      </c>
      <c r="G896" s="40" t="s">
        <v>11</v>
      </c>
    </row>
    <row r="897" spans="3:7" ht="15" thickBot="1" x14ac:dyDescent="0.35">
      <c r="C897" s="38">
        <v>43289</v>
      </c>
      <c r="D897" s="39">
        <v>0.79778935185185185</v>
      </c>
      <c r="E897" s="40" t="s">
        <v>9</v>
      </c>
      <c r="F897" s="40">
        <v>21</v>
      </c>
      <c r="G897" s="40" t="s">
        <v>10</v>
      </c>
    </row>
    <row r="898" spans="3:7" ht="15" thickBot="1" x14ac:dyDescent="0.35">
      <c r="C898" s="38">
        <v>43289</v>
      </c>
      <c r="D898" s="39">
        <v>0.79920138888888881</v>
      </c>
      <c r="E898" s="40" t="s">
        <v>9</v>
      </c>
      <c r="F898" s="40">
        <v>20</v>
      </c>
      <c r="G898" s="40" t="s">
        <v>11</v>
      </c>
    </row>
    <row r="899" spans="3:7" ht="15" thickBot="1" x14ac:dyDescent="0.35">
      <c r="C899" s="38">
        <v>43289</v>
      </c>
      <c r="D899" s="39">
        <v>0.80755787037037041</v>
      </c>
      <c r="E899" s="40" t="s">
        <v>9</v>
      </c>
      <c r="F899" s="40">
        <v>22</v>
      </c>
      <c r="G899" s="40" t="s">
        <v>11</v>
      </c>
    </row>
    <row r="900" spans="3:7" ht="15" thickBot="1" x14ac:dyDescent="0.35">
      <c r="C900" s="38">
        <v>43289</v>
      </c>
      <c r="D900" s="39">
        <v>0.80921296296296286</v>
      </c>
      <c r="E900" s="40" t="s">
        <v>9</v>
      </c>
      <c r="F900" s="40">
        <v>12</v>
      </c>
      <c r="G900" s="40" t="s">
        <v>11</v>
      </c>
    </row>
    <row r="901" spans="3:7" ht="15" thickBot="1" x14ac:dyDescent="0.35">
      <c r="C901" s="38">
        <v>43289</v>
      </c>
      <c r="D901" s="39">
        <v>0.90133101851851849</v>
      </c>
      <c r="E901" s="40" t="s">
        <v>9</v>
      </c>
      <c r="F901" s="40">
        <v>10</v>
      </c>
      <c r="G901" s="40" t="s">
        <v>10</v>
      </c>
    </row>
    <row r="902" spans="3:7" ht="15" thickBot="1" x14ac:dyDescent="0.35">
      <c r="C902" s="41">
        <v>43289</v>
      </c>
      <c r="D902" s="42">
        <v>0.97560185185185189</v>
      </c>
      <c r="E902" s="43" t="s">
        <v>9</v>
      </c>
      <c r="F902" s="43">
        <v>17</v>
      </c>
      <c r="G902" s="43" t="s">
        <v>11</v>
      </c>
    </row>
    <row r="903" spans="3:7" ht="15" thickBot="1" x14ac:dyDescent="0.35">
      <c r="C903" s="44">
        <v>43290</v>
      </c>
      <c r="D903" s="45">
        <v>0.12633101851851852</v>
      </c>
      <c r="E903" s="46" t="s">
        <v>9</v>
      </c>
      <c r="F903" s="46">
        <v>30</v>
      </c>
      <c r="G903" s="46" t="s">
        <v>10</v>
      </c>
    </row>
    <row r="904" spans="3:7" ht="15" thickBot="1" x14ac:dyDescent="0.35">
      <c r="C904" s="38">
        <v>43290</v>
      </c>
      <c r="D904" s="39">
        <v>0.12855324074074073</v>
      </c>
      <c r="E904" s="40" t="s">
        <v>9</v>
      </c>
      <c r="F904" s="40">
        <v>12</v>
      </c>
      <c r="G904" s="40" t="s">
        <v>11</v>
      </c>
    </row>
    <row r="905" spans="3:7" ht="15" thickBot="1" x14ac:dyDescent="0.35">
      <c r="C905" s="38">
        <v>43290</v>
      </c>
      <c r="D905" s="39">
        <v>0.12876157407407407</v>
      </c>
      <c r="E905" s="40" t="s">
        <v>9</v>
      </c>
      <c r="F905" s="40">
        <v>13</v>
      </c>
      <c r="G905" s="40" t="s">
        <v>11</v>
      </c>
    </row>
    <row r="906" spans="3:7" x14ac:dyDescent="0.3">
      <c r="C906" s="47">
        <v>43290</v>
      </c>
      <c r="D906" s="48">
        <v>0.30927083333333333</v>
      </c>
      <c r="E906" s="49" t="s">
        <v>9</v>
      </c>
      <c r="F906" s="49">
        <v>18</v>
      </c>
      <c r="G906" s="49" t="s">
        <v>11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34B33-57CD-44ED-9F60-17042CC7D010}">
  <dimension ref="C4:T1675"/>
  <sheetViews>
    <sheetView workbookViewId="0"/>
  </sheetViews>
  <sheetFormatPr defaultRowHeight="14.4" x14ac:dyDescent="0.3"/>
  <cols>
    <col min="3" max="3" width="12.109375" customWidth="1"/>
    <col min="4" max="4" width="9.33203125" bestFit="1" customWidth="1"/>
    <col min="5" max="5" width="10.5546875" customWidth="1"/>
    <col min="6" max="6" width="11.5546875" bestFit="1" customWidth="1"/>
    <col min="7" max="7" width="10.33203125" customWidth="1"/>
    <col min="10" max="10" width="36.6640625" customWidth="1"/>
    <col min="20" max="20" width="11.88671875" customWidth="1"/>
  </cols>
  <sheetData>
    <row r="4" spans="3:20" ht="15" thickBot="1" x14ac:dyDescent="0.35">
      <c r="C4" s="56" t="s">
        <v>0</v>
      </c>
      <c r="D4" s="56" t="s">
        <v>1</v>
      </c>
      <c r="E4" s="56" t="s">
        <v>2</v>
      </c>
      <c r="F4" s="56" t="s">
        <v>3</v>
      </c>
      <c r="G4" s="56" t="s">
        <v>4</v>
      </c>
    </row>
    <row r="5" spans="3:20" ht="15" thickBot="1" x14ac:dyDescent="0.35">
      <c r="C5" s="57" t="s">
        <v>5</v>
      </c>
      <c r="D5" s="57">
        <v>15</v>
      </c>
      <c r="E5" s="58">
        <v>43306</v>
      </c>
      <c r="F5" s="59">
        <v>0.40696759259259258</v>
      </c>
      <c r="G5" s="60">
        <v>0.5</v>
      </c>
    </row>
    <row r="6" spans="3:20" x14ac:dyDescent="0.3">
      <c r="C6" s="61" t="s">
        <v>2</v>
      </c>
      <c r="D6" s="61" t="s">
        <v>3</v>
      </c>
      <c r="E6" s="61" t="s">
        <v>6</v>
      </c>
      <c r="F6" s="61" t="s">
        <v>7</v>
      </c>
      <c r="G6" s="61" t="s">
        <v>8</v>
      </c>
    </row>
    <row r="7" spans="3:20" ht="15" thickBot="1" x14ac:dyDescent="0.35">
      <c r="C7" s="44">
        <v>43290</v>
      </c>
      <c r="D7" s="45">
        <v>0.12633101851851852</v>
      </c>
      <c r="E7" s="46" t="s">
        <v>9</v>
      </c>
      <c r="F7" s="46">
        <v>30</v>
      </c>
      <c r="G7" s="46" t="s">
        <v>10</v>
      </c>
    </row>
    <row r="8" spans="3:20" ht="15" thickBot="1" x14ac:dyDescent="0.35">
      <c r="C8" s="38">
        <v>43290</v>
      </c>
      <c r="D8" s="39">
        <v>0.12855324074074073</v>
      </c>
      <c r="E8" s="40" t="s">
        <v>9</v>
      </c>
      <c r="F8" s="40">
        <v>12</v>
      </c>
      <c r="G8" s="40" t="s">
        <v>11</v>
      </c>
    </row>
    <row r="9" spans="3:20" ht="15" thickBot="1" x14ac:dyDescent="0.35">
      <c r="C9" s="38">
        <v>43290</v>
      </c>
      <c r="D9" s="39">
        <v>0.12876157407407407</v>
      </c>
      <c r="E9" s="40" t="s">
        <v>9</v>
      </c>
      <c r="F9" s="40">
        <v>13</v>
      </c>
      <c r="G9" s="40" t="s">
        <v>11</v>
      </c>
      <c r="J9" t="s">
        <v>12</v>
      </c>
      <c r="K9" s="13">
        <f>SUM( K11:R11 )</f>
        <v>732</v>
      </c>
      <c r="L9" s="13"/>
      <c r="M9" s="14"/>
      <c r="N9" s="14"/>
      <c r="O9" s="14"/>
      <c r="P9" s="14"/>
      <c r="Q9" s="14"/>
    </row>
    <row r="10" spans="3:20" x14ac:dyDescent="0.3">
      <c r="C10" s="65">
        <v>43290</v>
      </c>
      <c r="D10" s="66">
        <v>0.30927083333333333</v>
      </c>
      <c r="E10" s="67" t="s">
        <v>9</v>
      </c>
      <c r="F10" s="67">
        <v>18</v>
      </c>
      <c r="G10" s="67" t="s">
        <v>11</v>
      </c>
      <c r="K10" s="14" t="s">
        <v>100</v>
      </c>
      <c r="L10" s="14" t="s">
        <v>101</v>
      </c>
      <c r="M10" s="14" t="s">
        <v>102</v>
      </c>
      <c r="N10" s="14" t="s">
        <v>103</v>
      </c>
      <c r="O10" s="14" t="s">
        <v>104</v>
      </c>
      <c r="P10" s="14" t="s">
        <v>105</v>
      </c>
      <c r="Q10" s="14" t="s">
        <v>106</v>
      </c>
      <c r="S10" s="14" t="s">
        <v>20</v>
      </c>
    </row>
    <row r="11" spans="3:20" ht="15" thickBot="1" x14ac:dyDescent="0.35">
      <c r="C11" s="29">
        <v>43290</v>
      </c>
      <c r="D11" s="30">
        <v>0.32787037037037037</v>
      </c>
      <c r="E11" s="31" t="s">
        <v>9</v>
      </c>
      <c r="F11" s="31">
        <v>21</v>
      </c>
      <c r="G11" s="31" t="s">
        <v>11</v>
      </c>
      <c r="J11" t="s">
        <v>21</v>
      </c>
      <c r="K11" s="13">
        <f>COUNTIFS($C$7:$C$738, "=2018-07-09" )</f>
        <v>82</v>
      </c>
      <c r="L11" s="13">
        <f>COUNTIFS($C$7:$C$738, "=2018-07-10" )</f>
        <v>107</v>
      </c>
      <c r="M11" s="13">
        <f>COUNTIFS($C$7:$C$738, "=2018-07-11" )</f>
        <v>147</v>
      </c>
      <c r="N11" s="13">
        <f>COUNTIFS($C$7:$C$738, "=2018-07-12" )</f>
        <v>119</v>
      </c>
      <c r="O11" s="13">
        <f>COUNTIFS($C$7:$C$738, "=2018-07-13" )</f>
        <v>106</v>
      </c>
      <c r="P11" s="13">
        <f>COUNTIFS($C$7:$C$738, "=2018-07-14" )</f>
        <v>75</v>
      </c>
      <c r="Q11" s="13">
        <f>COUNTIFS($C$7:$C$738, "=2018-07-15" )</f>
        <v>96</v>
      </c>
      <c r="S11" s="13">
        <f>SUM( K11:Q11 )</f>
        <v>732</v>
      </c>
    </row>
    <row r="12" spans="3:20" ht="15" thickBot="1" x14ac:dyDescent="0.35">
      <c r="C12" s="10">
        <v>43290</v>
      </c>
      <c r="D12" s="11">
        <v>0.348599537037037</v>
      </c>
      <c r="E12" s="12" t="s">
        <v>9</v>
      </c>
      <c r="F12" s="12">
        <v>26</v>
      </c>
      <c r="G12" s="12" t="s">
        <v>11</v>
      </c>
      <c r="J12" t="s">
        <v>22</v>
      </c>
      <c r="K12" s="13">
        <f>COUNTIFS($C$7:$C$738, "=2018-07-09",  $F$7:$F$738, "&gt;30" )</f>
        <v>2</v>
      </c>
      <c r="L12" s="13">
        <f>COUNTIFS($C$7:$C$738, "=2018-07-10", $F$7:$F$738, "&gt;30" )</f>
        <v>1</v>
      </c>
      <c r="M12" s="13">
        <f>COUNTIFS($C$7:$C$738, "=2018-07-11", $F$7:$F$738, "&gt;30" )</f>
        <v>1</v>
      </c>
      <c r="N12" s="13">
        <f>COUNTIFS($C$7:$C$738, "=2018-07-12", $F$7:$F$738, "&gt;30" )</f>
        <v>2</v>
      </c>
      <c r="O12" s="13">
        <f>COUNTIFS($C$7:$C$738, "=2018-07-13", $F$7:$F$738, "&gt;30" )</f>
        <v>1</v>
      </c>
      <c r="P12" s="13">
        <f>COUNTIFS($C$7:$C$738, "=2018-07-14", $F$7:$F$738, "&gt;30" )</f>
        <v>1</v>
      </c>
      <c r="Q12" s="13">
        <f>COUNTIFS($C$7:$C$738, "=2018-07-15", $F$7:$F$738, "&gt;30" )</f>
        <v>0</v>
      </c>
      <c r="S12" s="13">
        <f>SUM( K12:R12 )</f>
        <v>8</v>
      </c>
      <c r="T12" s="15">
        <f>S12/S11</f>
        <v>1.092896174863388E-2</v>
      </c>
    </row>
    <row r="13" spans="3:20" ht="15" thickBot="1" x14ac:dyDescent="0.35">
      <c r="C13" s="10">
        <v>43290</v>
      </c>
      <c r="D13" s="11">
        <v>0.35017361111111112</v>
      </c>
      <c r="E13" s="12" t="s">
        <v>9</v>
      </c>
      <c r="F13" s="12">
        <v>13</v>
      </c>
      <c r="G13" s="12" t="s">
        <v>11</v>
      </c>
    </row>
    <row r="14" spans="3:20" ht="15" thickBot="1" x14ac:dyDescent="0.35">
      <c r="C14" s="10">
        <v>43290</v>
      </c>
      <c r="D14" s="11">
        <v>0.3616435185185185</v>
      </c>
      <c r="E14" s="12" t="s">
        <v>9</v>
      </c>
      <c r="F14" s="12">
        <v>17</v>
      </c>
      <c r="G14" s="12" t="s">
        <v>10</v>
      </c>
    </row>
    <row r="15" spans="3:20" ht="15" thickBot="1" x14ac:dyDescent="0.35">
      <c r="C15" s="10">
        <v>43290</v>
      </c>
      <c r="D15" s="11">
        <v>0.38997685185185182</v>
      </c>
      <c r="E15" s="12" t="s">
        <v>9</v>
      </c>
      <c r="F15" s="12">
        <v>12</v>
      </c>
      <c r="G15" s="12" t="s">
        <v>11</v>
      </c>
    </row>
    <row r="16" spans="3:20" ht="15" thickBot="1" x14ac:dyDescent="0.35">
      <c r="C16" s="10">
        <v>43290</v>
      </c>
      <c r="D16" s="11">
        <v>0.39737268518518515</v>
      </c>
      <c r="E16" s="12" t="s">
        <v>9</v>
      </c>
      <c r="F16" s="12">
        <v>22</v>
      </c>
      <c r="G16" s="12" t="s">
        <v>11</v>
      </c>
    </row>
    <row r="17" spans="3:7" ht="15" thickBot="1" x14ac:dyDescent="0.35">
      <c r="C17" s="10">
        <v>43290</v>
      </c>
      <c r="D17" s="11">
        <v>0.39874999999999999</v>
      </c>
      <c r="E17" s="12" t="s">
        <v>9</v>
      </c>
      <c r="F17" s="12">
        <v>14</v>
      </c>
      <c r="G17" s="12" t="s">
        <v>10</v>
      </c>
    </row>
    <row r="18" spans="3:7" ht="15" thickBot="1" x14ac:dyDescent="0.35">
      <c r="C18" s="10">
        <v>43290</v>
      </c>
      <c r="D18" s="11">
        <v>0.40081018518518513</v>
      </c>
      <c r="E18" s="12" t="s">
        <v>9</v>
      </c>
      <c r="F18" s="12">
        <v>21</v>
      </c>
      <c r="G18" s="12" t="s">
        <v>11</v>
      </c>
    </row>
    <row r="19" spans="3:7" ht="15" thickBot="1" x14ac:dyDescent="0.35">
      <c r="C19" s="10">
        <v>43290</v>
      </c>
      <c r="D19" s="11">
        <v>0.40861111111111109</v>
      </c>
      <c r="E19" s="12" t="s">
        <v>9</v>
      </c>
      <c r="F19" s="12">
        <v>30</v>
      </c>
      <c r="G19" s="12" t="s">
        <v>10</v>
      </c>
    </row>
    <row r="20" spans="3:7" ht="15" thickBot="1" x14ac:dyDescent="0.35">
      <c r="C20" s="10">
        <v>43290</v>
      </c>
      <c r="D20" s="11">
        <v>0.42744212962962963</v>
      </c>
      <c r="E20" s="12" t="s">
        <v>9</v>
      </c>
      <c r="F20" s="12">
        <v>15</v>
      </c>
      <c r="G20" s="12" t="s">
        <v>11</v>
      </c>
    </row>
    <row r="21" spans="3:7" ht="15" thickBot="1" x14ac:dyDescent="0.35">
      <c r="C21" s="10">
        <v>43290</v>
      </c>
      <c r="D21" s="11">
        <v>0.43859953703703702</v>
      </c>
      <c r="E21" s="12" t="s">
        <v>9</v>
      </c>
      <c r="F21" s="12">
        <v>12</v>
      </c>
      <c r="G21" s="12" t="s">
        <v>10</v>
      </c>
    </row>
    <row r="22" spans="3:7" ht="15" thickBot="1" x14ac:dyDescent="0.35">
      <c r="C22" s="10">
        <v>43290</v>
      </c>
      <c r="D22" s="11">
        <v>0.47483796296296293</v>
      </c>
      <c r="E22" s="12" t="s">
        <v>9</v>
      </c>
      <c r="F22" s="12">
        <v>10</v>
      </c>
      <c r="G22" s="12" t="s">
        <v>10</v>
      </c>
    </row>
    <row r="23" spans="3:7" ht="15" thickBot="1" x14ac:dyDescent="0.35">
      <c r="C23" s="10">
        <v>43290</v>
      </c>
      <c r="D23" s="11">
        <v>0.47658564814814813</v>
      </c>
      <c r="E23" s="12" t="s">
        <v>9</v>
      </c>
      <c r="F23" s="12">
        <v>14</v>
      </c>
      <c r="G23" s="12" t="s">
        <v>11</v>
      </c>
    </row>
    <row r="24" spans="3:7" ht="15" thickBot="1" x14ac:dyDescent="0.35">
      <c r="C24" s="10">
        <v>43290</v>
      </c>
      <c r="D24" s="11">
        <v>0.4786111111111111</v>
      </c>
      <c r="E24" s="12" t="s">
        <v>9</v>
      </c>
      <c r="F24" s="12">
        <v>12</v>
      </c>
      <c r="G24" s="12" t="s">
        <v>11</v>
      </c>
    </row>
    <row r="25" spans="3:7" ht="15" thickBot="1" x14ac:dyDescent="0.35">
      <c r="C25" s="10">
        <v>43290</v>
      </c>
      <c r="D25" s="11">
        <v>0.49342592592592593</v>
      </c>
      <c r="E25" s="12" t="s">
        <v>9</v>
      </c>
      <c r="F25" s="12">
        <v>9</v>
      </c>
      <c r="G25" s="12" t="s">
        <v>11</v>
      </c>
    </row>
    <row r="26" spans="3:7" ht="15" thickBot="1" x14ac:dyDescent="0.35">
      <c r="C26" s="10">
        <v>43290</v>
      </c>
      <c r="D26" s="11">
        <v>0.50133101851851858</v>
      </c>
      <c r="E26" s="12" t="s">
        <v>9</v>
      </c>
      <c r="F26" s="12">
        <v>5</v>
      </c>
      <c r="G26" s="12" t="s">
        <v>11</v>
      </c>
    </row>
    <row r="27" spans="3:7" ht="15" thickBot="1" x14ac:dyDescent="0.35">
      <c r="C27" s="10">
        <v>43290</v>
      </c>
      <c r="D27" s="11">
        <v>0.50261574074074067</v>
      </c>
      <c r="E27" s="12" t="s">
        <v>9</v>
      </c>
      <c r="F27" s="12">
        <v>10</v>
      </c>
      <c r="G27" s="12" t="s">
        <v>11</v>
      </c>
    </row>
    <row r="28" spans="3:7" ht="15" thickBot="1" x14ac:dyDescent="0.35">
      <c r="C28" s="10">
        <v>43290</v>
      </c>
      <c r="D28" s="11">
        <v>0.51368055555555558</v>
      </c>
      <c r="E28" s="12" t="s">
        <v>9</v>
      </c>
      <c r="F28" s="12">
        <v>17</v>
      </c>
      <c r="G28" s="12" t="s">
        <v>10</v>
      </c>
    </row>
    <row r="29" spans="3:7" ht="15" thickBot="1" x14ac:dyDescent="0.35">
      <c r="C29" s="10">
        <v>43290</v>
      </c>
      <c r="D29" s="11">
        <v>0.51371527777777781</v>
      </c>
      <c r="E29" s="12" t="s">
        <v>9</v>
      </c>
      <c r="F29" s="12">
        <v>18</v>
      </c>
      <c r="G29" s="12" t="s">
        <v>10</v>
      </c>
    </row>
    <row r="30" spans="3:7" ht="15" thickBot="1" x14ac:dyDescent="0.35">
      <c r="C30" s="10">
        <v>43290</v>
      </c>
      <c r="D30" s="11">
        <v>0.51461805555555562</v>
      </c>
      <c r="E30" s="12" t="s">
        <v>9</v>
      </c>
      <c r="F30" s="12">
        <v>13</v>
      </c>
      <c r="G30" s="12" t="s">
        <v>11</v>
      </c>
    </row>
    <row r="31" spans="3:7" ht="15" thickBot="1" x14ac:dyDescent="0.35">
      <c r="C31" s="10">
        <v>43290</v>
      </c>
      <c r="D31" s="11">
        <v>0.51493055555555556</v>
      </c>
      <c r="E31" s="12" t="s">
        <v>9</v>
      </c>
      <c r="F31" s="12">
        <v>10</v>
      </c>
      <c r="G31" s="12" t="s">
        <v>11</v>
      </c>
    </row>
    <row r="32" spans="3:7" ht="15" thickBot="1" x14ac:dyDescent="0.35">
      <c r="C32" s="10">
        <v>43290</v>
      </c>
      <c r="D32" s="11">
        <v>0.52214120370370376</v>
      </c>
      <c r="E32" s="12" t="s">
        <v>9</v>
      </c>
      <c r="F32" s="12">
        <v>10</v>
      </c>
      <c r="G32" s="12" t="s">
        <v>11</v>
      </c>
    </row>
    <row r="33" spans="3:7" ht="15" thickBot="1" x14ac:dyDescent="0.35">
      <c r="C33" s="10">
        <v>43290</v>
      </c>
      <c r="D33" s="11">
        <v>0.53243055555555563</v>
      </c>
      <c r="E33" s="12" t="s">
        <v>9</v>
      </c>
      <c r="F33" s="12">
        <v>10</v>
      </c>
      <c r="G33" s="12" t="s">
        <v>10</v>
      </c>
    </row>
    <row r="34" spans="3:7" ht="15" thickBot="1" x14ac:dyDescent="0.35">
      <c r="C34" s="10">
        <v>43290</v>
      </c>
      <c r="D34" s="11">
        <v>0.53615740740740747</v>
      </c>
      <c r="E34" s="12" t="s">
        <v>9</v>
      </c>
      <c r="F34" s="12">
        <v>21</v>
      </c>
      <c r="G34" s="12" t="s">
        <v>11</v>
      </c>
    </row>
    <row r="35" spans="3:7" ht="15" thickBot="1" x14ac:dyDescent="0.35">
      <c r="C35" s="10">
        <v>43290</v>
      </c>
      <c r="D35" s="11">
        <v>0.56096064814814817</v>
      </c>
      <c r="E35" s="12" t="s">
        <v>9</v>
      </c>
      <c r="F35" s="12">
        <v>13</v>
      </c>
      <c r="G35" s="12" t="s">
        <v>11</v>
      </c>
    </row>
    <row r="36" spans="3:7" ht="15" thickBot="1" x14ac:dyDescent="0.35">
      <c r="C36" s="10">
        <v>43290</v>
      </c>
      <c r="D36" s="11">
        <v>0.56237268518518524</v>
      </c>
      <c r="E36" s="12" t="s">
        <v>9</v>
      </c>
      <c r="F36" s="12">
        <v>10</v>
      </c>
      <c r="G36" s="12" t="s">
        <v>11</v>
      </c>
    </row>
    <row r="37" spans="3:7" ht="15" thickBot="1" x14ac:dyDescent="0.35">
      <c r="C37" s="10">
        <v>43290</v>
      </c>
      <c r="D37" s="11">
        <v>0.56803240740740735</v>
      </c>
      <c r="E37" s="12" t="s">
        <v>9</v>
      </c>
      <c r="F37" s="12">
        <v>9</v>
      </c>
      <c r="G37" s="12" t="s">
        <v>11</v>
      </c>
    </row>
    <row r="38" spans="3:7" ht="15" thickBot="1" x14ac:dyDescent="0.35">
      <c r="C38" s="10">
        <v>43290</v>
      </c>
      <c r="D38" s="11">
        <v>0.56995370370370368</v>
      </c>
      <c r="E38" s="12" t="s">
        <v>9</v>
      </c>
      <c r="F38" s="12">
        <v>7</v>
      </c>
      <c r="G38" s="12" t="s">
        <v>11</v>
      </c>
    </row>
    <row r="39" spans="3:7" ht="15" thickBot="1" x14ac:dyDescent="0.35">
      <c r="C39" s="10">
        <v>43290</v>
      </c>
      <c r="D39" s="11">
        <v>0.58194444444444449</v>
      </c>
      <c r="E39" s="12" t="s">
        <v>9</v>
      </c>
      <c r="F39" s="12">
        <v>8</v>
      </c>
      <c r="G39" s="12" t="s">
        <v>11</v>
      </c>
    </row>
    <row r="40" spans="3:7" ht="15" thickBot="1" x14ac:dyDescent="0.35">
      <c r="C40" s="10">
        <v>43290</v>
      </c>
      <c r="D40" s="11">
        <v>0.58574074074074078</v>
      </c>
      <c r="E40" s="12" t="s">
        <v>9</v>
      </c>
      <c r="F40" s="12">
        <v>16</v>
      </c>
      <c r="G40" s="12" t="s">
        <v>10</v>
      </c>
    </row>
    <row r="41" spans="3:7" ht="15" thickBot="1" x14ac:dyDescent="0.35">
      <c r="C41" s="10">
        <v>43290</v>
      </c>
      <c r="D41" s="11">
        <v>0.5857754629629629</v>
      </c>
      <c r="E41" s="12" t="s">
        <v>9</v>
      </c>
      <c r="F41" s="12">
        <v>16</v>
      </c>
      <c r="G41" s="12" t="s">
        <v>10</v>
      </c>
    </row>
    <row r="42" spans="3:7" ht="15" thickBot="1" x14ac:dyDescent="0.35">
      <c r="C42" s="10">
        <v>43290</v>
      </c>
      <c r="D42" s="11">
        <v>0.60052083333333328</v>
      </c>
      <c r="E42" s="12" t="s">
        <v>9</v>
      </c>
      <c r="F42" s="12">
        <v>12</v>
      </c>
      <c r="G42" s="12" t="s">
        <v>11</v>
      </c>
    </row>
    <row r="43" spans="3:7" ht="15" thickBot="1" x14ac:dyDescent="0.35">
      <c r="C43" s="10">
        <v>43290</v>
      </c>
      <c r="D43" s="11">
        <v>0.61473379629629632</v>
      </c>
      <c r="E43" s="12" t="s">
        <v>9</v>
      </c>
      <c r="F43" s="12">
        <v>9</v>
      </c>
      <c r="G43" s="12" t="s">
        <v>11</v>
      </c>
    </row>
    <row r="44" spans="3:7" ht="15" thickBot="1" x14ac:dyDescent="0.35">
      <c r="C44" s="10">
        <v>43290</v>
      </c>
      <c r="D44" s="11">
        <v>0.61905092592592592</v>
      </c>
      <c r="E44" s="12" t="s">
        <v>9</v>
      </c>
      <c r="F44" s="12">
        <v>20</v>
      </c>
      <c r="G44" s="12" t="s">
        <v>10</v>
      </c>
    </row>
    <row r="45" spans="3:7" ht="15" thickBot="1" x14ac:dyDescent="0.35">
      <c r="C45" s="10">
        <v>43290</v>
      </c>
      <c r="D45" s="11">
        <v>0.62222222222222223</v>
      </c>
      <c r="E45" s="12" t="s">
        <v>9</v>
      </c>
      <c r="F45" s="12">
        <v>12</v>
      </c>
      <c r="G45" s="12" t="s">
        <v>11</v>
      </c>
    </row>
    <row r="46" spans="3:7" ht="15" thickBot="1" x14ac:dyDescent="0.35">
      <c r="C46" s="10">
        <v>43290</v>
      </c>
      <c r="D46" s="11">
        <v>0.63035879629629632</v>
      </c>
      <c r="E46" s="12" t="s">
        <v>9</v>
      </c>
      <c r="F46" s="12">
        <v>22</v>
      </c>
      <c r="G46" s="12" t="s">
        <v>10</v>
      </c>
    </row>
    <row r="47" spans="3:7" ht="15" thickBot="1" x14ac:dyDescent="0.35">
      <c r="C47" s="10">
        <v>43290</v>
      </c>
      <c r="D47" s="11">
        <v>0.63040509259259259</v>
      </c>
      <c r="E47" s="12" t="s">
        <v>9</v>
      </c>
      <c r="F47" s="12">
        <v>20</v>
      </c>
      <c r="G47" s="12" t="s">
        <v>10</v>
      </c>
    </row>
    <row r="48" spans="3:7" ht="15" thickBot="1" x14ac:dyDescent="0.35">
      <c r="C48" s="10">
        <v>43290</v>
      </c>
      <c r="D48" s="11">
        <v>0.64342592592592596</v>
      </c>
      <c r="E48" s="12" t="s">
        <v>9</v>
      </c>
      <c r="F48" s="12">
        <v>11</v>
      </c>
      <c r="G48" s="12" t="s">
        <v>11</v>
      </c>
    </row>
    <row r="49" spans="3:7" ht="15" thickBot="1" x14ac:dyDescent="0.35">
      <c r="C49" s="10">
        <v>43290</v>
      </c>
      <c r="D49" s="11">
        <v>0.64758101851851857</v>
      </c>
      <c r="E49" s="12" t="s">
        <v>9</v>
      </c>
      <c r="F49" s="12">
        <v>10</v>
      </c>
      <c r="G49" s="12" t="s">
        <v>11</v>
      </c>
    </row>
    <row r="50" spans="3:7" ht="15" thickBot="1" x14ac:dyDescent="0.35">
      <c r="C50" s="10">
        <v>43290</v>
      </c>
      <c r="D50" s="11">
        <v>0.648900462962963</v>
      </c>
      <c r="E50" s="12" t="s">
        <v>9</v>
      </c>
      <c r="F50" s="12">
        <v>14</v>
      </c>
      <c r="G50" s="12" t="s">
        <v>10</v>
      </c>
    </row>
    <row r="51" spans="3:7" ht="15" thickBot="1" x14ac:dyDescent="0.35">
      <c r="C51" s="10">
        <v>43290</v>
      </c>
      <c r="D51" s="11">
        <v>0.65436342592592589</v>
      </c>
      <c r="E51" s="12" t="s">
        <v>9</v>
      </c>
      <c r="F51" s="12">
        <v>20</v>
      </c>
      <c r="G51" s="12" t="s">
        <v>10</v>
      </c>
    </row>
    <row r="52" spans="3:7" ht="15" thickBot="1" x14ac:dyDescent="0.35">
      <c r="C52" s="10">
        <v>43290</v>
      </c>
      <c r="D52" s="11">
        <v>0.65497685185185184</v>
      </c>
      <c r="E52" s="12" t="s">
        <v>9</v>
      </c>
      <c r="F52" s="12">
        <v>19</v>
      </c>
      <c r="G52" s="12" t="s">
        <v>10</v>
      </c>
    </row>
    <row r="53" spans="3:7" ht="15" thickBot="1" x14ac:dyDescent="0.35">
      <c r="C53" s="10">
        <v>43290</v>
      </c>
      <c r="D53" s="11">
        <v>0.65743055555555563</v>
      </c>
      <c r="E53" s="12" t="s">
        <v>9</v>
      </c>
      <c r="F53" s="12">
        <v>14</v>
      </c>
      <c r="G53" s="12" t="s">
        <v>11</v>
      </c>
    </row>
    <row r="54" spans="3:7" ht="15" thickBot="1" x14ac:dyDescent="0.35">
      <c r="C54" s="10">
        <v>43290</v>
      </c>
      <c r="D54" s="11">
        <v>0.65747685185185178</v>
      </c>
      <c r="E54" s="12" t="s">
        <v>9</v>
      </c>
      <c r="F54" s="12">
        <v>12</v>
      </c>
      <c r="G54" s="12" t="s">
        <v>11</v>
      </c>
    </row>
    <row r="55" spans="3:7" ht="15" thickBot="1" x14ac:dyDescent="0.35">
      <c r="C55" s="10">
        <v>43290</v>
      </c>
      <c r="D55" s="11">
        <v>0.6626967592592593</v>
      </c>
      <c r="E55" s="12" t="s">
        <v>9</v>
      </c>
      <c r="F55" s="12">
        <v>12</v>
      </c>
      <c r="G55" s="12" t="s">
        <v>11</v>
      </c>
    </row>
    <row r="56" spans="3:7" ht="15" thickBot="1" x14ac:dyDescent="0.35">
      <c r="C56" s="10">
        <v>43290</v>
      </c>
      <c r="D56" s="11">
        <v>0.68903935185185183</v>
      </c>
      <c r="E56" s="12" t="s">
        <v>9</v>
      </c>
      <c r="F56" s="12">
        <v>12</v>
      </c>
      <c r="G56" s="12" t="s">
        <v>11</v>
      </c>
    </row>
    <row r="57" spans="3:7" ht="15" thickBot="1" x14ac:dyDescent="0.35">
      <c r="C57" s="10">
        <v>43290</v>
      </c>
      <c r="D57" s="11">
        <v>0.69140046296296298</v>
      </c>
      <c r="E57" s="12" t="s">
        <v>9</v>
      </c>
      <c r="F57" s="12">
        <v>12</v>
      </c>
      <c r="G57" s="12" t="s">
        <v>11</v>
      </c>
    </row>
    <row r="58" spans="3:7" ht="15" thickBot="1" x14ac:dyDescent="0.35">
      <c r="C58" s="10">
        <v>43290</v>
      </c>
      <c r="D58" s="11">
        <v>0.69296296296296289</v>
      </c>
      <c r="E58" s="12" t="s">
        <v>9</v>
      </c>
      <c r="F58" s="12">
        <v>28</v>
      </c>
      <c r="G58" s="12" t="s">
        <v>11</v>
      </c>
    </row>
    <row r="59" spans="3:7" ht="15" thickBot="1" x14ac:dyDescent="0.35">
      <c r="C59" s="10">
        <v>43290</v>
      </c>
      <c r="D59" s="11">
        <v>0.69844907407407408</v>
      </c>
      <c r="E59" s="12" t="s">
        <v>9</v>
      </c>
      <c r="F59" s="12">
        <v>25</v>
      </c>
      <c r="G59" s="12" t="s">
        <v>10</v>
      </c>
    </row>
    <row r="60" spans="3:7" ht="15" thickBot="1" x14ac:dyDescent="0.35">
      <c r="C60" s="10">
        <v>43290</v>
      </c>
      <c r="D60" s="11">
        <v>0.70163194444444443</v>
      </c>
      <c r="E60" s="12" t="s">
        <v>9</v>
      </c>
      <c r="F60" s="12">
        <v>18</v>
      </c>
      <c r="G60" s="12" t="s">
        <v>11</v>
      </c>
    </row>
    <row r="61" spans="3:7" ht="15" thickBot="1" x14ac:dyDescent="0.35">
      <c r="C61" s="10">
        <v>43290</v>
      </c>
      <c r="D61" s="11">
        <v>0.70166666666666666</v>
      </c>
      <c r="E61" s="12" t="s">
        <v>9</v>
      </c>
      <c r="F61" s="12">
        <v>46</v>
      </c>
      <c r="G61" s="12" t="s">
        <v>10</v>
      </c>
    </row>
    <row r="62" spans="3:7" ht="15" thickBot="1" x14ac:dyDescent="0.35">
      <c r="C62" s="10">
        <v>43290</v>
      </c>
      <c r="D62" s="11">
        <v>0.70815972222222223</v>
      </c>
      <c r="E62" s="12" t="s">
        <v>9</v>
      </c>
      <c r="F62" s="12">
        <v>44</v>
      </c>
      <c r="G62" s="12" t="s">
        <v>10</v>
      </c>
    </row>
    <row r="63" spans="3:7" ht="15" thickBot="1" x14ac:dyDescent="0.35">
      <c r="C63" s="10">
        <v>43290</v>
      </c>
      <c r="D63" s="11">
        <v>0.7122222222222222</v>
      </c>
      <c r="E63" s="12" t="s">
        <v>9</v>
      </c>
      <c r="F63" s="12">
        <v>11</v>
      </c>
      <c r="G63" s="12" t="s">
        <v>10</v>
      </c>
    </row>
    <row r="64" spans="3:7" ht="15" thickBot="1" x14ac:dyDescent="0.35">
      <c r="C64" s="10">
        <v>43290</v>
      </c>
      <c r="D64" s="11">
        <v>0.71596064814814808</v>
      </c>
      <c r="E64" s="12" t="s">
        <v>9</v>
      </c>
      <c r="F64" s="12">
        <v>24</v>
      </c>
      <c r="G64" s="12" t="s">
        <v>11</v>
      </c>
    </row>
    <row r="65" spans="3:7" ht="15" thickBot="1" x14ac:dyDescent="0.35">
      <c r="C65" s="10">
        <v>43290</v>
      </c>
      <c r="D65" s="11">
        <v>0.73684027777777772</v>
      </c>
      <c r="E65" s="12" t="s">
        <v>9</v>
      </c>
      <c r="F65" s="12">
        <v>10</v>
      </c>
      <c r="G65" s="12" t="s">
        <v>11</v>
      </c>
    </row>
    <row r="66" spans="3:7" ht="15" thickBot="1" x14ac:dyDescent="0.35">
      <c r="C66" s="10">
        <v>43290</v>
      </c>
      <c r="D66" s="11">
        <v>0.75086805555555547</v>
      </c>
      <c r="E66" s="12" t="s">
        <v>9</v>
      </c>
      <c r="F66" s="12">
        <v>11</v>
      </c>
      <c r="G66" s="12" t="s">
        <v>11</v>
      </c>
    </row>
    <row r="67" spans="3:7" ht="15" thickBot="1" x14ac:dyDescent="0.35">
      <c r="C67" s="10">
        <v>43290</v>
      </c>
      <c r="D67" s="11">
        <v>0.75089120370370377</v>
      </c>
      <c r="E67" s="12" t="s">
        <v>9</v>
      </c>
      <c r="F67" s="12">
        <v>25</v>
      </c>
      <c r="G67" s="12" t="s">
        <v>11</v>
      </c>
    </row>
    <row r="68" spans="3:7" ht="15" thickBot="1" x14ac:dyDescent="0.35">
      <c r="C68" s="10">
        <v>43290</v>
      </c>
      <c r="D68" s="11">
        <v>0.75092592592592589</v>
      </c>
      <c r="E68" s="12" t="s">
        <v>9</v>
      </c>
      <c r="F68" s="12">
        <v>22</v>
      </c>
      <c r="G68" s="12" t="s">
        <v>11</v>
      </c>
    </row>
    <row r="69" spans="3:7" ht="15" thickBot="1" x14ac:dyDescent="0.35">
      <c r="C69" s="10">
        <v>43290</v>
      </c>
      <c r="D69" s="11">
        <v>0.75765046296296301</v>
      </c>
      <c r="E69" s="12" t="s">
        <v>9</v>
      </c>
      <c r="F69" s="12">
        <v>19</v>
      </c>
      <c r="G69" s="12" t="s">
        <v>11</v>
      </c>
    </row>
    <row r="70" spans="3:7" ht="15" thickBot="1" x14ac:dyDescent="0.35">
      <c r="C70" s="10">
        <v>43290</v>
      </c>
      <c r="D70" s="11">
        <v>0.77601851851851855</v>
      </c>
      <c r="E70" s="12" t="s">
        <v>9</v>
      </c>
      <c r="F70" s="12">
        <v>14</v>
      </c>
      <c r="G70" s="12" t="s">
        <v>11</v>
      </c>
    </row>
    <row r="71" spans="3:7" ht="15" thickBot="1" x14ac:dyDescent="0.35">
      <c r="C71" s="10">
        <v>43290</v>
      </c>
      <c r="D71" s="11">
        <v>0.77894675925925927</v>
      </c>
      <c r="E71" s="12" t="s">
        <v>9</v>
      </c>
      <c r="F71" s="12">
        <v>21</v>
      </c>
      <c r="G71" s="12" t="s">
        <v>10</v>
      </c>
    </row>
    <row r="72" spans="3:7" ht="15" thickBot="1" x14ac:dyDescent="0.35">
      <c r="C72" s="10">
        <v>43290</v>
      </c>
      <c r="D72" s="11">
        <v>0.78145833333333325</v>
      </c>
      <c r="E72" s="12" t="s">
        <v>9</v>
      </c>
      <c r="F72" s="12">
        <v>13</v>
      </c>
      <c r="G72" s="12" t="s">
        <v>11</v>
      </c>
    </row>
    <row r="73" spans="3:7" ht="15" thickBot="1" x14ac:dyDescent="0.35">
      <c r="C73" s="10">
        <v>43290</v>
      </c>
      <c r="D73" s="11">
        <v>0.78730324074074076</v>
      </c>
      <c r="E73" s="12" t="s">
        <v>9</v>
      </c>
      <c r="F73" s="12">
        <v>12</v>
      </c>
      <c r="G73" s="12" t="s">
        <v>11</v>
      </c>
    </row>
    <row r="74" spans="3:7" ht="15" thickBot="1" x14ac:dyDescent="0.35">
      <c r="C74" s="10">
        <v>43290</v>
      </c>
      <c r="D74" s="11">
        <v>0.79399305555555555</v>
      </c>
      <c r="E74" s="12" t="s">
        <v>9</v>
      </c>
      <c r="F74" s="12">
        <v>11</v>
      </c>
      <c r="G74" s="12" t="s">
        <v>11</v>
      </c>
    </row>
    <row r="75" spans="3:7" ht="15" thickBot="1" x14ac:dyDescent="0.35">
      <c r="C75" s="10">
        <v>43290</v>
      </c>
      <c r="D75" s="11">
        <v>0.80244212962962969</v>
      </c>
      <c r="E75" s="12" t="s">
        <v>9</v>
      </c>
      <c r="F75" s="12">
        <v>14</v>
      </c>
      <c r="G75" s="12" t="s">
        <v>10</v>
      </c>
    </row>
    <row r="76" spans="3:7" ht="15" thickBot="1" x14ac:dyDescent="0.35">
      <c r="C76" s="10">
        <v>43290</v>
      </c>
      <c r="D76" s="11">
        <v>0.81201388888888892</v>
      </c>
      <c r="E76" s="12" t="s">
        <v>9</v>
      </c>
      <c r="F76" s="12">
        <v>13</v>
      </c>
      <c r="G76" s="12" t="s">
        <v>11</v>
      </c>
    </row>
    <row r="77" spans="3:7" ht="15" thickBot="1" x14ac:dyDescent="0.35">
      <c r="C77" s="10">
        <v>43290</v>
      </c>
      <c r="D77" s="11">
        <v>0.84923611111111119</v>
      </c>
      <c r="E77" s="12" t="s">
        <v>9</v>
      </c>
      <c r="F77" s="12">
        <v>8</v>
      </c>
      <c r="G77" s="12" t="s">
        <v>11</v>
      </c>
    </row>
    <row r="78" spans="3:7" ht="15" thickBot="1" x14ac:dyDescent="0.35">
      <c r="C78" s="10">
        <v>43290</v>
      </c>
      <c r="D78" s="11">
        <v>0.85821759259259256</v>
      </c>
      <c r="E78" s="12" t="s">
        <v>9</v>
      </c>
      <c r="F78" s="12">
        <v>17</v>
      </c>
      <c r="G78" s="12" t="s">
        <v>10</v>
      </c>
    </row>
    <row r="79" spans="3:7" ht="15" thickBot="1" x14ac:dyDescent="0.35">
      <c r="C79" s="10">
        <v>43290</v>
      </c>
      <c r="D79" s="11">
        <v>0.86476851851851855</v>
      </c>
      <c r="E79" s="12" t="s">
        <v>9</v>
      </c>
      <c r="F79" s="12">
        <v>11</v>
      </c>
      <c r="G79" s="12" t="s">
        <v>10</v>
      </c>
    </row>
    <row r="80" spans="3:7" ht="15" thickBot="1" x14ac:dyDescent="0.35">
      <c r="C80" s="10">
        <v>43290</v>
      </c>
      <c r="D80" s="11">
        <v>0.87097222222222215</v>
      </c>
      <c r="E80" s="12" t="s">
        <v>9</v>
      </c>
      <c r="F80" s="12">
        <v>12</v>
      </c>
      <c r="G80" s="12" t="s">
        <v>11</v>
      </c>
    </row>
    <row r="81" spans="3:7" ht="15" thickBot="1" x14ac:dyDescent="0.35">
      <c r="C81" s="10">
        <v>43290</v>
      </c>
      <c r="D81" s="11">
        <v>0.87138888888888888</v>
      </c>
      <c r="E81" s="12" t="s">
        <v>9</v>
      </c>
      <c r="F81" s="12">
        <v>12</v>
      </c>
      <c r="G81" s="12" t="s">
        <v>11</v>
      </c>
    </row>
    <row r="82" spans="3:7" ht="15" thickBot="1" x14ac:dyDescent="0.35">
      <c r="C82" s="10">
        <v>43290</v>
      </c>
      <c r="D82" s="11">
        <v>0.88874999999999993</v>
      </c>
      <c r="E82" s="12" t="s">
        <v>9</v>
      </c>
      <c r="F82" s="12">
        <v>13</v>
      </c>
      <c r="G82" s="12" t="s">
        <v>11</v>
      </c>
    </row>
    <row r="83" spans="3:7" ht="15" thickBot="1" x14ac:dyDescent="0.35">
      <c r="C83" s="10">
        <v>43290</v>
      </c>
      <c r="D83" s="11">
        <v>0.89709490740740738</v>
      </c>
      <c r="E83" s="12" t="s">
        <v>9</v>
      </c>
      <c r="F83" s="12">
        <v>10</v>
      </c>
      <c r="G83" s="12" t="s">
        <v>10</v>
      </c>
    </row>
    <row r="84" spans="3:7" ht="15" thickBot="1" x14ac:dyDescent="0.35">
      <c r="C84" s="10">
        <v>43290</v>
      </c>
      <c r="D84" s="11">
        <v>0.90930555555555559</v>
      </c>
      <c r="E84" s="12" t="s">
        <v>9</v>
      </c>
      <c r="F84" s="12">
        <v>10</v>
      </c>
      <c r="G84" s="12" t="s">
        <v>10</v>
      </c>
    </row>
    <row r="85" spans="3:7" ht="15" thickBot="1" x14ac:dyDescent="0.35">
      <c r="C85" s="10">
        <v>43290</v>
      </c>
      <c r="D85" s="11">
        <v>0.92214120370370367</v>
      </c>
      <c r="E85" s="12" t="s">
        <v>9</v>
      </c>
      <c r="F85" s="12">
        <v>9</v>
      </c>
      <c r="G85" s="12" t="s">
        <v>11</v>
      </c>
    </row>
    <row r="86" spans="3:7" ht="15" thickBot="1" x14ac:dyDescent="0.35">
      <c r="C86" s="10">
        <v>43290</v>
      </c>
      <c r="D86" s="11">
        <v>0.9458333333333333</v>
      </c>
      <c r="E86" s="12" t="s">
        <v>9</v>
      </c>
      <c r="F86" s="12">
        <v>11</v>
      </c>
      <c r="G86" s="12" t="s">
        <v>11</v>
      </c>
    </row>
    <row r="87" spans="3:7" ht="15" thickBot="1" x14ac:dyDescent="0.35">
      <c r="C87" s="10">
        <v>43290</v>
      </c>
      <c r="D87" s="11">
        <v>0.95373842592592595</v>
      </c>
      <c r="E87" s="12" t="s">
        <v>9</v>
      </c>
      <c r="F87" s="12">
        <v>10</v>
      </c>
      <c r="G87" s="12" t="s">
        <v>10</v>
      </c>
    </row>
    <row r="88" spans="3:7" ht="15" thickBot="1" x14ac:dyDescent="0.35">
      <c r="C88" s="10">
        <v>43290</v>
      </c>
      <c r="D88" s="11">
        <v>0.95887731481481486</v>
      </c>
      <c r="E88" s="12" t="s">
        <v>9</v>
      </c>
      <c r="F88" s="12">
        <v>15</v>
      </c>
      <c r="G88" s="12" t="s">
        <v>10</v>
      </c>
    </row>
    <row r="89" spans="3:7" ht="15" thickBot="1" x14ac:dyDescent="0.35">
      <c r="C89" s="10">
        <v>43291</v>
      </c>
      <c r="D89" s="11">
        <v>5.482638888888889E-2</v>
      </c>
      <c r="E89" s="12" t="s">
        <v>9</v>
      </c>
      <c r="F89" s="12">
        <v>10</v>
      </c>
      <c r="G89" s="12" t="s">
        <v>11</v>
      </c>
    </row>
    <row r="90" spans="3:7" ht="15" thickBot="1" x14ac:dyDescent="0.35">
      <c r="C90" s="10">
        <v>43291</v>
      </c>
      <c r="D90" s="11">
        <v>0.15135416666666668</v>
      </c>
      <c r="E90" s="12" t="s">
        <v>9</v>
      </c>
      <c r="F90" s="12">
        <v>32</v>
      </c>
      <c r="G90" s="12" t="s">
        <v>10</v>
      </c>
    </row>
    <row r="91" spans="3:7" ht="15" thickBot="1" x14ac:dyDescent="0.35">
      <c r="C91" s="10">
        <v>43291</v>
      </c>
      <c r="D91" s="11">
        <v>0.15366898148148148</v>
      </c>
      <c r="E91" s="12" t="s">
        <v>9</v>
      </c>
      <c r="F91" s="12">
        <v>12</v>
      </c>
      <c r="G91" s="12" t="s">
        <v>11</v>
      </c>
    </row>
    <row r="92" spans="3:7" ht="15" thickBot="1" x14ac:dyDescent="0.35">
      <c r="C92" s="10">
        <v>43291</v>
      </c>
      <c r="D92" s="11">
        <v>0.15386574074074075</v>
      </c>
      <c r="E92" s="12" t="s">
        <v>9</v>
      </c>
      <c r="F92" s="12">
        <v>11</v>
      </c>
      <c r="G92" s="12" t="s">
        <v>11</v>
      </c>
    </row>
    <row r="93" spans="3:7" ht="15" thickBot="1" x14ac:dyDescent="0.35">
      <c r="C93" s="10">
        <v>43291</v>
      </c>
      <c r="D93" s="11">
        <v>0.31474537037037037</v>
      </c>
      <c r="E93" s="12" t="s">
        <v>9</v>
      </c>
      <c r="F93" s="12">
        <v>10</v>
      </c>
      <c r="G93" s="12" t="s">
        <v>10</v>
      </c>
    </row>
    <row r="94" spans="3:7" ht="15" thickBot="1" x14ac:dyDescent="0.35">
      <c r="C94" s="10">
        <v>43291</v>
      </c>
      <c r="D94" s="11">
        <v>0.33356481481481487</v>
      </c>
      <c r="E94" s="12" t="s">
        <v>9</v>
      </c>
      <c r="F94" s="12">
        <v>10</v>
      </c>
      <c r="G94" s="12" t="s">
        <v>11</v>
      </c>
    </row>
    <row r="95" spans="3:7" ht="15" thickBot="1" x14ac:dyDescent="0.35">
      <c r="C95" s="10">
        <v>43291</v>
      </c>
      <c r="D95" s="11">
        <v>0.33359953703703704</v>
      </c>
      <c r="E95" s="12" t="s">
        <v>9</v>
      </c>
      <c r="F95" s="12">
        <v>10</v>
      </c>
      <c r="G95" s="12" t="s">
        <v>11</v>
      </c>
    </row>
    <row r="96" spans="3:7" ht="15" thickBot="1" x14ac:dyDescent="0.35">
      <c r="C96" s="10">
        <v>43291</v>
      </c>
      <c r="D96" s="11">
        <v>0.34281249999999996</v>
      </c>
      <c r="E96" s="12" t="s">
        <v>9</v>
      </c>
      <c r="F96" s="12">
        <v>15</v>
      </c>
      <c r="G96" s="12" t="s">
        <v>10</v>
      </c>
    </row>
    <row r="97" spans="3:7" ht="15" thickBot="1" x14ac:dyDescent="0.35">
      <c r="C97" s="10">
        <v>43291</v>
      </c>
      <c r="D97" s="11">
        <v>0.35333333333333333</v>
      </c>
      <c r="E97" s="12" t="s">
        <v>9</v>
      </c>
      <c r="F97" s="12">
        <v>12</v>
      </c>
      <c r="G97" s="12" t="s">
        <v>11</v>
      </c>
    </row>
    <row r="98" spans="3:7" ht="15" thickBot="1" x14ac:dyDescent="0.35">
      <c r="C98" s="10">
        <v>43291</v>
      </c>
      <c r="D98" s="11">
        <v>0.38096064814814817</v>
      </c>
      <c r="E98" s="12" t="s">
        <v>9</v>
      </c>
      <c r="F98" s="12">
        <v>11</v>
      </c>
      <c r="G98" s="12" t="s">
        <v>11</v>
      </c>
    </row>
    <row r="99" spans="3:7" ht="15" thickBot="1" x14ac:dyDescent="0.35">
      <c r="C99" s="10">
        <v>43291</v>
      </c>
      <c r="D99" s="11">
        <v>0.40111111111111114</v>
      </c>
      <c r="E99" s="12" t="s">
        <v>9</v>
      </c>
      <c r="F99" s="12">
        <v>10</v>
      </c>
      <c r="G99" s="12" t="s">
        <v>11</v>
      </c>
    </row>
    <row r="100" spans="3:7" ht="15" thickBot="1" x14ac:dyDescent="0.35">
      <c r="C100" s="10">
        <v>43291</v>
      </c>
      <c r="D100" s="11">
        <v>0.41640046296296296</v>
      </c>
      <c r="E100" s="12" t="s">
        <v>9</v>
      </c>
      <c r="F100" s="12">
        <v>8</v>
      </c>
      <c r="G100" s="12" t="s">
        <v>11</v>
      </c>
    </row>
    <row r="101" spans="3:7" ht="15" thickBot="1" x14ac:dyDescent="0.35">
      <c r="C101" s="10">
        <v>43291</v>
      </c>
      <c r="D101" s="11">
        <v>0.45033564814814814</v>
      </c>
      <c r="E101" s="12" t="s">
        <v>9</v>
      </c>
      <c r="F101" s="12">
        <v>6</v>
      </c>
      <c r="G101" s="12" t="s">
        <v>11</v>
      </c>
    </row>
    <row r="102" spans="3:7" ht="15" thickBot="1" x14ac:dyDescent="0.35">
      <c r="C102" s="10">
        <v>43291</v>
      </c>
      <c r="D102" s="11">
        <v>0.45151620370370371</v>
      </c>
      <c r="E102" s="12" t="s">
        <v>9</v>
      </c>
      <c r="F102" s="12">
        <v>5</v>
      </c>
      <c r="G102" s="12" t="s">
        <v>11</v>
      </c>
    </row>
    <row r="103" spans="3:7" ht="15" thickBot="1" x14ac:dyDescent="0.35">
      <c r="C103" s="10">
        <v>43291</v>
      </c>
      <c r="D103" s="11">
        <v>0.46065972222222223</v>
      </c>
      <c r="E103" s="12" t="s">
        <v>9</v>
      </c>
      <c r="F103" s="12">
        <v>12</v>
      </c>
      <c r="G103" s="12" t="s">
        <v>11</v>
      </c>
    </row>
    <row r="104" spans="3:7" ht="15" thickBot="1" x14ac:dyDescent="0.35">
      <c r="C104" s="10">
        <v>43291</v>
      </c>
      <c r="D104" s="11">
        <v>0.47609953703703706</v>
      </c>
      <c r="E104" s="12" t="s">
        <v>9</v>
      </c>
      <c r="F104" s="12">
        <v>10</v>
      </c>
      <c r="G104" s="12" t="s">
        <v>11</v>
      </c>
    </row>
    <row r="105" spans="3:7" ht="15" thickBot="1" x14ac:dyDescent="0.35">
      <c r="C105" s="10">
        <v>43291</v>
      </c>
      <c r="D105" s="11">
        <v>0.48231481481481481</v>
      </c>
      <c r="E105" s="12" t="s">
        <v>9</v>
      </c>
      <c r="F105" s="12">
        <v>13</v>
      </c>
      <c r="G105" s="12" t="s">
        <v>11</v>
      </c>
    </row>
    <row r="106" spans="3:7" ht="15" thickBot="1" x14ac:dyDescent="0.35">
      <c r="C106" s="10">
        <v>43291</v>
      </c>
      <c r="D106" s="11">
        <v>0.48288194444444449</v>
      </c>
      <c r="E106" s="12" t="s">
        <v>9</v>
      </c>
      <c r="F106" s="12">
        <v>12</v>
      </c>
      <c r="G106" s="12" t="s">
        <v>11</v>
      </c>
    </row>
    <row r="107" spans="3:7" ht="15" thickBot="1" x14ac:dyDescent="0.35">
      <c r="C107" s="10">
        <v>43291</v>
      </c>
      <c r="D107" s="11">
        <v>0.48343749999999996</v>
      </c>
      <c r="E107" s="12" t="s">
        <v>9</v>
      </c>
      <c r="F107" s="12">
        <v>22</v>
      </c>
      <c r="G107" s="12" t="s">
        <v>10</v>
      </c>
    </row>
    <row r="108" spans="3:7" ht="15" thickBot="1" x14ac:dyDescent="0.35">
      <c r="C108" s="10">
        <v>43291</v>
      </c>
      <c r="D108" s="11">
        <v>0.48432870370370368</v>
      </c>
      <c r="E108" s="12" t="s">
        <v>9</v>
      </c>
      <c r="F108" s="12">
        <v>12</v>
      </c>
      <c r="G108" s="12" t="s">
        <v>11</v>
      </c>
    </row>
    <row r="109" spans="3:7" ht="15" thickBot="1" x14ac:dyDescent="0.35">
      <c r="C109" s="10">
        <v>43291</v>
      </c>
      <c r="D109" s="11">
        <v>0.4846759259259259</v>
      </c>
      <c r="E109" s="12" t="s">
        <v>9</v>
      </c>
      <c r="F109" s="12">
        <v>13</v>
      </c>
      <c r="G109" s="12" t="s">
        <v>11</v>
      </c>
    </row>
    <row r="110" spans="3:7" ht="15" thickBot="1" x14ac:dyDescent="0.35">
      <c r="C110" s="10">
        <v>43291</v>
      </c>
      <c r="D110" s="11">
        <v>0.48680555555555555</v>
      </c>
      <c r="E110" s="12" t="s">
        <v>9</v>
      </c>
      <c r="F110" s="12">
        <v>21</v>
      </c>
      <c r="G110" s="12" t="s">
        <v>11</v>
      </c>
    </row>
    <row r="111" spans="3:7" ht="15" thickBot="1" x14ac:dyDescent="0.35">
      <c r="C111" s="10">
        <v>43291</v>
      </c>
      <c r="D111" s="11">
        <v>0.486875</v>
      </c>
      <c r="E111" s="12" t="s">
        <v>9</v>
      </c>
      <c r="F111" s="12">
        <v>14</v>
      </c>
      <c r="G111" s="12" t="s">
        <v>11</v>
      </c>
    </row>
    <row r="112" spans="3:7" ht="15" thickBot="1" x14ac:dyDescent="0.35">
      <c r="C112" s="10">
        <v>43291</v>
      </c>
      <c r="D112" s="11">
        <v>0.5028125</v>
      </c>
      <c r="E112" s="12" t="s">
        <v>9</v>
      </c>
      <c r="F112" s="12">
        <v>12</v>
      </c>
      <c r="G112" s="12" t="s">
        <v>10</v>
      </c>
    </row>
    <row r="113" spans="3:7" ht="15" thickBot="1" x14ac:dyDescent="0.35">
      <c r="C113" s="10">
        <v>43291</v>
      </c>
      <c r="D113" s="11">
        <v>0.52249999999999996</v>
      </c>
      <c r="E113" s="12" t="s">
        <v>9</v>
      </c>
      <c r="F113" s="12">
        <v>13</v>
      </c>
      <c r="G113" s="12" t="s">
        <v>11</v>
      </c>
    </row>
    <row r="114" spans="3:7" ht="15" thickBot="1" x14ac:dyDescent="0.35">
      <c r="C114" s="10">
        <v>43291</v>
      </c>
      <c r="D114" s="11">
        <v>0.52296296296296296</v>
      </c>
      <c r="E114" s="12" t="s">
        <v>9</v>
      </c>
      <c r="F114" s="12">
        <v>12</v>
      </c>
      <c r="G114" s="12" t="s">
        <v>10</v>
      </c>
    </row>
    <row r="115" spans="3:7" ht="15" thickBot="1" x14ac:dyDescent="0.35">
      <c r="C115" s="10">
        <v>43291</v>
      </c>
      <c r="D115" s="11">
        <v>0.53268518518518515</v>
      </c>
      <c r="E115" s="12" t="s">
        <v>9</v>
      </c>
      <c r="F115" s="12">
        <v>10</v>
      </c>
      <c r="G115" s="12" t="s">
        <v>11</v>
      </c>
    </row>
    <row r="116" spans="3:7" ht="15" thickBot="1" x14ac:dyDescent="0.35">
      <c r="C116" s="10">
        <v>43291</v>
      </c>
      <c r="D116" s="11">
        <v>0.5389004629629629</v>
      </c>
      <c r="E116" s="12" t="s">
        <v>9</v>
      </c>
      <c r="F116" s="12">
        <v>14</v>
      </c>
      <c r="G116" s="12" t="s">
        <v>10</v>
      </c>
    </row>
    <row r="117" spans="3:7" ht="15" thickBot="1" x14ac:dyDescent="0.35">
      <c r="C117" s="10">
        <v>43291</v>
      </c>
      <c r="D117" s="11">
        <v>0.53891203703703705</v>
      </c>
      <c r="E117" s="12" t="s">
        <v>9</v>
      </c>
      <c r="F117" s="12">
        <v>16</v>
      </c>
      <c r="G117" s="12" t="s">
        <v>10</v>
      </c>
    </row>
    <row r="118" spans="3:7" ht="15" thickBot="1" x14ac:dyDescent="0.35">
      <c r="C118" s="10">
        <v>43291</v>
      </c>
      <c r="D118" s="11">
        <v>0.53892361111111109</v>
      </c>
      <c r="E118" s="12" t="s">
        <v>9</v>
      </c>
      <c r="F118" s="12">
        <v>17</v>
      </c>
      <c r="G118" s="12" t="s">
        <v>10</v>
      </c>
    </row>
    <row r="119" spans="3:7" ht="15" thickBot="1" x14ac:dyDescent="0.35">
      <c r="C119" s="10">
        <v>43291</v>
      </c>
      <c r="D119" s="11">
        <v>0.53894675925925928</v>
      </c>
      <c r="E119" s="12" t="s">
        <v>9</v>
      </c>
      <c r="F119" s="12">
        <v>24</v>
      </c>
      <c r="G119" s="12" t="s">
        <v>10</v>
      </c>
    </row>
    <row r="120" spans="3:7" ht="15" thickBot="1" x14ac:dyDescent="0.35">
      <c r="C120" s="10">
        <v>43291</v>
      </c>
      <c r="D120" s="11">
        <v>0.53896990740740736</v>
      </c>
      <c r="E120" s="12" t="s">
        <v>9</v>
      </c>
      <c r="F120" s="12">
        <v>18</v>
      </c>
      <c r="G120" s="12" t="s">
        <v>10</v>
      </c>
    </row>
    <row r="121" spans="3:7" ht="15" thickBot="1" x14ac:dyDescent="0.35">
      <c r="C121" s="10">
        <v>43291</v>
      </c>
      <c r="D121" s="11">
        <v>0.54303240740740744</v>
      </c>
      <c r="E121" s="12" t="s">
        <v>9</v>
      </c>
      <c r="F121" s="12">
        <v>10</v>
      </c>
      <c r="G121" s="12" t="s">
        <v>10</v>
      </c>
    </row>
    <row r="122" spans="3:7" ht="15" thickBot="1" x14ac:dyDescent="0.35">
      <c r="C122" s="10">
        <v>43291</v>
      </c>
      <c r="D122" s="11">
        <v>0.54744212962962957</v>
      </c>
      <c r="E122" s="12" t="s">
        <v>9</v>
      </c>
      <c r="F122" s="12">
        <v>10</v>
      </c>
      <c r="G122" s="12" t="s">
        <v>11</v>
      </c>
    </row>
    <row r="123" spans="3:7" ht="15" thickBot="1" x14ac:dyDescent="0.35">
      <c r="C123" s="10">
        <v>43291</v>
      </c>
      <c r="D123" s="11">
        <v>0.54887731481481483</v>
      </c>
      <c r="E123" s="12" t="s">
        <v>9</v>
      </c>
      <c r="F123" s="12">
        <v>11</v>
      </c>
      <c r="G123" s="12" t="s">
        <v>10</v>
      </c>
    </row>
    <row r="124" spans="3:7" ht="15" thickBot="1" x14ac:dyDescent="0.35">
      <c r="C124" s="10">
        <v>43291</v>
      </c>
      <c r="D124" s="11">
        <v>0.55018518518518522</v>
      </c>
      <c r="E124" s="12" t="s">
        <v>9</v>
      </c>
      <c r="F124" s="12">
        <v>11</v>
      </c>
      <c r="G124" s="12" t="s">
        <v>11</v>
      </c>
    </row>
    <row r="125" spans="3:7" ht="15" thickBot="1" x14ac:dyDescent="0.35">
      <c r="C125" s="10">
        <v>43291</v>
      </c>
      <c r="D125" s="11">
        <v>0.55025462962962968</v>
      </c>
      <c r="E125" s="12" t="s">
        <v>9</v>
      </c>
      <c r="F125" s="12">
        <v>13</v>
      </c>
      <c r="G125" s="12" t="s">
        <v>11</v>
      </c>
    </row>
    <row r="126" spans="3:7" ht="15" thickBot="1" x14ac:dyDescent="0.35">
      <c r="C126" s="10">
        <v>43291</v>
      </c>
      <c r="D126" s="11">
        <v>0.55297453703703703</v>
      </c>
      <c r="E126" s="12" t="s">
        <v>9</v>
      </c>
      <c r="F126" s="12">
        <v>11</v>
      </c>
      <c r="G126" s="12" t="s">
        <v>11</v>
      </c>
    </row>
    <row r="127" spans="3:7" ht="15" thickBot="1" x14ac:dyDescent="0.35">
      <c r="C127" s="10">
        <v>43291</v>
      </c>
      <c r="D127" s="11">
        <v>0.55601851851851858</v>
      </c>
      <c r="E127" s="12" t="s">
        <v>9</v>
      </c>
      <c r="F127" s="12">
        <v>8</v>
      </c>
      <c r="G127" s="12" t="s">
        <v>10</v>
      </c>
    </row>
    <row r="128" spans="3:7" ht="15" thickBot="1" x14ac:dyDescent="0.35">
      <c r="C128" s="10">
        <v>43291</v>
      </c>
      <c r="D128" s="11">
        <v>0.55928240740740742</v>
      </c>
      <c r="E128" s="12" t="s">
        <v>9</v>
      </c>
      <c r="F128" s="12">
        <v>18</v>
      </c>
      <c r="G128" s="12" t="s">
        <v>10</v>
      </c>
    </row>
    <row r="129" spans="3:7" ht="15" thickBot="1" x14ac:dyDescent="0.35">
      <c r="C129" s="10">
        <v>43291</v>
      </c>
      <c r="D129" s="11">
        <v>0.55929398148148146</v>
      </c>
      <c r="E129" s="12" t="s">
        <v>9</v>
      </c>
      <c r="F129" s="12">
        <v>18</v>
      </c>
      <c r="G129" s="12" t="s">
        <v>10</v>
      </c>
    </row>
    <row r="130" spans="3:7" ht="15" thickBot="1" x14ac:dyDescent="0.35">
      <c r="C130" s="10">
        <v>43291</v>
      </c>
      <c r="D130" s="11">
        <v>0.55931712962962965</v>
      </c>
      <c r="E130" s="12" t="s">
        <v>9</v>
      </c>
      <c r="F130" s="12">
        <v>12</v>
      </c>
      <c r="G130" s="12" t="s">
        <v>10</v>
      </c>
    </row>
    <row r="131" spans="3:7" ht="15" thickBot="1" x14ac:dyDescent="0.35">
      <c r="C131" s="10">
        <v>43291</v>
      </c>
      <c r="D131" s="11">
        <v>0.55934027777777773</v>
      </c>
      <c r="E131" s="12" t="s">
        <v>9</v>
      </c>
      <c r="F131" s="12">
        <v>15</v>
      </c>
      <c r="G131" s="12" t="s">
        <v>10</v>
      </c>
    </row>
    <row r="132" spans="3:7" ht="15" thickBot="1" x14ac:dyDescent="0.35">
      <c r="C132" s="10">
        <v>43291</v>
      </c>
      <c r="D132" s="11">
        <v>0.56684027777777779</v>
      </c>
      <c r="E132" s="12" t="s">
        <v>9</v>
      </c>
      <c r="F132" s="12">
        <v>14</v>
      </c>
      <c r="G132" s="12" t="s">
        <v>11</v>
      </c>
    </row>
    <row r="133" spans="3:7" ht="15" thickBot="1" x14ac:dyDescent="0.35">
      <c r="C133" s="10">
        <v>43291</v>
      </c>
      <c r="D133" s="11">
        <v>0.56918981481481479</v>
      </c>
      <c r="E133" s="12" t="s">
        <v>9</v>
      </c>
      <c r="F133" s="12">
        <v>23</v>
      </c>
      <c r="G133" s="12" t="s">
        <v>11</v>
      </c>
    </row>
    <row r="134" spans="3:7" ht="15" thickBot="1" x14ac:dyDescent="0.35">
      <c r="C134" s="10">
        <v>43291</v>
      </c>
      <c r="D134" s="11">
        <v>0.56922453703703701</v>
      </c>
      <c r="E134" s="12" t="s">
        <v>9</v>
      </c>
      <c r="F134" s="12">
        <v>23</v>
      </c>
      <c r="G134" s="12" t="s">
        <v>11</v>
      </c>
    </row>
    <row r="135" spans="3:7" ht="15" thickBot="1" x14ac:dyDescent="0.35">
      <c r="C135" s="10">
        <v>43291</v>
      </c>
      <c r="D135" s="11">
        <v>0.56925925925925924</v>
      </c>
      <c r="E135" s="12" t="s">
        <v>9</v>
      </c>
      <c r="F135" s="12">
        <v>16</v>
      </c>
      <c r="G135" s="12" t="s">
        <v>11</v>
      </c>
    </row>
    <row r="136" spans="3:7" ht="15" thickBot="1" x14ac:dyDescent="0.35">
      <c r="C136" s="10">
        <v>43291</v>
      </c>
      <c r="D136" s="11">
        <v>0.56927083333333328</v>
      </c>
      <c r="E136" s="12" t="s">
        <v>9</v>
      </c>
      <c r="F136" s="12">
        <v>11</v>
      </c>
      <c r="G136" s="12" t="s">
        <v>11</v>
      </c>
    </row>
    <row r="137" spans="3:7" ht="15" thickBot="1" x14ac:dyDescent="0.35">
      <c r="C137" s="10">
        <v>43291</v>
      </c>
      <c r="D137" s="11">
        <v>0.58305555555555555</v>
      </c>
      <c r="E137" s="12" t="s">
        <v>9</v>
      </c>
      <c r="F137" s="12">
        <v>10</v>
      </c>
      <c r="G137" s="12" t="s">
        <v>11</v>
      </c>
    </row>
    <row r="138" spans="3:7" ht="15" thickBot="1" x14ac:dyDescent="0.35">
      <c r="C138" s="10">
        <v>43291</v>
      </c>
      <c r="D138" s="11">
        <v>0.61237268518518517</v>
      </c>
      <c r="E138" s="12" t="s">
        <v>9</v>
      </c>
      <c r="F138" s="12">
        <v>14</v>
      </c>
      <c r="G138" s="12" t="s">
        <v>11</v>
      </c>
    </row>
    <row r="139" spans="3:7" ht="15" thickBot="1" x14ac:dyDescent="0.35">
      <c r="C139" s="10">
        <v>43291</v>
      </c>
      <c r="D139" s="11">
        <v>0.61651620370370364</v>
      </c>
      <c r="E139" s="12" t="s">
        <v>9</v>
      </c>
      <c r="F139" s="12">
        <v>15</v>
      </c>
      <c r="G139" s="12" t="s">
        <v>10</v>
      </c>
    </row>
    <row r="140" spans="3:7" ht="15" thickBot="1" x14ac:dyDescent="0.35">
      <c r="C140" s="10">
        <v>43291</v>
      </c>
      <c r="D140" s="11">
        <v>0.61662037037037043</v>
      </c>
      <c r="E140" s="12" t="s">
        <v>9</v>
      </c>
      <c r="F140" s="12">
        <v>18</v>
      </c>
      <c r="G140" s="12" t="s">
        <v>10</v>
      </c>
    </row>
    <row r="141" spans="3:7" ht="15" thickBot="1" x14ac:dyDescent="0.35">
      <c r="C141" s="10">
        <v>43291</v>
      </c>
      <c r="D141" s="11">
        <v>0.62535879629629632</v>
      </c>
      <c r="E141" s="12" t="s">
        <v>9</v>
      </c>
      <c r="F141" s="12">
        <v>18</v>
      </c>
      <c r="G141" s="12" t="s">
        <v>10</v>
      </c>
    </row>
    <row r="142" spans="3:7" ht="15" thickBot="1" x14ac:dyDescent="0.35">
      <c r="C142" s="10">
        <v>43291</v>
      </c>
      <c r="D142" s="11">
        <v>0.6280324074074074</v>
      </c>
      <c r="E142" s="12" t="s">
        <v>9</v>
      </c>
      <c r="F142" s="12">
        <v>16</v>
      </c>
      <c r="G142" s="12" t="s">
        <v>11</v>
      </c>
    </row>
    <row r="143" spans="3:7" ht="15" thickBot="1" x14ac:dyDescent="0.35">
      <c r="C143" s="10">
        <v>43291</v>
      </c>
      <c r="D143" s="11">
        <v>0.6355439814814815</v>
      </c>
      <c r="E143" s="12" t="s">
        <v>9</v>
      </c>
      <c r="F143" s="12">
        <v>18</v>
      </c>
      <c r="G143" s="12" t="s">
        <v>10</v>
      </c>
    </row>
    <row r="144" spans="3:7" ht="15" thickBot="1" x14ac:dyDescent="0.35">
      <c r="C144" s="10">
        <v>43291</v>
      </c>
      <c r="D144" s="11">
        <v>0.64909722222222221</v>
      </c>
      <c r="E144" s="12" t="s">
        <v>9</v>
      </c>
      <c r="F144" s="12">
        <v>15</v>
      </c>
      <c r="G144" s="12" t="s">
        <v>11</v>
      </c>
    </row>
    <row r="145" spans="3:7" ht="15" thickBot="1" x14ac:dyDescent="0.35">
      <c r="C145" s="10">
        <v>43291</v>
      </c>
      <c r="D145" s="11">
        <v>0.64910879629629636</v>
      </c>
      <c r="E145" s="12" t="s">
        <v>9</v>
      </c>
      <c r="F145" s="12">
        <v>17</v>
      </c>
      <c r="G145" s="12" t="s">
        <v>11</v>
      </c>
    </row>
    <row r="146" spans="3:7" ht="15" thickBot="1" x14ac:dyDescent="0.35">
      <c r="C146" s="10">
        <v>43291</v>
      </c>
      <c r="D146" s="11">
        <v>0.6491203703703704</v>
      </c>
      <c r="E146" s="12" t="s">
        <v>9</v>
      </c>
      <c r="F146" s="12">
        <v>14</v>
      </c>
      <c r="G146" s="12" t="s">
        <v>11</v>
      </c>
    </row>
    <row r="147" spans="3:7" ht="15" thickBot="1" x14ac:dyDescent="0.35">
      <c r="C147" s="10">
        <v>43291</v>
      </c>
      <c r="D147" s="11">
        <v>0.64915509259259252</v>
      </c>
      <c r="E147" s="12" t="s">
        <v>9</v>
      </c>
      <c r="F147" s="12">
        <v>15</v>
      </c>
      <c r="G147" s="12" t="s">
        <v>11</v>
      </c>
    </row>
    <row r="148" spans="3:7" ht="15" thickBot="1" x14ac:dyDescent="0.35">
      <c r="C148" s="10">
        <v>43291</v>
      </c>
      <c r="D148" s="11">
        <v>0.64917824074074071</v>
      </c>
      <c r="E148" s="12" t="s">
        <v>9</v>
      </c>
      <c r="F148" s="12">
        <v>10</v>
      </c>
      <c r="G148" s="12" t="s">
        <v>11</v>
      </c>
    </row>
    <row r="149" spans="3:7" ht="15" thickBot="1" x14ac:dyDescent="0.35">
      <c r="C149" s="10">
        <v>43291</v>
      </c>
      <c r="D149" s="11">
        <v>0.65159722222222227</v>
      </c>
      <c r="E149" s="12" t="s">
        <v>9</v>
      </c>
      <c r="F149" s="12">
        <v>23</v>
      </c>
      <c r="G149" s="12" t="s">
        <v>10</v>
      </c>
    </row>
    <row r="150" spans="3:7" ht="15" thickBot="1" x14ac:dyDescent="0.35">
      <c r="C150" s="10">
        <v>43291</v>
      </c>
      <c r="D150" s="11">
        <v>0.66152777777777783</v>
      </c>
      <c r="E150" s="12" t="s">
        <v>9</v>
      </c>
      <c r="F150" s="12">
        <v>22</v>
      </c>
      <c r="G150" s="12" t="s">
        <v>11</v>
      </c>
    </row>
    <row r="151" spans="3:7" ht="15" thickBot="1" x14ac:dyDescent="0.35">
      <c r="C151" s="10">
        <v>43291</v>
      </c>
      <c r="D151" s="11">
        <v>0.67409722222222224</v>
      </c>
      <c r="E151" s="12" t="s">
        <v>9</v>
      </c>
      <c r="F151" s="12">
        <v>14</v>
      </c>
      <c r="G151" s="12" t="s">
        <v>11</v>
      </c>
    </row>
    <row r="152" spans="3:7" ht="15" thickBot="1" x14ac:dyDescent="0.35">
      <c r="C152" s="10">
        <v>43291</v>
      </c>
      <c r="D152" s="11">
        <v>0.67769675925925921</v>
      </c>
      <c r="E152" s="12" t="s">
        <v>9</v>
      </c>
      <c r="F152" s="12">
        <v>27</v>
      </c>
      <c r="G152" s="12" t="s">
        <v>10</v>
      </c>
    </row>
    <row r="153" spans="3:7" ht="15" thickBot="1" x14ac:dyDescent="0.35">
      <c r="C153" s="10">
        <v>43291</v>
      </c>
      <c r="D153" s="11">
        <v>0.6783217592592593</v>
      </c>
      <c r="E153" s="12" t="s">
        <v>9</v>
      </c>
      <c r="F153" s="12">
        <v>11</v>
      </c>
      <c r="G153" s="12" t="s">
        <v>11</v>
      </c>
    </row>
    <row r="154" spans="3:7" ht="15" thickBot="1" x14ac:dyDescent="0.35">
      <c r="C154" s="10">
        <v>43291</v>
      </c>
      <c r="D154" s="11">
        <v>0.67995370370370367</v>
      </c>
      <c r="E154" s="12" t="s">
        <v>9</v>
      </c>
      <c r="F154" s="12">
        <v>13</v>
      </c>
      <c r="G154" s="12" t="s">
        <v>11</v>
      </c>
    </row>
    <row r="155" spans="3:7" ht="15" thickBot="1" x14ac:dyDescent="0.35">
      <c r="C155" s="10">
        <v>43291</v>
      </c>
      <c r="D155" s="11">
        <v>0.68523148148148139</v>
      </c>
      <c r="E155" s="12" t="s">
        <v>9</v>
      </c>
      <c r="F155" s="12">
        <v>17</v>
      </c>
      <c r="G155" s="12" t="s">
        <v>10</v>
      </c>
    </row>
    <row r="156" spans="3:7" ht="15" thickBot="1" x14ac:dyDescent="0.35">
      <c r="C156" s="10">
        <v>43291</v>
      </c>
      <c r="D156" s="11">
        <v>0.68694444444444447</v>
      </c>
      <c r="E156" s="12" t="s">
        <v>9</v>
      </c>
      <c r="F156" s="12">
        <v>15</v>
      </c>
      <c r="G156" s="12" t="s">
        <v>10</v>
      </c>
    </row>
    <row r="157" spans="3:7" ht="15" thickBot="1" x14ac:dyDescent="0.35">
      <c r="C157" s="10">
        <v>43291</v>
      </c>
      <c r="D157" s="11">
        <v>0.69118055555555558</v>
      </c>
      <c r="E157" s="12" t="s">
        <v>9</v>
      </c>
      <c r="F157" s="12">
        <v>19</v>
      </c>
      <c r="G157" s="12" t="s">
        <v>10</v>
      </c>
    </row>
    <row r="158" spans="3:7" ht="15" thickBot="1" x14ac:dyDescent="0.35">
      <c r="C158" s="10">
        <v>43291</v>
      </c>
      <c r="D158" s="11">
        <v>0.70532407407407405</v>
      </c>
      <c r="E158" s="12" t="s">
        <v>9</v>
      </c>
      <c r="F158" s="12">
        <v>12</v>
      </c>
      <c r="G158" s="12" t="s">
        <v>11</v>
      </c>
    </row>
    <row r="159" spans="3:7" ht="15" thickBot="1" x14ac:dyDescent="0.35">
      <c r="C159" s="10">
        <v>43291</v>
      </c>
      <c r="D159" s="11">
        <v>0.70571759259259259</v>
      </c>
      <c r="E159" s="12" t="s">
        <v>9</v>
      </c>
      <c r="F159" s="12">
        <v>11</v>
      </c>
      <c r="G159" s="12" t="s">
        <v>11</v>
      </c>
    </row>
    <row r="160" spans="3:7" ht="15" thickBot="1" x14ac:dyDescent="0.35">
      <c r="C160" s="10">
        <v>43291</v>
      </c>
      <c r="D160" s="11">
        <v>0.70894675925925921</v>
      </c>
      <c r="E160" s="12" t="s">
        <v>9</v>
      </c>
      <c r="F160" s="12">
        <v>10</v>
      </c>
      <c r="G160" s="12" t="s">
        <v>10</v>
      </c>
    </row>
    <row r="161" spans="3:7" ht="15" thickBot="1" x14ac:dyDescent="0.35">
      <c r="C161" s="10">
        <v>43291</v>
      </c>
      <c r="D161" s="11">
        <v>0.71917824074074066</v>
      </c>
      <c r="E161" s="12" t="s">
        <v>9</v>
      </c>
      <c r="F161" s="12">
        <v>11</v>
      </c>
      <c r="G161" s="12" t="s">
        <v>10</v>
      </c>
    </row>
    <row r="162" spans="3:7" ht="15" thickBot="1" x14ac:dyDescent="0.35">
      <c r="C162" s="10">
        <v>43291</v>
      </c>
      <c r="D162" s="11">
        <v>0.72666666666666668</v>
      </c>
      <c r="E162" s="12" t="s">
        <v>9</v>
      </c>
      <c r="F162" s="12">
        <v>10</v>
      </c>
      <c r="G162" s="12" t="s">
        <v>11</v>
      </c>
    </row>
    <row r="163" spans="3:7" ht="15" thickBot="1" x14ac:dyDescent="0.35">
      <c r="C163" s="10">
        <v>43291</v>
      </c>
      <c r="D163" s="11">
        <v>0.73481481481481481</v>
      </c>
      <c r="E163" s="12" t="s">
        <v>9</v>
      </c>
      <c r="F163" s="12">
        <v>14</v>
      </c>
      <c r="G163" s="12" t="s">
        <v>10</v>
      </c>
    </row>
    <row r="164" spans="3:7" ht="15" thickBot="1" x14ac:dyDescent="0.35">
      <c r="C164" s="10">
        <v>43291</v>
      </c>
      <c r="D164" s="11">
        <v>0.74518518518518517</v>
      </c>
      <c r="E164" s="12" t="s">
        <v>9</v>
      </c>
      <c r="F164" s="12">
        <v>20</v>
      </c>
      <c r="G164" s="12" t="s">
        <v>10</v>
      </c>
    </row>
    <row r="165" spans="3:7" ht="15" thickBot="1" x14ac:dyDescent="0.35">
      <c r="C165" s="10">
        <v>43291</v>
      </c>
      <c r="D165" s="11">
        <v>0.74541666666666673</v>
      </c>
      <c r="E165" s="12" t="s">
        <v>9</v>
      </c>
      <c r="F165" s="12">
        <v>11</v>
      </c>
      <c r="G165" s="12" t="s">
        <v>11</v>
      </c>
    </row>
    <row r="166" spans="3:7" ht="15" thickBot="1" x14ac:dyDescent="0.35">
      <c r="C166" s="10">
        <v>43291</v>
      </c>
      <c r="D166" s="11">
        <v>0.75593749999999993</v>
      </c>
      <c r="E166" s="12" t="s">
        <v>9</v>
      </c>
      <c r="F166" s="12">
        <v>11</v>
      </c>
      <c r="G166" s="12" t="s">
        <v>11</v>
      </c>
    </row>
    <row r="167" spans="3:7" ht="15" thickBot="1" x14ac:dyDescent="0.35">
      <c r="C167" s="10">
        <v>43291</v>
      </c>
      <c r="D167" s="11">
        <v>0.75692129629629623</v>
      </c>
      <c r="E167" s="12" t="s">
        <v>9</v>
      </c>
      <c r="F167" s="12">
        <v>10</v>
      </c>
      <c r="G167" s="12" t="s">
        <v>11</v>
      </c>
    </row>
    <row r="168" spans="3:7" ht="15" thickBot="1" x14ac:dyDescent="0.35">
      <c r="C168" s="10">
        <v>43291</v>
      </c>
      <c r="D168" s="11">
        <v>0.76129629629629625</v>
      </c>
      <c r="E168" s="12" t="s">
        <v>9</v>
      </c>
      <c r="F168" s="12">
        <v>12</v>
      </c>
      <c r="G168" s="12" t="s">
        <v>11</v>
      </c>
    </row>
    <row r="169" spans="3:7" ht="15" thickBot="1" x14ac:dyDescent="0.35">
      <c r="C169" s="10">
        <v>43291</v>
      </c>
      <c r="D169" s="11">
        <v>0.7622106481481481</v>
      </c>
      <c r="E169" s="12" t="s">
        <v>9</v>
      </c>
      <c r="F169" s="12">
        <v>11</v>
      </c>
      <c r="G169" s="12" t="s">
        <v>11</v>
      </c>
    </row>
    <row r="170" spans="3:7" ht="15" thickBot="1" x14ac:dyDescent="0.35">
      <c r="C170" s="10">
        <v>43291</v>
      </c>
      <c r="D170" s="11">
        <v>0.76230324074074074</v>
      </c>
      <c r="E170" s="12" t="s">
        <v>9</v>
      </c>
      <c r="F170" s="12">
        <v>12</v>
      </c>
      <c r="G170" s="12" t="s">
        <v>11</v>
      </c>
    </row>
    <row r="171" spans="3:7" ht="15" thickBot="1" x14ac:dyDescent="0.35">
      <c r="C171" s="10">
        <v>43291</v>
      </c>
      <c r="D171" s="11">
        <v>0.76724537037037033</v>
      </c>
      <c r="E171" s="12" t="s">
        <v>9</v>
      </c>
      <c r="F171" s="12">
        <v>10</v>
      </c>
      <c r="G171" s="12" t="s">
        <v>10</v>
      </c>
    </row>
    <row r="172" spans="3:7" ht="15" thickBot="1" x14ac:dyDescent="0.35">
      <c r="C172" s="10">
        <v>43291</v>
      </c>
      <c r="D172" s="11">
        <v>0.78945601851851854</v>
      </c>
      <c r="E172" s="12" t="s">
        <v>9</v>
      </c>
      <c r="F172" s="12">
        <v>11</v>
      </c>
      <c r="G172" s="12" t="s">
        <v>11</v>
      </c>
    </row>
    <row r="173" spans="3:7" ht="15" thickBot="1" x14ac:dyDescent="0.35">
      <c r="C173" s="10">
        <v>43291</v>
      </c>
      <c r="D173" s="11">
        <v>0.79920138888888881</v>
      </c>
      <c r="E173" s="12" t="s">
        <v>9</v>
      </c>
      <c r="F173" s="12">
        <v>15</v>
      </c>
      <c r="G173" s="12" t="s">
        <v>10</v>
      </c>
    </row>
    <row r="174" spans="3:7" ht="15" thickBot="1" x14ac:dyDescent="0.35">
      <c r="C174" s="10">
        <v>43291</v>
      </c>
      <c r="D174" s="11">
        <v>0.80482638888888891</v>
      </c>
      <c r="E174" s="12" t="s">
        <v>9</v>
      </c>
      <c r="F174" s="12">
        <v>12</v>
      </c>
      <c r="G174" s="12" t="s">
        <v>11</v>
      </c>
    </row>
    <row r="175" spans="3:7" ht="15" thickBot="1" x14ac:dyDescent="0.35">
      <c r="C175" s="10">
        <v>43291</v>
      </c>
      <c r="D175" s="11">
        <v>0.80708333333333337</v>
      </c>
      <c r="E175" s="12" t="s">
        <v>9</v>
      </c>
      <c r="F175" s="12">
        <v>18</v>
      </c>
      <c r="G175" s="12" t="s">
        <v>10</v>
      </c>
    </row>
    <row r="176" spans="3:7" ht="15" thickBot="1" x14ac:dyDescent="0.35">
      <c r="C176" s="10">
        <v>43291</v>
      </c>
      <c r="D176" s="11">
        <v>0.8141087962962964</v>
      </c>
      <c r="E176" s="12" t="s">
        <v>9</v>
      </c>
      <c r="F176" s="12">
        <v>18</v>
      </c>
      <c r="G176" s="12" t="s">
        <v>10</v>
      </c>
    </row>
    <row r="177" spans="3:7" ht="15" thickBot="1" x14ac:dyDescent="0.35">
      <c r="C177" s="10">
        <v>43291</v>
      </c>
      <c r="D177" s="11">
        <v>0.82033564814814808</v>
      </c>
      <c r="E177" s="12" t="s">
        <v>9</v>
      </c>
      <c r="F177" s="12">
        <v>17</v>
      </c>
      <c r="G177" s="12" t="s">
        <v>11</v>
      </c>
    </row>
    <row r="178" spans="3:7" ht="15" thickBot="1" x14ac:dyDescent="0.35">
      <c r="C178" s="10">
        <v>43291</v>
      </c>
      <c r="D178" s="11">
        <v>0.82100694444444444</v>
      </c>
      <c r="E178" s="12" t="s">
        <v>9</v>
      </c>
      <c r="F178" s="12">
        <v>8</v>
      </c>
      <c r="G178" s="12" t="s">
        <v>11</v>
      </c>
    </row>
    <row r="179" spans="3:7" ht="15" thickBot="1" x14ac:dyDescent="0.35">
      <c r="C179" s="10">
        <v>43291</v>
      </c>
      <c r="D179" s="11">
        <v>0.82469907407407417</v>
      </c>
      <c r="E179" s="12" t="s">
        <v>9</v>
      </c>
      <c r="F179" s="12">
        <v>17</v>
      </c>
      <c r="G179" s="12" t="s">
        <v>11</v>
      </c>
    </row>
    <row r="180" spans="3:7" ht="15" thickBot="1" x14ac:dyDescent="0.35">
      <c r="C180" s="10">
        <v>43291</v>
      </c>
      <c r="D180" s="11">
        <v>0.8247106481481481</v>
      </c>
      <c r="E180" s="12" t="s">
        <v>9</v>
      </c>
      <c r="F180" s="12">
        <v>12</v>
      </c>
      <c r="G180" s="12" t="s">
        <v>11</v>
      </c>
    </row>
    <row r="181" spans="3:7" ht="15" thickBot="1" x14ac:dyDescent="0.35">
      <c r="C181" s="10">
        <v>43291</v>
      </c>
      <c r="D181" s="11">
        <v>0.82547453703703699</v>
      </c>
      <c r="E181" s="12" t="s">
        <v>9</v>
      </c>
      <c r="F181" s="12">
        <v>11</v>
      </c>
      <c r="G181" s="12" t="s">
        <v>11</v>
      </c>
    </row>
    <row r="182" spans="3:7" ht="15" thickBot="1" x14ac:dyDescent="0.35">
      <c r="C182" s="10">
        <v>43291</v>
      </c>
      <c r="D182" s="11">
        <v>0.83100694444444445</v>
      </c>
      <c r="E182" s="12" t="s">
        <v>9</v>
      </c>
      <c r="F182" s="12">
        <v>10</v>
      </c>
      <c r="G182" s="12" t="s">
        <v>11</v>
      </c>
    </row>
    <row r="183" spans="3:7" ht="15" thickBot="1" x14ac:dyDescent="0.35">
      <c r="C183" s="10">
        <v>43291</v>
      </c>
      <c r="D183" s="11">
        <v>0.83781250000000007</v>
      </c>
      <c r="E183" s="12" t="s">
        <v>9</v>
      </c>
      <c r="F183" s="12">
        <v>19</v>
      </c>
      <c r="G183" s="12" t="s">
        <v>10</v>
      </c>
    </row>
    <row r="184" spans="3:7" ht="15" thickBot="1" x14ac:dyDescent="0.35">
      <c r="C184" s="10">
        <v>43291</v>
      </c>
      <c r="D184" s="11">
        <v>0.83785879629629623</v>
      </c>
      <c r="E184" s="12" t="s">
        <v>9</v>
      </c>
      <c r="F184" s="12">
        <v>11</v>
      </c>
      <c r="G184" s="12" t="s">
        <v>10</v>
      </c>
    </row>
    <row r="185" spans="3:7" ht="15" thickBot="1" x14ac:dyDescent="0.35">
      <c r="C185" s="10">
        <v>43291</v>
      </c>
      <c r="D185" s="11">
        <v>0.84464120370370377</v>
      </c>
      <c r="E185" s="12" t="s">
        <v>9</v>
      </c>
      <c r="F185" s="12">
        <v>10</v>
      </c>
      <c r="G185" s="12" t="s">
        <v>11</v>
      </c>
    </row>
    <row r="186" spans="3:7" ht="15" thickBot="1" x14ac:dyDescent="0.35">
      <c r="C186" s="10">
        <v>43291</v>
      </c>
      <c r="D186" s="11">
        <v>0.84475694444444438</v>
      </c>
      <c r="E186" s="12" t="s">
        <v>9</v>
      </c>
      <c r="F186" s="12">
        <v>10</v>
      </c>
      <c r="G186" s="12" t="s">
        <v>11</v>
      </c>
    </row>
    <row r="187" spans="3:7" ht="15" thickBot="1" x14ac:dyDescent="0.35">
      <c r="C187" s="10">
        <v>43291</v>
      </c>
      <c r="D187" s="11">
        <v>0.84483796296296287</v>
      </c>
      <c r="E187" s="12" t="s">
        <v>9</v>
      </c>
      <c r="F187" s="12">
        <v>11</v>
      </c>
      <c r="G187" s="12" t="s">
        <v>11</v>
      </c>
    </row>
    <row r="188" spans="3:7" ht="15" thickBot="1" x14ac:dyDescent="0.35">
      <c r="C188" s="10">
        <v>43291</v>
      </c>
      <c r="D188" s="11">
        <v>0.84796296296296303</v>
      </c>
      <c r="E188" s="12" t="s">
        <v>9</v>
      </c>
      <c r="F188" s="12">
        <v>21</v>
      </c>
      <c r="G188" s="12" t="s">
        <v>10</v>
      </c>
    </row>
    <row r="189" spans="3:7" ht="15" thickBot="1" x14ac:dyDescent="0.35">
      <c r="C189" s="10">
        <v>43291</v>
      </c>
      <c r="D189" s="11">
        <v>0.85370370370370363</v>
      </c>
      <c r="E189" s="12" t="s">
        <v>9</v>
      </c>
      <c r="F189" s="12">
        <v>18</v>
      </c>
      <c r="G189" s="12" t="s">
        <v>10</v>
      </c>
    </row>
    <row r="190" spans="3:7" ht="15" thickBot="1" x14ac:dyDescent="0.35">
      <c r="C190" s="10">
        <v>43291</v>
      </c>
      <c r="D190" s="11">
        <v>0.85376157407407405</v>
      </c>
      <c r="E190" s="12" t="s">
        <v>9</v>
      </c>
      <c r="F190" s="12">
        <v>16</v>
      </c>
      <c r="G190" s="12" t="s">
        <v>10</v>
      </c>
    </row>
    <row r="191" spans="3:7" ht="15" thickBot="1" x14ac:dyDescent="0.35">
      <c r="C191" s="10">
        <v>43291</v>
      </c>
      <c r="D191" s="11">
        <v>0.8537731481481482</v>
      </c>
      <c r="E191" s="12" t="s">
        <v>9</v>
      </c>
      <c r="F191" s="12">
        <v>9</v>
      </c>
      <c r="G191" s="12" t="s">
        <v>10</v>
      </c>
    </row>
    <row r="192" spans="3:7" ht="15" thickBot="1" x14ac:dyDescent="0.35">
      <c r="C192" s="10">
        <v>43291</v>
      </c>
      <c r="D192" s="11">
        <v>0.85728009259259252</v>
      </c>
      <c r="E192" s="12" t="s">
        <v>9</v>
      </c>
      <c r="F192" s="12">
        <v>11</v>
      </c>
      <c r="G192" s="12" t="s">
        <v>11</v>
      </c>
    </row>
    <row r="193" spans="3:7" ht="15" thickBot="1" x14ac:dyDescent="0.35">
      <c r="C193" s="10">
        <v>43291</v>
      </c>
      <c r="D193" s="11">
        <v>0.8715856481481481</v>
      </c>
      <c r="E193" s="12" t="s">
        <v>9</v>
      </c>
      <c r="F193" s="12">
        <v>10</v>
      </c>
      <c r="G193" s="12" t="s">
        <v>10</v>
      </c>
    </row>
    <row r="194" spans="3:7" ht="15" thickBot="1" x14ac:dyDescent="0.35">
      <c r="C194" s="10">
        <v>43291</v>
      </c>
      <c r="D194" s="11">
        <v>0.90575231481481477</v>
      </c>
      <c r="E194" s="12" t="s">
        <v>9</v>
      </c>
      <c r="F194" s="12">
        <v>10</v>
      </c>
      <c r="G194" s="12" t="s">
        <v>11</v>
      </c>
    </row>
    <row r="195" spans="3:7" ht="15" thickBot="1" x14ac:dyDescent="0.35">
      <c r="C195" s="10">
        <v>43291</v>
      </c>
      <c r="D195" s="11">
        <v>0.92934027777777783</v>
      </c>
      <c r="E195" s="12" t="s">
        <v>9</v>
      </c>
      <c r="F195" s="12">
        <v>16</v>
      </c>
      <c r="G195" s="12" t="s">
        <v>11</v>
      </c>
    </row>
    <row r="196" spans="3:7" ht="15" thickBot="1" x14ac:dyDescent="0.35">
      <c r="C196" s="10">
        <v>43292</v>
      </c>
      <c r="D196" s="11">
        <v>0.15293981481481481</v>
      </c>
      <c r="E196" s="12" t="s">
        <v>9</v>
      </c>
      <c r="F196" s="12">
        <v>32</v>
      </c>
      <c r="G196" s="12" t="s">
        <v>10</v>
      </c>
    </row>
    <row r="197" spans="3:7" ht="15" thickBot="1" x14ac:dyDescent="0.35">
      <c r="C197" s="10">
        <v>43292</v>
      </c>
      <c r="D197" s="11">
        <v>0.15534722222222222</v>
      </c>
      <c r="E197" s="12" t="s">
        <v>9</v>
      </c>
      <c r="F197" s="12">
        <v>13</v>
      </c>
      <c r="G197" s="12" t="s">
        <v>11</v>
      </c>
    </row>
    <row r="198" spans="3:7" ht="15" thickBot="1" x14ac:dyDescent="0.35">
      <c r="C198" s="10">
        <v>43292</v>
      </c>
      <c r="D198" s="11">
        <v>0.1555324074074074</v>
      </c>
      <c r="E198" s="12" t="s">
        <v>9</v>
      </c>
      <c r="F198" s="12">
        <v>11</v>
      </c>
      <c r="G198" s="12" t="s">
        <v>11</v>
      </c>
    </row>
    <row r="199" spans="3:7" ht="15" thickBot="1" x14ac:dyDescent="0.35">
      <c r="C199" s="10">
        <v>43292</v>
      </c>
      <c r="D199" s="11">
        <v>0.20273148148148148</v>
      </c>
      <c r="E199" s="12" t="s">
        <v>9</v>
      </c>
      <c r="F199" s="12">
        <v>10</v>
      </c>
      <c r="G199" s="12" t="s">
        <v>11</v>
      </c>
    </row>
    <row r="200" spans="3:7" ht="15" thickBot="1" x14ac:dyDescent="0.35">
      <c r="C200" s="10">
        <v>43292</v>
      </c>
      <c r="D200" s="11">
        <v>0.22208333333333333</v>
      </c>
      <c r="E200" s="12" t="s">
        <v>9</v>
      </c>
      <c r="F200" s="12">
        <v>7</v>
      </c>
      <c r="G200" s="12" t="s">
        <v>11</v>
      </c>
    </row>
    <row r="201" spans="3:7" ht="15" thickBot="1" x14ac:dyDescent="0.35">
      <c r="C201" s="10">
        <v>43292</v>
      </c>
      <c r="D201" s="11">
        <v>0.25958333333333333</v>
      </c>
      <c r="E201" s="12" t="s">
        <v>9</v>
      </c>
      <c r="F201" s="12">
        <v>5</v>
      </c>
      <c r="G201" s="12" t="s">
        <v>11</v>
      </c>
    </row>
    <row r="202" spans="3:7" ht="15" thickBot="1" x14ac:dyDescent="0.35">
      <c r="C202" s="10">
        <v>43292</v>
      </c>
      <c r="D202" s="11">
        <v>0.26581018518518518</v>
      </c>
      <c r="E202" s="12" t="s">
        <v>9</v>
      </c>
      <c r="F202" s="12">
        <v>10</v>
      </c>
      <c r="G202" s="12" t="s">
        <v>11</v>
      </c>
    </row>
    <row r="203" spans="3:7" ht="15" thickBot="1" x14ac:dyDescent="0.35">
      <c r="C203" s="10">
        <v>43292</v>
      </c>
      <c r="D203" s="11">
        <v>0.35638888888888887</v>
      </c>
      <c r="E203" s="12" t="s">
        <v>9</v>
      </c>
      <c r="F203" s="12">
        <v>21</v>
      </c>
      <c r="G203" s="12" t="s">
        <v>11</v>
      </c>
    </row>
    <row r="204" spans="3:7" ht="15" thickBot="1" x14ac:dyDescent="0.35">
      <c r="C204" s="10">
        <v>43292</v>
      </c>
      <c r="D204" s="11">
        <v>0.35640046296296296</v>
      </c>
      <c r="E204" s="12" t="s">
        <v>9</v>
      </c>
      <c r="F204" s="12">
        <v>19</v>
      </c>
      <c r="G204" s="12" t="s">
        <v>11</v>
      </c>
    </row>
    <row r="205" spans="3:7" ht="15" thickBot="1" x14ac:dyDescent="0.35">
      <c r="C205" s="10">
        <v>43292</v>
      </c>
      <c r="D205" s="11">
        <v>0.35643518518518519</v>
      </c>
      <c r="E205" s="12" t="s">
        <v>9</v>
      </c>
      <c r="F205" s="12">
        <v>19</v>
      </c>
      <c r="G205" s="12" t="s">
        <v>11</v>
      </c>
    </row>
    <row r="206" spans="3:7" ht="15" thickBot="1" x14ac:dyDescent="0.35">
      <c r="C206" s="10">
        <v>43292</v>
      </c>
      <c r="D206" s="11">
        <v>0.35646990740740742</v>
      </c>
      <c r="E206" s="12" t="s">
        <v>9</v>
      </c>
      <c r="F206" s="12">
        <v>11</v>
      </c>
      <c r="G206" s="12" t="s">
        <v>11</v>
      </c>
    </row>
    <row r="207" spans="3:7" ht="15" thickBot="1" x14ac:dyDescent="0.35">
      <c r="C207" s="10">
        <v>43292</v>
      </c>
      <c r="D207" s="11">
        <v>0.36734953703703704</v>
      </c>
      <c r="E207" s="12" t="s">
        <v>9</v>
      </c>
      <c r="F207" s="12">
        <v>10</v>
      </c>
      <c r="G207" s="12" t="s">
        <v>11</v>
      </c>
    </row>
    <row r="208" spans="3:7" ht="15" thickBot="1" x14ac:dyDescent="0.35">
      <c r="C208" s="10">
        <v>43292</v>
      </c>
      <c r="D208" s="11">
        <v>0.37237268518518518</v>
      </c>
      <c r="E208" s="12" t="s">
        <v>9</v>
      </c>
      <c r="F208" s="12">
        <v>11</v>
      </c>
      <c r="G208" s="12" t="s">
        <v>11</v>
      </c>
    </row>
    <row r="209" spans="3:7" ht="15" thickBot="1" x14ac:dyDescent="0.35">
      <c r="C209" s="10">
        <v>43292</v>
      </c>
      <c r="D209" s="11">
        <v>0.393587962962963</v>
      </c>
      <c r="E209" s="12" t="s">
        <v>9</v>
      </c>
      <c r="F209" s="12">
        <v>12</v>
      </c>
      <c r="G209" s="12" t="s">
        <v>11</v>
      </c>
    </row>
    <row r="210" spans="3:7" ht="15" thickBot="1" x14ac:dyDescent="0.35">
      <c r="C210" s="10">
        <v>43292</v>
      </c>
      <c r="D210" s="11">
        <v>0.39498842592592592</v>
      </c>
      <c r="E210" s="12" t="s">
        <v>9</v>
      </c>
      <c r="F210" s="12">
        <v>13</v>
      </c>
      <c r="G210" s="12" t="s">
        <v>11</v>
      </c>
    </row>
    <row r="211" spans="3:7" ht="15" thickBot="1" x14ac:dyDescent="0.35">
      <c r="C211" s="10">
        <v>43292</v>
      </c>
      <c r="D211" s="11">
        <v>0.39501157407407406</v>
      </c>
      <c r="E211" s="12" t="s">
        <v>9</v>
      </c>
      <c r="F211" s="12">
        <v>21</v>
      </c>
      <c r="G211" s="12" t="s">
        <v>11</v>
      </c>
    </row>
    <row r="212" spans="3:7" ht="15" thickBot="1" x14ac:dyDescent="0.35">
      <c r="C212" s="10">
        <v>43292</v>
      </c>
      <c r="D212" s="11">
        <v>0.39503472222222219</v>
      </c>
      <c r="E212" s="12" t="s">
        <v>9</v>
      </c>
      <c r="F212" s="12">
        <v>24</v>
      </c>
      <c r="G212" s="12" t="s">
        <v>11</v>
      </c>
    </row>
    <row r="213" spans="3:7" ht="15" thickBot="1" x14ac:dyDescent="0.35">
      <c r="C213" s="10">
        <v>43292</v>
      </c>
      <c r="D213" s="11">
        <v>0.39508101851851851</v>
      </c>
      <c r="E213" s="12" t="s">
        <v>9</v>
      </c>
      <c r="F213" s="12">
        <v>13</v>
      </c>
      <c r="G213" s="12" t="s">
        <v>11</v>
      </c>
    </row>
    <row r="214" spans="3:7" ht="15" thickBot="1" x14ac:dyDescent="0.35">
      <c r="C214" s="10">
        <v>43292</v>
      </c>
      <c r="D214" s="11">
        <v>0.40481481481481479</v>
      </c>
      <c r="E214" s="12" t="s">
        <v>9</v>
      </c>
      <c r="F214" s="12">
        <v>21</v>
      </c>
      <c r="G214" s="12" t="s">
        <v>10</v>
      </c>
    </row>
    <row r="215" spans="3:7" ht="15" thickBot="1" x14ac:dyDescent="0.35">
      <c r="C215" s="10">
        <v>43292</v>
      </c>
      <c r="D215" s="11">
        <v>0.41466435185185185</v>
      </c>
      <c r="E215" s="12" t="s">
        <v>9</v>
      </c>
      <c r="F215" s="12">
        <v>20</v>
      </c>
      <c r="G215" s="12" t="s">
        <v>11</v>
      </c>
    </row>
    <row r="216" spans="3:7" ht="15" thickBot="1" x14ac:dyDescent="0.35">
      <c r="C216" s="10">
        <v>43292</v>
      </c>
      <c r="D216" s="11">
        <v>0.41873842592592592</v>
      </c>
      <c r="E216" s="12" t="s">
        <v>9</v>
      </c>
      <c r="F216" s="12">
        <v>9</v>
      </c>
      <c r="G216" s="12" t="s">
        <v>11</v>
      </c>
    </row>
    <row r="217" spans="3:7" ht="15" thickBot="1" x14ac:dyDescent="0.35">
      <c r="C217" s="10">
        <v>43292</v>
      </c>
      <c r="D217" s="11">
        <v>0.41876157407407405</v>
      </c>
      <c r="E217" s="12" t="s">
        <v>9</v>
      </c>
      <c r="F217" s="12">
        <v>12</v>
      </c>
      <c r="G217" s="12" t="s">
        <v>11</v>
      </c>
    </row>
    <row r="218" spans="3:7" ht="15" thickBot="1" x14ac:dyDescent="0.35">
      <c r="C218" s="10">
        <v>43292</v>
      </c>
      <c r="D218" s="11">
        <v>0.4187731481481482</v>
      </c>
      <c r="E218" s="12" t="s">
        <v>9</v>
      </c>
      <c r="F218" s="12">
        <v>20</v>
      </c>
      <c r="G218" s="12" t="s">
        <v>11</v>
      </c>
    </row>
    <row r="219" spans="3:7" ht="15" thickBot="1" x14ac:dyDescent="0.35">
      <c r="C219" s="10">
        <v>43292</v>
      </c>
      <c r="D219" s="11">
        <v>0.41879629629629633</v>
      </c>
      <c r="E219" s="12" t="s">
        <v>9</v>
      </c>
      <c r="F219" s="12">
        <v>21</v>
      </c>
      <c r="G219" s="12" t="s">
        <v>11</v>
      </c>
    </row>
    <row r="220" spans="3:7" ht="15" thickBot="1" x14ac:dyDescent="0.35">
      <c r="C220" s="10">
        <v>43292</v>
      </c>
      <c r="D220" s="11">
        <v>0.41880787037037037</v>
      </c>
      <c r="E220" s="12" t="s">
        <v>9</v>
      </c>
      <c r="F220" s="12">
        <v>17</v>
      </c>
      <c r="G220" s="12" t="s">
        <v>11</v>
      </c>
    </row>
    <row r="221" spans="3:7" ht="15" thickBot="1" x14ac:dyDescent="0.35">
      <c r="C221" s="10">
        <v>43292</v>
      </c>
      <c r="D221" s="11">
        <v>0.41881944444444441</v>
      </c>
      <c r="E221" s="12" t="s">
        <v>9</v>
      </c>
      <c r="F221" s="12">
        <v>11</v>
      </c>
      <c r="G221" s="12" t="s">
        <v>11</v>
      </c>
    </row>
    <row r="222" spans="3:7" ht="15" thickBot="1" x14ac:dyDescent="0.35">
      <c r="C222" s="10">
        <v>43292</v>
      </c>
      <c r="D222" s="11">
        <v>0.4223263888888889</v>
      </c>
      <c r="E222" s="12" t="s">
        <v>9</v>
      </c>
      <c r="F222" s="12">
        <v>9</v>
      </c>
      <c r="G222" s="12" t="s">
        <v>11</v>
      </c>
    </row>
    <row r="223" spans="3:7" ht="15" thickBot="1" x14ac:dyDescent="0.35">
      <c r="C223" s="10">
        <v>43292</v>
      </c>
      <c r="D223" s="11">
        <v>0.42577546296296293</v>
      </c>
      <c r="E223" s="12" t="s">
        <v>9</v>
      </c>
      <c r="F223" s="12">
        <v>27</v>
      </c>
      <c r="G223" s="12" t="s">
        <v>10</v>
      </c>
    </row>
    <row r="224" spans="3:7" ht="15" thickBot="1" x14ac:dyDescent="0.35">
      <c r="C224" s="10">
        <v>43292</v>
      </c>
      <c r="D224" s="11">
        <v>0.42634259259259261</v>
      </c>
      <c r="E224" s="12" t="s">
        <v>9</v>
      </c>
      <c r="F224" s="12">
        <v>12</v>
      </c>
      <c r="G224" s="12" t="s">
        <v>11</v>
      </c>
    </row>
    <row r="225" spans="3:7" ht="15" thickBot="1" x14ac:dyDescent="0.35">
      <c r="C225" s="10">
        <v>43292</v>
      </c>
      <c r="D225" s="11">
        <v>0.42656250000000001</v>
      </c>
      <c r="E225" s="12" t="s">
        <v>9</v>
      </c>
      <c r="F225" s="12">
        <v>12</v>
      </c>
      <c r="G225" s="12" t="s">
        <v>11</v>
      </c>
    </row>
    <row r="226" spans="3:7" ht="15" thickBot="1" x14ac:dyDescent="0.35">
      <c r="C226" s="10">
        <v>43292</v>
      </c>
      <c r="D226" s="11">
        <v>0.44993055555555556</v>
      </c>
      <c r="E226" s="12" t="s">
        <v>9</v>
      </c>
      <c r="F226" s="12">
        <v>12</v>
      </c>
      <c r="G226" s="12" t="s">
        <v>11</v>
      </c>
    </row>
    <row r="227" spans="3:7" ht="15" thickBot="1" x14ac:dyDescent="0.35">
      <c r="C227" s="10">
        <v>43292</v>
      </c>
      <c r="D227" s="11">
        <v>0.45064814814814813</v>
      </c>
      <c r="E227" s="12" t="s">
        <v>9</v>
      </c>
      <c r="F227" s="12">
        <v>11</v>
      </c>
      <c r="G227" s="12" t="s">
        <v>10</v>
      </c>
    </row>
    <row r="228" spans="3:7" ht="15" thickBot="1" x14ac:dyDescent="0.35">
      <c r="C228" s="10">
        <v>43292</v>
      </c>
      <c r="D228" s="11">
        <v>0.4539583333333333</v>
      </c>
      <c r="E228" s="12" t="s">
        <v>9</v>
      </c>
      <c r="F228" s="12">
        <v>10</v>
      </c>
      <c r="G228" s="12" t="s">
        <v>10</v>
      </c>
    </row>
    <row r="229" spans="3:7" ht="15" thickBot="1" x14ac:dyDescent="0.35">
      <c r="C229" s="10">
        <v>43292</v>
      </c>
      <c r="D229" s="11">
        <v>0.45398148148148149</v>
      </c>
      <c r="E229" s="12" t="s">
        <v>9</v>
      </c>
      <c r="F229" s="12">
        <v>18</v>
      </c>
      <c r="G229" s="12" t="s">
        <v>10</v>
      </c>
    </row>
    <row r="230" spans="3:7" ht="15" thickBot="1" x14ac:dyDescent="0.35">
      <c r="C230" s="10">
        <v>43292</v>
      </c>
      <c r="D230" s="11">
        <v>0.45399305555555558</v>
      </c>
      <c r="E230" s="12" t="s">
        <v>9</v>
      </c>
      <c r="F230" s="12">
        <v>18</v>
      </c>
      <c r="G230" s="12" t="s">
        <v>10</v>
      </c>
    </row>
    <row r="231" spans="3:7" ht="15" thickBot="1" x14ac:dyDescent="0.35">
      <c r="C231" s="10">
        <v>43292</v>
      </c>
      <c r="D231" s="11">
        <v>0.4694444444444445</v>
      </c>
      <c r="E231" s="12" t="s">
        <v>9</v>
      </c>
      <c r="F231" s="12">
        <v>18</v>
      </c>
      <c r="G231" s="12" t="s">
        <v>10</v>
      </c>
    </row>
    <row r="232" spans="3:7" ht="15" thickBot="1" x14ac:dyDescent="0.35">
      <c r="C232" s="10">
        <v>43292</v>
      </c>
      <c r="D232" s="11">
        <v>0.46945601851851854</v>
      </c>
      <c r="E232" s="12" t="s">
        <v>9</v>
      </c>
      <c r="F232" s="12">
        <v>15</v>
      </c>
      <c r="G232" s="12" t="s">
        <v>10</v>
      </c>
    </row>
    <row r="233" spans="3:7" ht="15" thickBot="1" x14ac:dyDescent="0.35">
      <c r="C233" s="10">
        <v>43292</v>
      </c>
      <c r="D233" s="11">
        <v>0.46946759259259263</v>
      </c>
      <c r="E233" s="12" t="s">
        <v>9</v>
      </c>
      <c r="F233" s="12">
        <v>17</v>
      </c>
      <c r="G233" s="12" t="s">
        <v>10</v>
      </c>
    </row>
    <row r="234" spans="3:7" ht="15" thickBot="1" x14ac:dyDescent="0.35">
      <c r="C234" s="10">
        <v>43292</v>
      </c>
      <c r="D234" s="11">
        <v>0.46952546296296299</v>
      </c>
      <c r="E234" s="12" t="s">
        <v>9</v>
      </c>
      <c r="F234" s="12">
        <v>21</v>
      </c>
      <c r="G234" s="12" t="s">
        <v>10</v>
      </c>
    </row>
    <row r="235" spans="3:7" ht="15" thickBot="1" x14ac:dyDescent="0.35">
      <c r="C235" s="10">
        <v>43292</v>
      </c>
      <c r="D235" s="11">
        <v>0.47645833333333337</v>
      </c>
      <c r="E235" s="12" t="s">
        <v>9</v>
      </c>
      <c r="F235" s="12">
        <v>13</v>
      </c>
      <c r="G235" s="12" t="s">
        <v>10</v>
      </c>
    </row>
    <row r="236" spans="3:7" ht="15" thickBot="1" x14ac:dyDescent="0.35">
      <c r="C236" s="10">
        <v>43292</v>
      </c>
      <c r="D236" s="11">
        <v>0.48788194444444444</v>
      </c>
      <c r="E236" s="12" t="s">
        <v>9</v>
      </c>
      <c r="F236" s="12">
        <v>13</v>
      </c>
      <c r="G236" s="12" t="s">
        <v>11</v>
      </c>
    </row>
    <row r="237" spans="3:7" ht="15" thickBot="1" x14ac:dyDescent="0.35">
      <c r="C237" s="10">
        <v>43292</v>
      </c>
      <c r="D237" s="11">
        <v>0.49677083333333333</v>
      </c>
      <c r="E237" s="12" t="s">
        <v>9</v>
      </c>
      <c r="F237" s="12">
        <v>12</v>
      </c>
      <c r="G237" s="12" t="s">
        <v>11</v>
      </c>
    </row>
    <row r="238" spans="3:7" ht="15" thickBot="1" x14ac:dyDescent="0.35">
      <c r="C238" s="10">
        <v>43292</v>
      </c>
      <c r="D238" s="11">
        <v>0.50533564814814813</v>
      </c>
      <c r="E238" s="12" t="s">
        <v>9</v>
      </c>
      <c r="F238" s="12">
        <v>10</v>
      </c>
      <c r="G238" s="12" t="s">
        <v>11</v>
      </c>
    </row>
    <row r="239" spans="3:7" ht="15" thickBot="1" x14ac:dyDescent="0.35">
      <c r="C239" s="10">
        <v>43292</v>
      </c>
      <c r="D239" s="11">
        <v>0.50678240740740743</v>
      </c>
      <c r="E239" s="12" t="s">
        <v>9</v>
      </c>
      <c r="F239" s="12">
        <v>10</v>
      </c>
      <c r="G239" s="12" t="s">
        <v>11</v>
      </c>
    </row>
    <row r="240" spans="3:7" ht="15" thickBot="1" x14ac:dyDescent="0.35">
      <c r="C240" s="10">
        <v>43292</v>
      </c>
      <c r="D240" s="11">
        <v>0.50905092592592593</v>
      </c>
      <c r="E240" s="12" t="s">
        <v>9</v>
      </c>
      <c r="F240" s="12">
        <v>10</v>
      </c>
      <c r="G240" s="12" t="s">
        <v>10</v>
      </c>
    </row>
    <row r="241" spans="3:7" ht="15" thickBot="1" x14ac:dyDescent="0.35">
      <c r="C241" s="10">
        <v>43292</v>
      </c>
      <c r="D241" s="11">
        <v>0.5276157407407408</v>
      </c>
      <c r="E241" s="12" t="s">
        <v>9</v>
      </c>
      <c r="F241" s="12">
        <v>19</v>
      </c>
      <c r="G241" s="12" t="s">
        <v>11</v>
      </c>
    </row>
    <row r="242" spans="3:7" ht="15" thickBot="1" x14ac:dyDescent="0.35">
      <c r="C242" s="10">
        <v>43292</v>
      </c>
      <c r="D242" s="11">
        <v>0.52762731481481484</v>
      </c>
      <c r="E242" s="12" t="s">
        <v>9</v>
      </c>
      <c r="F242" s="12">
        <v>19</v>
      </c>
      <c r="G242" s="12" t="s">
        <v>11</v>
      </c>
    </row>
    <row r="243" spans="3:7" ht="15" thickBot="1" x14ac:dyDescent="0.35">
      <c r="C243" s="10">
        <v>43292</v>
      </c>
      <c r="D243" s="11">
        <v>0.53625</v>
      </c>
      <c r="E243" s="12" t="s">
        <v>9</v>
      </c>
      <c r="F243" s="12">
        <v>24</v>
      </c>
      <c r="G243" s="12" t="s">
        <v>10</v>
      </c>
    </row>
    <row r="244" spans="3:7" ht="15" thickBot="1" x14ac:dyDescent="0.35">
      <c r="C244" s="10">
        <v>43292</v>
      </c>
      <c r="D244" s="11">
        <v>0.54203703703703698</v>
      </c>
      <c r="E244" s="12" t="s">
        <v>9</v>
      </c>
      <c r="F244" s="12">
        <v>14</v>
      </c>
      <c r="G244" s="12" t="s">
        <v>11</v>
      </c>
    </row>
    <row r="245" spans="3:7" ht="15" thickBot="1" x14ac:dyDescent="0.35">
      <c r="C245" s="10">
        <v>43292</v>
      </c>
      <c r="D245" s="11">
        <v>0.54850694444444448</v>
      </c>
      <c r="E245" s="12" t="s">
        <v>9</v>
      </c>
      <c r="F245" s="12">
        <v>12</v>
      </c>
      <c r="G245" s="12" t="s">
        <v>10</v>
      </c>
    </row>
    <row r="246" spans="3:7" ht="15" thickBot="1" x14ac:dyDescent="0.35">
      <c r="C246" s="10">
        <v>43292</v>
      </c>
      <c r="D246" s="11">
        <v>0.56188657407407405</v>
      </c>
      <c r="E246" s="12" t="s">
        <v>9</v>
      </c>
      <c r="F246" s="12">
        <v>11</v>
      </c>
      <c r="G246" s="12" t="s">
        <v>11</v>
      </c>
    </row>
    <row r="247" spans="3:7" ht="15" thickBot="1" x14ac:dyDescent="0.35">
      <c r="C247" s="10">
        <v>43292</v>
      </c>
      <c r="D247" s="11">
        <v>0.56619212962962961</v>
      </c>
      <c r="E247" s="12" t="s">
        <v>9</v>
      </c>
      <c r="F247" s="12">
        <v>15</v>
      </c>
      <c r="G247" s="12" t="s">
        <v>10</v>
      </c>
    </row>
    <row r="248" spans="3:7" ht="15" thickBot="1" x14ac:dyDescent="0.35">
      <c r="C248" s="10">
        <v>43292</v>
      </c>
      <c r="D248" s="11">
        <v>0.60335648148148147</v>
      </c>
      <c r="E248" s="12" t="s">
        <v>9</v>
      </c>
      <c r="F248" s="12">
        <v>14</v>
      </c>
      <c r="G248" s="12" t="s">
        <v>11</v>
      </c>
    </row>
    <row r="249" spans="3:7" ht="15" thickBot="1" x14ac:dyDescent="0.35">
      <c r="C249" s="10">
        <v>43292</v>
      </c>
      <c r="D249" s="11">
        <v>0.61532407407407408</v>
      </c>
      <c r="E249" s="12" t="s">
        <v>9</v>
      </c>
      <c r="F249" s="12">
        <v>12</v>
      </c>
      <c r="G249" s="12" t="s">
        <v>10</v>
      </c>
    </row>
    <row r="250" spans="3:7" ht="15" thickBot="1" x14ac:dyDescent="0.35">
      <c r="C250" s="10">
        <v>43292</v>
      </c>
      <c r="D250" s="11">
        <v>0.62035879629629631</v>
      </c>
      <c r="E250" s="12" t="s">
        <v>9</v>
      </c>
      <c r="F250" s="12">
        <v>22</v>
      </c>
      <c r="G250" s="12" t="s">
        <v>10</v>
      </c>
    </row>
    <row r="251" spans="3:7" ht="15" thickBot="1" x14ac:dyDescent="0.35">
      <c r="C251" s="10">
        <v>43292</v>
      </c>
      <c r="D251" s="11">
        <v>0.62708333333333333</v>
      </c>
      <c r="E251" s="12" t="s">
        <v>9</v>
      </c>
      <c r="F251" s="12">
        <v>13</v>
      </c>
      <c r="G251" s="12" t="s">
        <v>11</v>
      </c>
    </row>
    <row r="252" spans="3:7" ht="15" thickBot="1" x14ac:dyDescent="0.35">
      <c r="C252" s="10">
        <v>43292</v>
      </c>
      <c r="D252" s="11">
        <v>0.63159722222222225</v>
      </c>
      <c r="E252" s="12" t="s">
        <v>9</v>
      </c>
      <c r="F252" s="12">
        <v>11</v>
      </c>
      <c r="G252" s="12" t="s">
        <v>10</v>
      </c>
    </row>
    <row r="253" spans="3:7" ht="15" thickBot="1" x14ac:dyDescent="0.35">
      <c r="C253" s="10">
        <v>43292</v>
      </c>
      <c r="D253" s="11">
        <v>0.6345601851851852</v>
      </c>
      <c r="E253" s="12" t="s">
        <v>9</v>
      </c>
      <c r="F253" s="12">
        <v>10</v>
      </c>
      <c r="G253" s="12" t="s">
        <v>10</v>
      </c>
    </row>
    <row r="254" spans="3:7" ht="15" thickBot="1" x14ac:dyDescent="0.35">
      <c r="C254" s="10">
        <v>43292</v>
      </c>
      <c r="D254" s="11">
        <v>0.6371296296296296</v>
      </c>
      <c r="E254" s="12" t="s">
        <v>9</v>
      </c>
      <c r="F254" s="12">
        <v>15</v>
      </c>
      <c r="G254" s="12" t="s">
        <v>11</v>
      </c>
    </row>
    <row r="255" spans="3:7" ht="15" thickBot="1" x14ac:dyDescent="0.35">
      <c r="C255" s="10">
        <v>43292</v>
      </c>
      <c r="D255" s="11">
        <v>0.64439814814814811</v>
      </c>
      <c r="E255" s="12" t="s">
        <v>9</v>
      </c>
      <c r="F255" s="12">
        <v>15</v>
      </c>
      <c r="G255" s="12" t="s">
        <v>10</v>
      </c>
    </row>
    <row r="256" spans="3:7" ht="15" thickBot="1" x14ac:dyDescent="0.35">
      <c r="C256" s="10">
        <v>43292</v>
      </c>
      <c r="D256" s="11">
        <v>0.64446759259259256</v>
      </c>
      <c r="E256" s="12" t="s">
        <v>9</v>
      </c>
      <c r="F256" s="12">
        <v>5</v>
      </c>
      <c r="G256" s="12" t="s">
        <v>11</v>
      </c>
    </row>
    <row r="257" spans="3:7" ht="15" thickBot="1" x14ac:dyDescent="0.35">
      <c r="C257" s="10">
        <v>43292</v>
      </c>
      <c r="D257" s="11">
        <v>0.64729166666666671</v>
      </c>
      <c r="E257" s="12" t="s">
        <v>9</v>
      </c>
      <c r="F257" s="12">
        <v>13</v>
      </c>
      <c r="G257" s="12" t="s">
        <v>10</v>
      </c>
    </row>
    <row r="258" spans="3:7" ht="15" thickBot="1" x14ac:dyDescent="0.35">
      <c r="C258" s="10">
        <v>43292</v>
      </c>
      <c r="D258" s="11">
        <v>0.64734953703703701</v>
      </c>
      <c r="E258" s="12" t="s">
        <v>9</v>
      </c>
      <c r="F258" s="12">
        <v>11</v>
      </c>
      <c r="G258" s="12" t="s">
        <v>10</v>
      </c>
    </row>
    <row r="259" spans="3:7" ht="15" thickBot="1" x14ac:dyDescent="0.35">
      <c r="C259" s="10">
        <v>43292</v>
      </c>
      <c r="D259" s="11">
        <v>0.64806712962962965</v>
      </c>
      <c r="E259" s="12" t="s">
        <v>9</v>
      </c>
      <c r="F259" s="12">
        <v>11</v>
      </c>
      <c r="G259" s="12" t="s">
        <v>10</v>
      </c>
    </row>
    <row r="260" spans="3:7" ht="15" thickBot="1" x14ac:dyDescent="0.35">
      <c r="C260" s="10">
        <v>43292</v>
      </c>
      <c r="D260" s="11">
        <v>0.64987268518518515</v>
      </c>
      <c r="E260" s="12" t="s">
        <v>9</v>
      </c>
      <c r="F260" s="12">
        <v>11</v>
      </c>
      <c r="G260" s="12" t="s">
        <v>11</v>
      </c>
    </row>
    <row r="261" spans="3:7" ht="15" thickBot="1" x14ac:dyDescent="0.35">
      <c r="C261" s="10">
        <v>43292</v>
      </c>
      <c r="D261" s="11">
        <v>0.65167824074074077</v>
      </c>
      <c r="E261" s="12" t="s">
        <v>9</v>
      </c>
      <c r="F261" s="12">
        <v>23</v>
      </c>
      <c r="G261" s="12" t="s">
        <v>10</v>
      </c>
    </row>
    <row r="262" spans="3:7" ht="15" thickBot="1" x14ac:dyDescent="0.35">
      <c r="C262" s="10">
        <v>43292</v>
      </c>
      <c r="D262" s="11">
        <v>0.65263888888888888</v>
      </c>
      <c r="E262" s="12" t="s">
        <v>9</v>
      </c>
      <c r="F262" s="12">
        <v>20</v>
      </c>
      <c r="G262" s="12" t="s">
        <v>10</v>
      </c>
    </row>
    <row r="263" spans="3:7" ht="15" thickBot="1" x14ac:dyDescent="0.35">
      <c r="C263" s="10">
        <v>43292</v>
      </c>
      <c r="D263" s="11">
        <v>0.65266203703703707</v>
      </c>
      <c r="E263" s="12" t="s">
        <v>9</v>
      </c>
      <c r="F263" s="12">
        <v>18</v>
      </c>
      <c r="G263" s="12" t="s">
        <v>10</v>
      </c>
    </row>
    <row r="264" spans="3:7" ht="15" thickBot="1" x14ac:dyDescent="0.35">
      <c r="C264" s="10">
        <v>43292</v>
      </c>
      <c r="D264" s="11">
        <v>0.66438657407407409</v>
      </c>
      <c r="E264" s="12" t="s">
        <v>9</v>
      </c>
      <c r="F264" s="12">
        <v>16</v>
      </c>
      <c r="G264" s="12" t="s">
        <v>11</v>
      </c>
    </row>
    <row r="265" spans="3:7" ht="15" thickBot="1" x14ac:dyDescent="0.35">
      <c r="C265" s="10">
        <v>43292</v>
      </c>
      <c r="D265" s="11">
        <v>0.66667824074074078</v>
      </c>
      <c r="E265" s="12" t="s">
        <v>9</v>
      </c>
      <c r="F265" s="12">
        <v>11</v>
      </c>
      <c r="G265" s="12" t="s">
        <v>10</v>
      </c>
    </row>
    <row r="266" spans="3:7" ht="15" thickBot="1" x14ac:dyDescent="0.35">
      <c r="C266" s="10">
        <v>43292</v>
      </c>
      <c r="D266" s="11">
        <v>0.66896990740740747</v>
      </c>
      <c r="E266" s="12" t="s">
        <v>9</v>
      </c>
      <c r="F266" s="12">
        <v>12</v>
      </c>
      <c r="G266" s="12" t="s">
        <v>11</v>
      </c>
    </row>
    <row r="267" spans="3:7" ht="15" thickBot="1" x14ac:dyDescent="0.35">
      <c r="C267" s="10">
        <v>43292</v>
      </c>
      <c r="D267" s="11">
        <v>0.67092592592592604</v>
      </c>
      <c r="E267" s="12" t="s">
        <v>9</v>
      </c>
      <c r="F267" s="12">
        <v>13</v>
      </c>
      <c r="G267" s="12" t="s">
        <v>11</v>
      </c>
    </row>
    <row r="268" spans="3:7" ht="15" thickBot="1" x14ac:dyDescent="0.35">
      <c r="C268" s="10">
        <v>43292</v>
      </c>
      <c r="D268" s="11">
        <v>0.6725578703703704</v>
      </c>
      <c r="E268" s="12" t="s">
        <v>9</v>
      </c>
      <c r="F268" s="12">
        <v>10</v>
      </c>
      <c r="G268" s="12" t="s">
        <v>11</v>
      </c>
    </row>
    <row r="269" spans="3:7" ht="15" thickBot="1" x14ac:dyDescent="0.35">
      <c r="C269" s="10">
        <v>43292</v>
      </c>
      <c r="D269" s="11">
        <v>0.67820601851851858</v>
      </c>
      <c r="E269" s="12" t="s">
        <v>9</v>
      </c>
      <c r="F269" s="12">
        <v>10</v>
      </c>
      <c r="G269" s="12" t="s">
        <v>11</v>
      </c>
    </row>
    <row r="270" spans="3:7" ht="15" thickBot="1" x14ac:dyDescent="0.35">
      <c r="C270" s="10">
        <v>43292</v>
      </c>
      <c r="D270" s="11">
        <v>0.68100694444444443</v>
      </c>
      <c r="E270" s="12" t="s">
        <v>9</v>
      </c>
      <c r="F270" s="12">
        <v>5</v>
      </c>
      <c r="G270" s="12" t="s">
        <v>11</v>
      </c>
    </row>
    <row r="271" spans="3:7" ht="15" thickBot="1" x14ac:dyDescent="0.35">
      <c r="C271" s="10">
        <v>43292</v>
      </c>
      <c r="D271" s="11">
        <v>0.68918981481481489</v>
      </c>
      <c r="E271" s="12" t="s">
        <v>9</v>
      </c>
      <c r="F271" s="12">
        <v>7</v>
      </c>
      <c r="G271" s="12" t="s">
        <v>11</v>
      </c>
    </row>
    <row r="272" spans="3:7" ht="15" thickBot="1" x14ac:dyDescent="0.35">
      <c r="C272" s="10">
        <v>43292</v>
      </c>
      <c r="D272" s="11">
        <v>0.69193287037037043</v>
      </c>
      <c r="E272" s="12" t="s">
        <v>9</v>
      </c>
      <c r="F272" s="12">
        <v>16</v>
      </c>
      <c r="G272" s="12" t="s">
        <v>10</v>
      </c>
    </row>
    <row r="273" spans="3:7" ht="15" thickBot="1" x14ac:dyDescent="0.35">
      <c r="C273" s="10">
        <v>43292</v>
      </c>
      <c r="D273" s="11">
        <v>0.6932060185185186</v>
      </c>
      <c r="E273" s="12" t="s">
        <v>9</v>
      </c>
      <c r="F273" s="12">
        <v>14</v>
      </c>
      <c r="G273" s="12" t="s">
        <v>11</v>
      </c>
    </row>
    <row r="274" spans="3:7" ht="15" thickBot="1" x14ac:dyDescent="0.35">
      <c r="C274" s="10">
        <v>43292</v>
      </c>
      <c r="D274" s="11">
        <v>0.69608796296296294</v>
      </c>
      <c r="E274" s="12" t="s">
        <v>9</v>
      </c>
      <c r="F274" s="12">
        <v>27</v>
      </c>
      <c r="G274" s="12" t="s">
        <v>10</v>
      </c>
    </row>
    <row r="275" spans="3:7" ht="15" thickBot="1" x14ac:dyDescent="0.35">
      <c r="C275" s="10">
        <v>43292</v>
      </c>
      <c r="D275" s="11">
        <v>0.69611111111111112</v>
      </c>
      <c r="E275" s="12" t="s">
        <v>9</v>
      </c>
      <c r="F275" s="12">
        <v>23</v>
      </c>
      <c r="G275" s="12" t="s">
        <v>10</v>
      </c>
    </row>
    <row r="276" spans="3:7" ht="15" thickBot="1" x14ac:dyDescent="0.35">
      <c r="C276" s="10">
        <v>43292</v>
      </c>
      <c r="D276" s="11">
        <v>0.69673611111111111</v>
      </c>
      <c r="E276" s="12" t="s">
        <v>9</v>
      </c>
      <c r="F276" s="12">
        <v>19</v>
      </c>
      <c r="G276" s="12" t="s">
        <v>10</v>
      </c>
    </row>
    <row r="277" spans="3:7" ht="15" thickBot="1" x14ac:dyDescent="0.35">
      <c r="C277" s="10">
        <v>43292</v>
      </c>
      <c r="D277" s="11">
        <v>0.69777777777777772</v>
      </c>
      <c r="E277" s="12" t="s">
        <v>9</v>
      </c>
      <c r="F277" s="12">
        <v>23</v>
      </c>
      <c r="G277" s="12" t="s">
        <v>11</v>
      </c>
    </row>
    <row r="278" spans="3:7" ht="15" thickBot="1" x14ac:dyDescent="0.35">
      <c r="C278" s="10">
        <v>43292</v>
      </c>
      <c r="D278" s="11">
        <v>0.69781249999999995</v>
      </c>
      <c r="E278" s="12" t="s">
        <v>9</v>
      </c>
      <c r="F278" s="12">
        <v>24</v>
      </c>
      <c r="G278" s="12" t="s">
        <v>11</v>
      </c>
    </row>
    <row r="279" spans="3:7" ht="15" thickBot="1" x14ac:dyDescent="0.35">
      <c r="C279" s="10">
        <v>43292</v>
      </c>
      <c r="D279" s="11">
        <v>0.69997685185185177</v>
      </c>
      <c r="E279" s="12" t="s">
        <v>9</v>
      </c>
      <c r="F279" s="12">
        <v>24</v>
      </c>
      <c r="G279" s="12" t="s">
        <v>10</v>
      </c>
    </row>
    <row r="280" spans="3:7" ht="15" thickBot="1" x14ac:dyDescent="0.35">
      <c r="C280" s="10">
        <v>43292</v>
      </c>
      <c r="D280" s="11">
        <v>0.70032407407407404</v>
      </c>
      <c r="E280" s="12" t="s">
        <v>9</v>
      </c>
      <c r="F280" s="12">
        <v>25</v>
      </c>
      <c r="G280" s="12" t="s">
        <v>10</v>
      </c>
    </row>
    <row r="281" spans="3:7" ht="15" thickBot="1" x14ac:dyDescent="0.35">
      <c r="C281" s="10">
        <v>43292</v>
      </c>
      <c r="D281" s="11">
        <v>0.70037037037037031</v>
      </c>
      <c r="E281" s="12" t="s">
        <v>9</v>
      </c>
      <c r="F281" s="12">
        <v>22</v>
      </c>
      <c r="G281" s="12" t="s">
        <v>10</v>
      </c>
    </row>
    <row r="282" spans="3:7" ht="15" thickBot="1" x14ac:dyDescent="0.35">
      <c r="C282" s="10">
        <v>43292</v>
      </c>
      <c r="D282" s="11">
        <v>0.70306712962962958</v>
      </c>
      <c r="E282" s="12" t="s">
        <v>9</v>
      </c>
      <c r="F282" s="12">
        <v>15</v>
      </c>
      <c r="G282" s="12" t="s">
        <v>11</v>
      </c>
    </row>
    <row r="283" spans="3:7" ht="15" thickBot="1" x14ac:dyDescent="0.35">
      <c r="C283" s="10">
        <v>43292</v>
      </c>
      <c r="D283" s="11">
        <v>0.70310185185185192</v>
      </c>
      <c r="E283" s="12" t="s">
        <v>9</v>
      </c>
      <c r="F283" s="12">
        <v>15</v>
      </c>
      <c r="G283" s="12" t="s">
        <v>11</v>
      </c>
    </row>
    <row r="284" spans="3:7" ht="15" thickBot="1" x14ac:dyDescent="0.35">
      <c r="C284" s="10">
        <v>43292</v>
      </c>
      <c r="D284" s="11">
        <v>0.703125</v>
      </c>
      <c r="E284" s="12" t="s">
        <v>9</v>
      </c>
      <c r="F284" s="12">
        <v>16</v>
      </c>
      <c r="G284" s="12" t="s">
        <v>11</v>
      </c>
    </row>
    <row r="285" spans="3:7" ht="15" thickBot="1" x14ac:dyDescent="0.35">
      <c r="C285" s="10">
        <v>43292</v>
      </c>
      <c r="D285" s="11">
        <v>0.70315972222222223</v>
      </c>
      <c r="E285" s="12" t="s">
        <v>9</v>
      </c>
      <c r="F285" s="12">
        <v>16</v>
      </c>
      <c r="G285" s="12" t="s">
        <v>11</v>
      </c>
    </row>
    <row r="286" spans="3:7" ht="15" thickBot="1" x14ac:dyDescent="0.35">
      <c r="C286" s="10">
        <v>43292</v>
      </c>
      <c r="D286" s="11">
        <v>0.70318287037037042</v>
      </c>
      <c r="E286" s="12" t="s">
        <v>9</v>
      </c>
      <c r="F286" s="12">
        <v>12</v>
      </c>
      <c r="G286" s="12" t="s">
        <v>11</v>
      </c>
    </row>
    <row r="287" spans="3:7" ht="15" thickBot="1" x14ac:dyDescent="0.35">
      <c r="C287" s="10">
        <v>43292</v>
      </c>
      <c r="D287" s="11">
        <v>0.70319444444444434</v>
      </c>
      <c r="E287" s="12" t="s">
        <v>9</v>
      </c>
      <c r="F287" s="12">
        <v>9</v>
      </c>
      <c r="G287" s="12" t="s">
        <v>11</v>
      </c>
    </row>
    <row r="288" spans="3:7" ht="15" thickBot="1" x14ac:dyDescent="0.35">
      <c r="C288" s="10">
        <v>43292</v>
      </c>
      <c r="D288" s="11">
        <v>0.70598379629629626</v>
      </c>
      <c r="E288" s="12" t="s">
        <v>9</v>
      </c>
      <c r="F288" s="12">
        <v>25</v>
      </c>
      <c r="G288" s="12" t="s">
        <v>10</v>
      </c>
    </row>
    <row r="289" spans="3:7" ht="15" thickBot="1" x14ac:dyDescent="0.35">
      <c r="C289" s="10">
        <v>43292</v>
      </c>
      <c r="D289" s="11">
        <v>0.72140046296296301</v>
      </c>
      <c r="E289" s="12" t="s">
        <v>9</v>
      </c>
      <c r="F289" s="12">
        <v>11</v>
      </c>
      <c r="G289" s="12" t="s">
        <v>11</v>
      </c>
    </row>
    <row r="290" spans="3:7" ht="15" thickBot="1" x14ac:dyDescent="0.35">
      <c r="C290" s="10">
        <v>43292</v>
      </c>
      <c r="D290" s="11">
        <v>0.72166666666666668</v>
      </c>
      <c r="E290" s="12" t="s">
        <v>9</v>
      </c>
      <c r="F290" s="12">
        <v>11</v>
      </c>
      <c r="G290" s="12" t="s">
        <v>11</v>
      </c>
    </row>
    <row r="291" spans="3:7" ht="15" thickBot="1" x14ac:dyDescent="0.35">
      <c r="C291" s="10">
        <v>43292</v>
      </c>
      <c r="D291" s="11">
        <v>0.72168981481481476</v>
      </c>
      <c r="E291" s="12" t="s">
        <v>9</v>
      </c>
      <c r="F291" s="12">
        <v>17</v>
      </c>
      <c r="G291" s="12" t="s">
        <v>11</v>
      </c>
    </row>
    <row r="292" spans="3:7" ht="15" thickBot="1" x14ac:dyDescent="0.35">
      <c r="C292" s="10">
        <v>43292</v>
      </c>
      <c r="D292" s="11">
        <v>0.72173611111111102</v>
      </c>
      <c r="E292" s="12" t="s">
        <v>9</v>
      </c>
      <c r="F292" s="12">
        <v>11</v>
      </c>
      <c r="G292" s="12" t="s">
        <v>11</v>
      </c>
    </row>
    <row r="293" spans="3:7" ht="15" thickBot="1" x14ac:dyDescent="0.35">
      <c r="C293" s="10">
        <v>43292</v>
      </c>
      <c r="D293" s="11">
        <v>0.72655092592592585</v>
      </c>
      <c r="E293" s="12" t="s">
        <v>9</v>
      </c>
      <c r="F293" s="12">
        <v>13</v>
      </c>
      <c r="G293" s="12" t="s">
        <v>11</v>
      </c>
    </row>
    <row r="294" spans="3:7" ht="15" thickBot="1" x14ac:dyDescent="0.35">
      <c r="C294" s="10">
        <v>43292</v>
      </c>
      <c r="D294" s="11">
        <v>0.73221064814814818</v>
      </c>
      <c r="E294" s="12" t="s">
        <v>9</v>
      </c>
      <c r="F294" s="12">
        <v>12</v>
      </c>
      <c r="G294" s="12" t="s">
        <v>11</v>
      </c>
    </row>
    <row r="295" spans="3:7" ht="15" thickBot="1" x14ac:dyDescent="0.35">
      <c r="C295" s="10">
        <v>43292</v>
      </c>
      <c r="D295" s="11">
        <v>0.73461805555555559</v>
      </c>
      <c r="E295" s="12" t="s">
        <v>9</v>
      </c>
      <c r="F295" s="12">
        <v>27</v>
      </c>
      <c r="G295" s="12" t="s">
        <v>10</v>
      </c>
    </row>
    <row r="296" spans="3:7" ht="15" thickBot="1" x14ac:dyDescent="0.35">
      <c r="C296" s="10">
        <v>43292</v>
      </c>
      <c r="D296" s="11">
        <v>0.73557870370370371</v>
      </c>
      <c r="E296" s="12" t="s">
        <v>9</v>
      </c>
      <c r="F296" s="12">
        <v>20</v>
      </c>
      <c r="G296" s="12" t="s">
        <v>11</v>
      </c>
    </row>
    <row r="297" spans="3:7" ht="15" thickBot="1" x14ac:dyDescent="0.35">
      <c r="C297" s="10">
        <v>43292</v>
      </c>
      <c r="D297" s="11">
        <v>0.73560185185185178</v>
      </c>
      <c r="E297" s="12" t="s">
        <v>9</v>
      </c>
      <c r="F297" s="12">
        <v>21</v>
      </c>
      <c r="G297" s="12" t="s">
        <v>11</v>
      </c>
    </row>
    <row r="298" spans="3:7" ht="15" thickBot="1" x14ac:dyDescent="0.35">
      <c r="C298" s="10">
        <v>43292</v>
      </c>
      <c r="D298" s="11">
        <v>0.73561342592592593</v>
      </c>
      <c r="E298" s="12" t="s">
        <v>9</v>
      </c>
      <c r="F298" s="12">
        <v>28</v>
      </c>
      <c r="G298" s="12" t="s">
        <v>11</v>
      </c>
    </row>
    <row r="299" spans="3:7" ht="15" thickBot="1" x14ac:dyDescent="0.35">
      <c r="C299" s="10">
        <v>43292</v>
      </c>
      <c r="D299" s="11">
        <v>0.73562500000000008</v>
      </c>
      <c r="E299" s="12" t="s">
        <v>9</v>
      </c>
      <c r="F299" s="12">
        <v>18</v>
      </c>
      <c r="G299" s="12" t="s">
        <v>11</v>
      </c>
    </row>
    <row r="300" spans="3:7" ht="15" thickBot="1" x14ac:dyDescent="0.35">
      <c r="C300" s="10">
        <v>43292</v>
      </c>
      <c r="D300" s="11">
        <v>0.73564814814814816</v>
      </c>
      <c r="E300" s="12" t="s">
        <v>9</v>
      </c>
      <c r="F300" s="12">
        <v>16</v>
      </c>
      <c r="G300" s="12" t="s">
        <v>11</v>
      </c>
    </row>
    <row r="301" spans="3:7" ht="15" thickBot="1" x14ac:dyDescent="0.35">
      <c r="C301" s="10">
        <v>43292</v>
      </c>
      <c r="D301" s="11">
        <v>0.73829861111111106</v>
      </c>
      <c r="E301" s="12" t="s">
        <v>9</v>
      </c>
      <c r="F301" s="12">
        <v>19</v>
      </c>
      <c r="G301" s="12" t="s">
        <v>10</v>
      </c>
    </row>
    <row r="302" spans="3:7" ht="15" thickBot="1" x14ac:dyDescent="0.35">
      <c r="C302" s="10">
        <v>43292</v>
      </c>
      <c r="D302" s="11">
        <v>0.73892361111111116</v>
      </c>
      <c r="E302" s="12" t="s">
        <v>9</v>
      </c>
      <c r="F302" s="12">
        <v>19</v>
      </c>
      <c r="G302" s="12" t="s">
        <v>10</v>
      </c>
    </row>
    <row r="303" spans="3:7" ht="15" thickBot="1" x14ac:dyDescent="0.35">
      <c r="C303" s="10">
        <v>43292</v>
      </c>
      <c r="D303" s="11">
        <v>0.74128472222222219</v>
      </c>
      <c r="E303" s="12" t="s">
        <v>9</v>
      </c>
      <c r="F303" s="12">
        <v>18</v>
      </c>
      <c r="G303" s="12" t="s">
        <v>10</v>
      </c>
    </row>
    <row r="304" spans="3:7" ht="15" thickBot="1" x14ac:dyDescent="0.35">
      <c r="C304" s="10">
        <v>43292</v>
      </c>
      <c r="D304" s="11">
        <v>0.74274305555555553</v>
      </c>
      <c r="E304" s="12" t="s">
        <v>9</v>
      </c>
      <c r="F304" s="12">
        <v>16</v>
      </c>
      <c r="G304" s="12" t="s">
        <v>11</v>
      </c>
    </row>
    <row r="305" spans="3:7" ht="15" thickBot="1" x14ac:dyDescent="0.35">
      <c r="C305" s="10">
        <v>43292</v>
      </c>
      <c r="D305" s="11">
        <v>0.74740740740740741</v>
      </c>
      <c r="E305" s="12" t="s">
        <v>9</v>
      </c>
      <c r="F305" s="12">
        <v>25</v>
      </c>
      <c r="G305" s="12" t="s">
        <v>10</v>
      </c>
    </row>
    <row r="306" spans="3:7" ht="15" thickBot="1" x14ac:dyDescent="0.35">
      <c r="C306" s="10">
        <v>43292</v>
      </c>
      <c r="D306" s="11">
        <v>0.75321759259259258</v>
      </c>
      <c r="E306" s="12" t="s">
        <v>9</v>
      </c>
      <c r="F306" s="12">
        <v>22</v>
      </c>
      <c r="G306" s="12" t="s">
        <v>11</v>
      </c>
    </row>
    <row r="307" spans="3:7" ht="15" thickBot="1" x14ac:dyDescent="0.35">
      <c r="C307" s="10">
        <v>43292</v>
      </c>
      <c r="D307" s="11">
        <v>0.75329861111111107</v>
      </c>
      <c r="E307" s="12" t="s">
        <v>9</v>
      </c>
      <c r="F307" s="12">
        <v>27</v>
      </c>
      <c r="G307" s="12" t="s">
        <v>11</v>
      </c>
    </row>
    <row r="308" spans="3:7" ht="15" thickBot="1" x14ac:dyDescent="0.35">
      <c r="C308" s="10">
        <v>43292</v>
      </c>
      <c r="D308" s="11">
        <v>0.75332175925925926</v>
      </c>
      <c r="E308" s="12" t="s">
        <v>9</v>
      </c>
      <c r="F308" s="12">
        <v>23</v>
      </c>
      <c r="G308" s="12" t="s">
        <v>11</v>
      </c>
    </row>
    <row r="309" spans="3:7" ht="15" thickBot="1" x14ac:dyDescent="0.35">
      <c r="C309" s="10">
        <v>43292</v>
      </c>
      <c r="D309" s="11">
        <v>0.7533333333333333</v>
      </c>
      <c r="E309" s="12" t="s">
        <v>9</v>
      </c>
      <c r="F309" s="12">
        <v>15</v>
      </c>
      <c r="G309" s="12" t="s">
        <v>11</v>
      </c>
    </row>
    <row r="310" spans="3:7" ht="15" thickBot="1" x14ac:dyDescent="0.35">
      <c r="C310" s="10">
        <v>43292</v>
      </c>
      <c r="D310" s="11">
        <v>0.75971064814814815</v>
      </c>
      <c r="E310" s="12" t="s">
        <v>9</v>
      </c>
      <c r="F310" s="12">
        <v>28</v>
      </c>
      <c r="G310" s="12" t="s">
        <v>10</v>
      </c>
    </row>
    <row r="311" spans="3:7" ht="15" thickBot="1" x14ac:dyDescent="0.35">
      <c r="C311" s="10">
        <v>43292</v>
      </c>
      <c r="D311" s="11">
        <v>0.76137731481481474</v>
      </c>
      <c r="E311" s="12" t="s">
        <v>9</v>
      </c>
      <c r="F311" s="12">
        <v>11</v>
      </c>
      <c r="G311" s="12" t="s">
        <v>11</v>
      </c>
    </row>
    <row r="312" spans="3:7" ht="15" thickBot="1" x14ac:dyDescent="0.35">
      <c r="C312" s="10">
        <v>43292</v>
      </c>
      <c r="D312" s="11">
        <v>0.76461805555555562</v>
      </c>
      <c r="E312" s="12" t="s">
        <v>9</v>
      </c>
      <c r="F312" s="12">
        <v>10</v>
      </c>
      <c r="G312" s="12" t="s">
        <v>11</v>
      </c>
    </row>
    <row r="313" spans="3:7" ht="15" thickBot="1" x14ac:dyDescent="0.35">
      <c r="C313" s="10">
        <v>43292</v>
      </c>
      <c r="D313" s="11">
        <v>0.76527777777777783</v>
      </c>
      <c r="E313" s="12" t="s">
        <v>9</v>
      </c>
      <c r="F313" s="12">
        <v>10</v>
      </c>
      <c r="G313" s="12" t="s">
        <v>11</v>
      </c>
    </row>
    <row r="314" spans="3:7" ht="15" thickBot="1" x14ac:dyDescent="0.35">
      <c r="C314" s="10">
        <v>43292</v>
      </c>
      <c r="D314" s="11">
        <v>0.76535879629629633</v>
      </c>
      <c r="E314" s="12" t="s">
        <v>9</v>
      </c>
      <c r="F314" s="12">
        <v>10</v>
      </c>
      <c r="G314" s="12" t="s">
        <v>11</v>
      </c>
    </row>
    <row r="315" spans="3:7" ht="15" thickBot="1" x14ac:dyDescent="0.35">
      <c r="C315" s="10">
        <v>43292</v>
      </c>
      <c r="D315" s="11">
        <v>0.77028935185185177</v>
      </c>
      <c r="E315" s="12" t="s">
        <v>9</v>
      </c>
      <c r="F315" s="12">
        <v>9</v>
      </c>
      <c r="G315" s="12" t="s">
        <v>10</v>
      </c>
    </row>
    <row r="316" spans="3:7" ht="15" thickBot="1" x14ac:dyDescent="0.35">
      <c r="C316" s="10">
        <v>43292</v>
      </c>
      <c r="D316" s="11">
        <v>0.77158564814814812</v>
      </c>
      <c r="E316" s="12" t="s">
        <v>9</v>
      </c>
      <c r="F316" s="12">
        <v>25</v>
      </c>
      <c r="G316" s="12" t="s">
        <v>10</v>
      </c>
    </row>
    <row r="317" spans="3:7" ht="15" thickBot="1" x14ac:dyDescent="0.35">
      <c r="C317" s="10">
        <v>43292</v>
      </c>
      <c r="D317" s="11">
        <v>0.7716319444444445</v>
      </c>
      <c r="E317" s="12" t="s">
        <v>9</v>
      </c>
      <c r="F317" s="12">
        <v>27</v>
      </c>
      <c r="G317" s="12" t="s">
        <v>10</v>
      </c>
    </row>
    <row r="318" spans="3:7" ht="15" thickBot="1" x14ac:dyDescent="0.35">
      <c r="C318" s="10">
        <v>43292</v>
      </c>
      <c r="D318" s="11">
        <v>0.77196759259259251</v>
      </c>
      <c r="E318" s="12" t="s">
        <v>9</v>
      </c>
      <c r="F318" s="12">
        <v>27</v>
      </c>
      <c r="G318" s="12" t="s">
        <v>11</v>
      </c>
    </row>
    <row r="319" spans="3:7" ht="15" thickBot="1" x14ac:dyDescent="0.35">
      <c r="C319" s="10">
        <v>43292</v>
      </c>
      <c r="D319" s="11">
        <v>0.77263888888888888</v>
      </c>
      <c r="E319" s="12" t="s">
        <v>9</v>
      </c>
      <c r="F319" s="12">
        <v>21</v>
      </c>
      <c r="G319" s="12" t="s">
        <v>10</v>
      </c>
    </row>
    <row r="320" spans="3:7" ht="15" thickBot="1" x14ac:dyDescent="0.35">
      <c r="C320" s="10">
        <v>43292</v>
      </c>
      <c r="D320" s="11">
        <v>0.77268518518518514</v>
      </c>
      <c r="E320" s="12" t="s">
        <v>9</v>
      </c>
      <c r="F320" s="12">
        <v>21</v>
      </c>
      <c r="G320" s="12" t="s">
        <v>10</v>
      </c>
    </row>
    <row r="321" spans="3:7" ht="15" thickBot="1" x14ac:dyDescent="0.35">
      <c r="C321" s="10">
        <v>43292</v>
      </c>
      <c r="D321" s="11">
        <v>0.77269675925925929</v>
      </c>
      <c r="E321" s="12" t="s">
        <v>9</v>
      </c>
      <c r="F321" s="12">
        <v>21</v>
      </c>
      <c r="G321" s="12" t="s">
        <v>10</v>
      </c>
    </row>
    <row r="322" spans="3:7" ht="15" thickBot="1" x14ac:dyDescent="0.35">
      <c r="C322" s="10">
        <v>43292</v>
      </c>
      <c r="D322" s="11">
        <v>0.7739583333333333</v>
      </c>
      <c r="E322" s="12" t="s">
        <v>9</v>
      </c>
      <c r="F322" s="12">
        <v>12</v>
      </c>
      <c r="G322" s="12" t="s">
        <v>11</v>
      </c>
    </row>
    <row r="323" spans="3:7" ht="15" thickBot="1" x14ac:dyDescent="0.35">
      <c r="C323" s="10">
        <v>43292</v>
      </c>
      <c r="D323" s="11">
        <v>0.77416666666666656</v>
      </c>
      <c r="E323" s="12" t="s">
        <v>9</v>
      </c>
      <c r="F323" s="12">
        <v>13</v>
      </c>
      <c r="G323" s="12" t="s">
        <v>11</v>
      </c>
    </row>
    <row r="324" spans="3:7" ht="15" thickBot="1" x14ac:dyDescent="0.35">
      <c r="C324" s="10">
        <v>43292</v>
      </c>
      <c r="D324" s="11">
        <v>0.77746527777777785</v>
      </c>
      <c r="E324" s="12" t="s">
        <v>9</v>
      </c>
      <c r="F324" s="12">
        <v>13</v>
      </c>
      <c r="G324" s="12" t="s">
        <v>11</v>
      </c>
    </row>
    <row r="325" spans="3:7" ht="15" thickBot="1" x14ac:dyDescent="0.35">
      <c r="C325" s="10">
        <v>43292</v>
      </c>
      <c r="D325" s="11">
        <v>0.78174768518518523</v>
      </c>
      <c r="E325" s="12" t="s">
        <v>9</v>
      </c>
      <c r="F325" s="12">
        <v>18</v>
      </c>
      <c r="G325" s="12" t="s">
        <v>11</v>
      </c>
    </row>
    <row r="326" spans="3:7" ht="15" thickBot="1" x14ac:dyDescent="0.35">
      <c r="C326" s="10">
        <v>43292</v>
      </c>
      <c r="D326" s="11">
        <v>0.78679398148148139</v>
      </c>
      <c r="E326" s="12" t="s">
        <v>9</v>
      </c>
      <c r="F326" s="12">
        <v>19</v>
      </c>
      <c r="G326" s="12" t="s">
        <v>11</v>
      </c>
    </row>
    <row r="327" spans="3:7" ht="15" thickBot="1" x14ac:dyDescent="0.35">
      <c r="C327" s="10">
        <v>43292</v>
      </c>
      <c r="D327" s="11">
        <v>0.79167824074074078</v>
      </c>
      <c r="E327" s="12" t="s">
        <v>9</v>
      </c>
      <c r="F327" s="12">
        <v>21</v>
      </c>
      <c r="G327" s="12" t="s">
        <v>10</v>
      </c>
    </row>
    <row r="328" spans="3:7" ht="15" thickBot="1" x14ac:dyDescent="0.35">
      <c r="C328" s="10">
        <v>43292</v>
      </c>
      <c r="D328" s="11">
        <v>0.81752314814814808</v>
      </c>
      <c r="E328" s="12" t="s">
        <v>9</v>
      </c>
      <c r="F328" s="12">
        <v>17</v>
      </c>
      <c r="G328" s="12" t="s">
        <v>11</v>
      </c>
    </row>
    <row r="329" spans="3:7" ht="15" thickBot="1" x14ac:dyDescent="0.35">
      <c r="C329" s="10">
        <v>43292</v>
      </c>
      <c r="D329" s="11">
        <v>0.82469907407407417</v>
      </c>
      <c r="E329" s="12" t="s">
        <v>9</v>
      </c>
      <c r="F329" s="12">
        <v>14</v>
      </c>
      <c r="G329" s="12" t="s">
        <v>11</v>
      </c>
    </row>
    <row r="330" spans="3:7" ht="15" thickBot="1" x14ac:dyDescent="0.35">
      <c r="C330" s="10">
        <v>43292</v>
      </c>
      <c r="D330" s="11">
        <v>0.82564814814814813</v>
      </c>
      <c r="E330" s="12" t="s">
        <v>9</v>
      </c>
      <c r="F330" s="12">
        <v>12</v>
      </c>
      <c r="G330" s="12" t="s">
        <v>11</v>
      </c>
    </row>
    <row r="331" spans="3:7" ht="15" thickBot="1" x14ac:dyDescent="0.35">
      <c r="C331" s="10">
        <v>43292</v>
      </c>
      <c r="D331" s="11">
        <v>0.8256944444444444</v>
      </c>
      <c r="E331" s="12" t="s">
        <v>9</v>
      </c>
      <c r="F331" s="12">
        <v>8</v>
      </c>
      <c r="G331" s="12" t="s">
        <v>11</v>
      </c>
    </row>
    <row r="332" spans="3:7" ht="15" thickBot="1" x14ac:dyDescent="0.35">
      <c r="C332" s="10">
        <v>43292</v>
      </c>
      <c r="D332" s="11">
        <v>0.83282407407407411</v>
      </c>
      <c r="E332" s="12" t="s">
        <v>9</v>
      </c>
      <c r="F332" s="12">
        <v>21</v>
      </c>
      <c r="G332" s="12" t="s">
        <v>10</v>
      </c>
    </row>
    <row r="333" spans="3:7" ht="15" thickBot="1" x14ac:dyDescent="0.35">
      <c r="C333" s="10">
        <v>43292</v>
      </c>
      <c r="D333" s="11">
        <v>0.8373032407407407</v>
      </c>
      <c r="E333" s="12" t="s">
        <v>9</v>
      </c>
      <c r="F333" s="12">
        <v>21</v>
      </c>
      <c r="G333" s="12" t="s">
        <v>11</v>
      </c>
    </row>
    <row r="334" spans="3:7" ht="15" thickBot="1" x14ac:dyDescent="0.35">
      <c r="C334" s="10">
        <v>43292</v>
      </c>
      <c r="D334" s="11">
        <v>0.83785879629629623</v>
      </c>
      <c r="E334" s="12" t="s">
        <v>9</v>
      </c>
      <c r="F334" s="12">
        <v>14</v>
      </c>
      <c r="G334" s="12" t="s">
        <v>11</v>
      </c>
    </row>
    <row r="335" spans="3:7" ht="15" thickBot="1" x14ac:dyDescent="0.35">
      <c r="C335" s="10">
        <v>43292</v>
      </c>
      <c r="D335" s="11">
        <v>0.84642361111111108</v>
      </c>
      <c r="E335" s="12" t="s">
        <v>9</v>
      </c>
      <c r="F335" s="12">
        <v>4</v>
      </c>
      <c r="G335" s="12" t="s">
        <v>11</v>
      </c>
    </row>
    <row r="336" spans="3:7" ht="15" thickBot="1" x14ac:dyDescent="0.35">
      <c r="C336" s="10">
        <v>43292</v>
      </c>
      <c r="D336" s="11">
        <v>0.85600694444444436</v>
      </c>
      <c r="E336" s="12" t="s">
        <v>9</v>
      </c>
      <c r="F336" s="12">
        <v>5</v>
      </c>
      <c r="G336" s="12" t="s">
        <v>11</v>
      </c>
    </row>
    <row r="337" spans="3:7" ht="15" thickBot="1" x14ac:dyDescent="0.35">
      <c r="C337" s="10">
        <v>43292</v>
      </c>
      <c r="D337" s="11">
        <v>0.8566435185185185</v>
      </c>
      <c r="E337" s="12" t="s">
        <v>9</v>
      </c>
      <c r="F337" s="12">
        <v>8</v>
      </c>
      <c r="G337" s="12" t="s">
        <v>11</v>
      </c>
    </row>
    <row r="338" spans="3:7" ht="15" thickBot="1" x14ac:dyDescent="0.35">
      <c r="C338" s="10">
        <v>43292</v>
      </c>
      <c r="D338" s="11">
        <v>0.86052083333333329</v>
      </c>
      <c r="E338" s="12" t="s">
        <v>9</v>
      </c>
      <c r="F338" s="12">
        <v>8</v>
      </c>
      <c r="G338" s="12" t="s">
        <v>11</v>
      </c>
    </row>
    <row r="339" spans="3:7" ht="15" thickBot="1" x14ac:dyDescent="0.35">
      <c r="C339" s="10">
        <v>43292</v>
      </c>
      <c r="D339" s="11">
        <v>0.86640046296296302</v>
      </c>
      <c r="E339" s="12" t="s">
        <v>9</v>
      </c>
      <c r="F339" s="12">
        <v>10</v>
      </c>
      <c r="G339" s="12" t="s">
        <v>11</v>
      </c>
    </row>
    <row r="340" spans="3:7" ht="15" thickBot="1" x14ac:dyDescent="0.35">
      <c r="C340" s="10">
        <v>43292</v>
      </c>
      <c r="D340" s="11">
        <v>0.86835648148148137</v>
      </c>
      <c r="E340" s="12" t="s">
        <v>9</v>
      </c>
      <c r="F340" s="12">
        <v>10</v>
      </c>
      <c r="G340" s="12" t="s">
        <v>10</v>
      </c>
    </row>
    <row r="341" spans="3:7" ht="15" thickBot="1" x14ac:dyDescent="0.35">
      <c r="C341" s="10">
        <v>43292</v>
      </c>
      <c r="D341" s="11">
        <v>0.87915509259259261</v>
      </c>
      <c r="E341" s="12" t="s">
        <v>9</v>
      </c>
      <c r="F341" s="12">
        <v>11</v>
      </c>
      <c r="G341" s="12" t="s">
        <v>10</v>
      </c>
    </row>
    <row r="342" spans="3:7" ht="15" thickBot="1" x14ac:dyDescent="0.35">
      <c r="C342" s="10">
        <v>43292</v>
      </c>
      <c r="D342" s="11">
        <v>0.89266203703703706</v>
      </c>
      <c r="E342" s="12" t="s">
        <v>9</v>
      </c>
      <c r="F342" s="12">
        <v>11</v>
      </c>
      <c r="G342" s="12" t="s">
        <v>10</v>
      </c>
    </row>
    <row r="343" spans="3:7" ht="15" thickBot="1" x14ac:dyDescent="0.35">
      <c r="C343" s="10">
        <v>43293</v>
      </c>
      <c r="D343" s="11">
        <v>1.3564814814814816E-2</v>
      </c>
      <c r="E343" s="12" t="s">
        <v>9</v>
      </c>
      <c r="F343" s="12">
        <v>11</v>
      </c>
      <c r="G343" s="12" t="s">
        <v>10</v>
      </c>
    </row>
    <row r="344" spans="3:7" ht="15" thickBot="1" x14ac:dyDescent="0.35">
      <c r="C344" s="10">
        <v>43293</v>
      </c>
      <c r="D344" s="11">
        <v>0.12858796296296296</v>
      </c>
      <c r="E344" s="12" t="s">
        <v>9</v>
      </c>
      <c r="F344" s="12">
        <v>20</v>
      </c>
      <c r="G344" s="12" t="s">
        <v>10</v>
      </c>
    </row>
    <row r="345" spans="3:7" ht="15" thickBot="1" x14ac:dyDescent="0.35">
      <c r="C345" s="10">
        <v>43293</v>
      </c>
      <c r="D345" s="11">
        <v>0.13268518518518518</v>
      </c>
      <c r="E345" s="12" t="s">
        <v>9</v>
      </c>
      <c r="F345" s="12">
        <v>10</v>
      </c>
      <c r="G345" s="12" t="s">
        <v>11</v>
      </c>
    </row>
    <row r="346" spans="3:7" ht="15" thickBot="1" x14ac:dyDescent="0.35">
      <c r="C346" s="10">
        <v>43293</v>
      </c>
      <c r="D346" s="11">
        <v>0.13304398148148147</v>
      </c>
      <c r="E346" s="12" t="s">
        <v>9</v>
      </c>
      <c r="F346" s="12">
        <v>11</v>
      </c>
      <c r="G346" s="12" t="s">
        <v>11</v>
      </c>
    </row>
    <row r="347" spans="3:7" ht="15" thickBot="1" x14ac:dyDescent="0.35">
      <c r="C347" s="10">
        <v>43293</v>
      </c>
      <c r="D347" s="11">
        <v>0.16605324074074074</v>
      </c>
      <c r="E347" s="12" t="s">
        <v>9</v>
      </c>
      <c r="F347" s="12">
        <v>10</v>
      </c>
      <c r="G347" s="12" t="s">
        <v>10</v>
      </c>
    </row>
    <row r="348" spans="3:7" ht="15" thickBot="1" x14ac:dyDescent="0.35">
      <c r="C348" s="10">
        <v>43293</v>
      </c>
      <c r="D348" s="11">
        <v>0.22615740740740742</v>
      </c>
      <c r="E348" s="12" t="s">
        <v>9</v>
      </c>
      <c r="F348" s="12">
        <v>9</v>
      </c>
      <c r="G348" s="12" t="s">
        <v>11</v>
      </c>
    </row>
    <row r="349" spans="3:7" ht="15" thickBot="1" x14ac:dyDescent="0.35">
      <c r="C349" s="10">
        <v>43293</v>
      </c>
      <c r="D349" s="11">
        <v>0.24877314814814813</v>
      </c>
      <c r="E349" s="12" t="s">
        <v>9</v>
      </c>
      <c r="F349" s="12">
        <v>10</v>
      </c>
      <c r="G349" s="12" t="s">
        <v>10</v>
      </c>
    </row>
    <row r="350" spans="3:7" ht="15" thickBot="1" x14ac:dyDescent="0.35">
      <c r="C350" s="10">
        <v>43293</v>
      </c>
      <c r="D350" s="11">
        <v>0.30809027777777781</v>
      </c>
      <c r="E350" s="12" t="s">
        <v>9</v>
      </c>
      <c r="F350" s="12">
        <v>11</v>
      </c>
      <c r="G350" s="12" t="s">
        <v>11</v>
      </c>
    </row>
    <row r="351" spans="3:7" ht="15" thickBot="1" x14ac:dyDescent="0.35">
      <c r="C351" s="10">
        <v>43293</v>
      </c>
      <c r="D351" s="11">
        <v>0.31846064814814817</v>
      </c>
      <c r="E351" s="12" t="s">
        <v>9</v>
      </c>
      <c r="F351" s="12">
        <v>10</v>
      </c>
      <c r="G351" s="12" t="s">
        <v>11</v>
      </c>
    </row>
    <row r="352" spans="3:7" ht="15" thickBot="1" x14ac:dyDescent="0.35">
      <c r="C352" s="10">
        <v>43293</v>
      </c>
      <c r="D352" s="11">
        <v>0.32108796296296299</v>
      </c>
      <c r="E352" s="12" t="s">
        <v>9</v>
      </c>
      <c r="F352" s="12">
        <v>10</v>
      </c>
      <c r="G352" s="12" t="s">
        <v>11</v>
      </c>
    </row>
    <row r="353" spans="3:7" ht="15" thickBot="1" x14ac:dyDescent="0.35">
      <c r="C353" s="10">
        <v>43293</v>
      </c>
      <c r="D353" s="11">
        <v>0.32172453703703702</v>
      </c>
      <c r="E353" s="12" t="s">
        <v>9</v>
      </c>
      <c r="F353" s="12">
        <v>8</v>
      </c>
      <c r="G353" s="12" t="s">
        <v>11</v>
      </c>
    </row>
    <row r="354" spans="3:7" ht="15" thickBot="1" x14ac:dyDescent="0.35">
      <c r="C354" s="10">
        <v>43293</v>
      </c>
      <c r="D354" s="11">
        <v>0.32473379629629628</v>
      </c>
      <c r="E354" s="12" t="s">
        <v>9</v>
      </c>
      <c r="F354" s="12">
        <v>11</v>
      </c>
      <c r="G354" s="12" t="s">
        <v>11</v>
      </c>
    </row>
    <row r="355" spans="3:7" ht="15" thickBot="1" x14ac:dyDescent="0.35">
      <c r="C355" s="10">
        <v>43293</v>
      </c>
      <c r="D355" s="11">
        <v>0.34050925925925929</v>
      </c>
      <c r="E355" s="12" t="s">
        <v>9</v>
      </c>
      <c r="F355" s="12">
        <v>10</v>
      </c>
      <c r="G355" s="12" t="s">
        <v>11</v>
      </c>
    </row>
    <row r="356" spans="3:7" ht="15" thickBot="1" x14ac:dyDescent="0.35">
      <c r="C356" s="10">
        <v>43293</v>
      </c>
      <c r="D356" s="11">
        <v>0.3432986111111111</v>
      </c>
      <c r="E356" s="12" t="s">
        <v>9</v>
      </c>
      <c r="F356" s="12">
        <v>8</v>
      </c>
      <c r="G356" s="12" t="s">
        <v>11</v>
      </c>
    </row>
    <row r="357" spans="3:7" ht="15" thickBot="1" x14ac:dyDescent="0.35">
      <c r="C357" s="10">
        <v>43293</v>
      </c>
      <c r="D357" s="11">
        <v>0.3450462962962963</v>
      </c>
      <c r="E357" s="12" t="s">
        <v>9</v>
      </c>
      <c r="F357" s="12">
        <v>8</v>
      </c>
      <c r="G357" s="12" t="s">
        <v>11</v>
      </c>
    </row>
    <row r="358" spans="3:7" ht="15" thickBot="1" x14ac:dyDescent="0.35">
      <c r="C358" s="10">
        <v>43293</v>
      </c>
      <c r="D358" s="11">
        <v>0.35718749999999999</v>
      </c>
      <c r="E358" s="12" t="s">
        <v>9</v>
      </c>
      <c r="F358" s="12">
        <v>15</v>
      </c>
      <c r="G358" s="12" t="s">
        <v>11</v>
      </c>
    </row>
    <row r="359" spans="3:7" ht="15" thickBot="1" x14ac:dyDescent="0.35">
      <c r="C359" s="10">
        <v>43293</v>
      </c>
      <c r="D359" s="11">
        <v>0.35719907407407409</v>
      </c>
      <c r="E359" s="12" t="s">
        <v>9</v>
      </c>
      <c r="F359" s="12">
        <v>16</v>
      </c>
      <c r="G359" s="12" t="s">
        <v>11</v>
      </c>
    </row>
    <row r="360" spans="3:7" ht="15" thickBot="1" x14ac:dyDescent="0.35">
      <c r="C360" s="10">
        <v>43293</v>
      </c>
      <c r="D360" s="11">
        <v>0.35722222222222227</v>
      </c>
      <c r="E360" s="12" t="s">
        <v>9</v>
      </c>
      <c r="F360" s="12">
        <v>17</v>
      </c>
      <c r="G360" s="12" t="s">
        <v>11</v>
      </c>
    </row>
    <row r="361" spans="3:7" ht="15" thickBot="1" x14ac:dyDescent="0.35">
      <c r="C361" s="10">
        <v>43293</v>
      </c>
      <c r="D361" s="11">
        <v>0.35724537037037035</v>
      </c>
      <c r="E361" s="12" t="s">
        <v>9</v>
      </c>
      <c r="F361" s="12">
        <v>15</v>
      </c>
      <c r="G361" s="12" t="s">
        <v>11</v>
      </c>
    </row>
    <row r="362" spans="3:7" ht="15" thickBot="1" x14ac:dyDescent="0.35">
      <c r="C362" s="10">
        <v>43293</v>
      </c>
      <c r="D362" s="11">
        <v>0.35726851851851849</v>
      </c>
      <c r="E362" s="12" t="s">
        <v>9</v>
      </c>
      <c r="F362" s="12">
        <v>13</v>
      </c>
      <c r="G362" s="12" t="s">
        <v>11</v>
      </c>
    </row>
    <row r="363" spans="3:7" ht="15" thickBot="1" x14ac:dyDescent="0.35">
      <c r="C363" s="10">
        <v>43293</v>
      </c>
      <c r="D363" s="11">
        <v>0.35729166666666662</v>
      </c>
      <c r="E363" s="12" t="s">
        <v>9</v>
      </c>
      <c r="F363" s="12">
        <v>8</v>
      </c>
      <c r="G363" s="12" t="s">
        <v>11</v>
      </c>
    </row>
    <row r="364" spans="3:7" ht="15" thickBot="1" x14ac:dyDescent="0.35">
      <c r="C364" s="10">
        <v>43293</v>
      </c>
      <c r="D364" s="11">
        <v>0.39592592592592596</v>
      </c>
      <c r="E364" s="12" t="s">
        <v>9</v>
      </c>
      <c r="F364" s="12">
        <v>12</v>
      </c>
      <c r="G364" s="12" t="s">
        <v>11</v>
      </c>
    </row>
    <row r="365" spans="3:7" ht="15" thickBot="1" x14ac:dyDescent="0.35">
      <c r="C365" s="10">
        <v>43293</v>
      </c>
      <c r="D365" s="11">
        <v>0.40281250000000002</v>
      </c>
      <c r="E365" s="12" t="s">
        <v>9</v>
      </c>
      <c r="F365" s="12">
        <v>17</v>
      </c>
      <c r="G365" s="12" t="s">
        <v>11</v>
      </c>
    </row>
    <row r="366" spans="3:7" ht="15" thickBot="1" x14ac:dyDescent="0.35">
      <c r="C366" s="10">
        <v>43293</v>
      </c>
      <c r="D366" s="11">
        <v>0.41921296296296301</v>
      </c>
      <c r="E366" s="12" t="s">
        <v>9</v>
      </c>
      <c r="F366" s="12">
        <v>11</v>
      </c>
      <c r="G366" s="12" t="s">
        <v>10</v>
      </c>
    </row>
    <row r="367" spans="3:7" ht="15" thickBot="1" x14ac:dyDescent="0.35">
      <c r="C367" s="10">
        <v>43293</v>
      </c>
      <c r="D367" s="11">
        <v>0.41924768518518518</v>
      </c>
      <c r="E367" s="12" t="s">
        <v>9</v>
      </c>
      <c r="F367" s="12">
        <v>10</v>
      </c>
      <c r="G367" s="12" t="s">
        <v>10</v>
      </c>
    </row>
    <row r="368" spans="3:7" ht="15" thickBot="1" x14ac:dyDescent="0.35">
      <c r="C368" s="10">
        <v>43293</v>
      </c>
      <c r="D368" s="11">
        <v>0.41925925925925928</v>
      </c>
      <c r="E368" s="12" t="s">
        <v>9</v>
      </c>
      <c r="F368" s="12">
        <v>10</v>
      </c>
      <c r="G368" s="12" t="s">
        <v>10</v>
      </c>
    </row>
    <row r="369" spans="3:7" ht="15" thickBot="1" x14ac:dyDescent="0.35">
      <c r="C369" s="10">
        <v>43293</v>
      </c>
      <c r="D369" s="11">
        <v>0.41927083333333331</v>
      </c>
      <c r="E369" s="12" t="s">
        <v>9</v>
      </c>
      <c r="F369" s="12">
        <v>10</v>
      </c>
      <c r="G369" s="12" t="s">
        <v>10</v>
      </c>
    </row>
    <row r="370" spans="3:7" ht="15" thickBot="1" x14ac:dyDescent="0.35">
      <c r="C370" s="10">
        <v>43293</v>
      </c>
      <c r="D370" s="11">
        <v>0.41927083333333331</v>
      </c>
      <c r="E370" s="12" t="s">
        <v>9</v>
      </c>
      <c r="F370" s="12">
        <v>9</v>
      </c>
      <c r="G370" s="12" t="s">
        <v>10</v>
      </c>
    </row>
    <row r="371" spans="3:7" ht="15" thickBot="1" x14ac:dyDescent="0.35">
      <c r="C371" s="10">
        <v>43293</v>
      </c>
      <c r="D371" s="11">
        <v>0.41928240740740735</v>
      </c>
      <c r="E371" s="12" t="s">
        <v>9</v>
      </c>
      <c r="F371" s="12">
        <v>10</v>
      </c>
      <c r="G371" s="12" t="s">
        <v>10</v>
      </c>
    </row>
    <row r="372" spans="3:7" ht="15" thickBot="1" x14ac:dyDescent="0.35">
      <c r="C372" s="10">
        <v>43293</v>
      </c>
      <c r="D372" s="11">
        <v>0.41928240740740735</v>
      </c>
      <c r="E372" s="12" t="s">
        <v>9</v>
      </c>
      <c r="F372" s="12">
        <v>9</v>
      </c>
      <c r="G372" s="12" t="s">
        <v>10</v>
      </c>
    </row>
    <row r="373" spans="3:7" ht="15" thickBot="1" x14ac:dyDescent="0.35">
      <c r="C373" s="10">
        <v>43293</v>
      </c>
      <c r="D373" s="11">
        <v>0.42219907407407403</v>
      </c>
      <c r="E373" s="12" t="s">
        <v>9</v>
      </c>
      <c r="F373" s="12">
        <v>10</v>
      </c>
      <c r="G373" s="12" t="s">
        <v>10</v>
      </c>
    </row>
    <row r="374" spans="3:7" ht="15" thickBot="1" x14ac:dyDescent="0.35">
      <c r="C374" s="10">
        <v>43293</v>
      </c>
      <c r="D374" s="11">
        <v>0.44690972222222225</v>
      </c>
      <c r="E374" s="12" t="s">
        <v>9</v>
      </c>
      <c r="F374" s="12">
        <v>14</v>
      </c>
      <c r="G374" s="12" t="s">
        <v>10</v>
      </c>
    </row>
    <row r="375" spans="3:7" ht="15" thickBot="1" x14ac:dyDescent="0.35">
      <c r="C375" s="10">
        <v>43293</v>
      </c>
      <c r="D375" s="11">
        <v>0.44694444444444442</v>
      </c>
      <c r="E375" s="12" t="s">
        <v>9</v>
      </c>
      <c r="F375" s="12">
        <v>12</v>
      </c>
      <c r="G375" s="12" t="s">
        <v>10</v>
      </c>
    </row>
    <row r="376" spans="3:7" ht="15" thickBot="1" x14ac:dyDescent="0.35">
      <c r="C376" s="10">
        <v>43293</v>
      </c>
      <c r="D376" s="11">
        <v>0.44716435185185183</v>
      </c>
      <c r="E376" s="12" t="s">
        <v>9</v>
      </c>
      <c r="F376" s="12">
        <v>10</v>
      </c>
      <c r="G376" s="12" t="s">
        <v>11</v>
      </c>
    </row>
    <row r="377" spans="3:7" ht="15" thickBot="1" x14ac:dyDescent="0.35">
      <c r="C377" s="10">
        <v>43293</v>
      </c>
      <c r="D377" s="11">
        <v>0.44971064814814815</v>
      </c>
      <c r="E377" s="12" t="s">
        <v>9</v>
      </c>
      <c r="F377" s="12">
        <v>10</v>
      </c>
      <c r="G377" s="12" t="s">
        <v>11</v>
      </c>
    </row>
    <row r="378" spans="3:7" ht="15" thickBot="1" x14ac:dyDescent="0.35">
      <c r="C378" s="10">
        <v>43293</v>
      </c>
      <c r="D378" s="11">
        <v>0.46327546296296296</v>
      </c>
      <c r="E378" s="12" t="s">
        <v>9</v>
      </c>
      <c r="F378" s="12">
        <v>9</v>
      </c>
      <c r="G378" s="12" t="s">
        <v>10</v>
      </c>
    </row>
    <row r="379" spans="3:7" ht="15" thickBot="1" x14ac:dyDescent="0.35">
      <c r="C379" s="10">
        <v>43293</v>
      </c>
      <c r="D379" s="11">
        <v>0.46538194444444447</v>
      </c>
      <c r="E379" s="12" t="s">
        <v>9</v>
      </c>
      <c r="F379" s="12">
        <v>12</v>
      </c>
      <c r="G379" s="12" t="s">
        <v>11</v>
      </c>
    </row>
    <row r="380" spans="3:7" ht="15" thickBot="1" x14ac:dyDescent="0.35">
      <c r="C380" s="10">
        <v>43293</v>
      </c>
      <c r="D380" s="11">
        <v>0.47340277777777778</v>
      </c>
      <c r="E380" s="12" t="s">
        <v>9</v>
      </c>
      <c r="F380" s="12">
        <v>18</v>
      </c>
      <c r="G380" s="12" t="s">
        <v>10</v>
      </c>
    </row>
    <row r="381" spans="3:7" ht="15" thickBot="1" x14ac:dyDescent="0.35">
      <c r="C381" s="10">
        <v>43293</v>
      </c>
      <c r="D381" s="11">
        <v>0.47809027777777779</v>
      </c>
      <c r="E381" s="12" t="s">
        <v>9</v>
      </c>
      <c r="F381" s="12">
        <v>12</v>
      </c>
      <c r="G381" s="12" t="s">
        <v>11</v>
      </c>
    </row>
    <row r="382" spans="3:7" ht="15" thickBot="1" x14ac:dyDescent="0.35">
      <c r="C382" s="10">
        <v>43293</v>
      </c>
      <c r="D382" s="11">
        <v>0.48894675925925929</v>
      </c>
      <c r="E382" s="12" t="s">
        <v>9</v>
      </c>
      <c r="F382" s="12">
        <v>18</v>
      </c>
      <c r="G382" s="12" t="s">
        <v>10</v>
      </c>
    </row>
    <row r="383" spans="3:7" ht="15" thickBot="1" x14ac:dyDescent="0.35">
      <c r="C383" s="10">
        <v>43293</v>
      </c>
      <c r="D383" s="11">
        <v>0.48975694444444445</v>
      </c>
      <c r="E383" s="12" t="s">
        <v>9</v>
      </c>
      <c r="F383" s="12">
        <v>16</v>
      </c>
      <c r="G383" s="12" t="s">
        <v>11</v>
      </c>
    </row>
    <row r="384" spans="3:7" ht="15" thickBot="1" x14ac:dyDescent="0.35">
      <c r="C384" s="10">
        <v>43293</v>
      </c>
      <c r="D384" s="11">
        <v>0.48976851851851855</v>
      </c>
      <c r="E384" s="12" t="s">
        <v>9</v>
      </c>
      <c r="F384" s="12">
        <v>12</v>
      </c>
      <c r="G384" s="12" t="s">
        <v>11</v>
      </c>
    </row>
    <row r="385" spans="3:7" ht="15" thickBot="1" x14ac:dyDescent="0.35">
      <c r="C385" s="10">
        <v>43293</v>
      </c>
      <c r="D385" s="11">
        <v>0.49010416666666662</v>
      </c>
      <c r="E385" s="12" t="s">
        <v>9</v>
      </c>
      <c r="F385" s="12">
        <v>17</v>
      </c>
      <c r="G385" s="12" t="s">
        <v>11</v>
      </c>
    </row>
    <row r="386" spans="3:7" ht="15" thickBot="1" x14ac:dyDescent="0.35">
      <c r="C386" s="10">
        <v>43293</v>
      </c>
      <c r="D386" s="11">
        <v>0.49017361111111107</v>
      </c>
      <c r="E386" s="12" t="s">
        <v>9</v>
      </c>
      <c r="F386" s="12">
        <v>12</v>
      </c>
      <c r="G386" s="12" t="s">
        <v>11</v>
      </c>
    </row>
    <row r="387" spans="3:7" ht="15" thickBot="1" x14ac:dyDescent="0.35">
      <c r="C387" s="10">
        <v>43293</v>
      </c>
      <c r="D387" s="11">
        <v>0.51545138888888886</v>
      </c>
      <c r="E387" s="12" t="s">
        <v>9</v>
      </c>
      <c r="F387" s="12">
        <v>12</v>
      </c>
      <c r="G387" s="12" t="s">
        <v>10</v>
      </c>
    </row>
    <row r="388" spans="3:7" ht="15" thickBot="1" x14ac:dyDescent="0.35">
      <c r="C388" s="10">
        <v>43293</v>
      </c>
      <c r="D388" s="11">
        <v>0.51627314814814818</v>
      </c>
      <c r="E388" s="12" t="s">
        <v>9</v>
      </c>
      <c r="F388" s="12">
        <v>12</v>
      </c>
      <c r="G388" s="12" t="s">
        <v>11</v>
      </c>
    </row>
    <row r="389" spans="3:7" ht="15" thickBot="1" x14ac:dyDescent="0.35">
      <c r="C389" s="10">
        <v>43293</v>
      </c>
      <c r="D389" s="11">
        <v>0.5198032407407408</v>
      </c>
      <c r="E389" s="12" t="s">
        <v>9</v>
      </c>
      <c r="F389" s="12">
        <v>17</v>
      </c>
      <c r="G389" s="12" t="s">
        <v>11</v>
      </c>
    </row>
    <row r="390" spans="3:7" ht="15" thickBot="1" x14ac:dyDescent="0.35">
      <c r="C390" s="10">
        <v>43293</v>
      </c>
      <c r="D390" s="11">
        <v>0.51982638888888888</v>
      </c>
      <c r="E390" s="12" t="s">
        <v>9</v>
      </c>
      <c r="F390" s="12">
        <v>15</v>
      </c>
      <c r="G390" s="12" t="s">
        <v>11</v>
      </c>
    </row>
    <row r="391" spans="3:7" ht="15" thickBot="1" x14ac:dyDescent="0.35">
      <c r="C391" s="10">
        <v>43293</v>
      </c>
      <c r="D391" s="11">
        <v>0.51983796296296292</v>
      </c>
      <c r="E391" s="12" t="s">
        <v>9</v>
      </c>
      <c r="F391" s="12">
        <v>19</v>
      </c>
      <c r="G391" s="12" t="s">
        <v>11</v>
      </c>
    </row>
    <row r="392" spans="3:7" ht="15" thickBot="1" x14ac:dyDescent="0.35">
      <c r="C392" s="10">
        <v>43293</v>
      </c>
      <c r="D392" s="11">
        <v>0.51987268518518526</v>
      </c>
      <c r="E392" s="12" t="s">
        <v>9</v>
      </c>
      <c r="F392" s="12">
        <v>14</v>
      </c>
      <c r="G392" s="12" t="s">
        <v>11</v>
      </c>
    </row>
    <row r="393" spans="3:7" ht="15" thickBot="1" x14ac:dyDescent="0.35">
      <c r="C393" s="10">
        <v>43293</v>
      </c>
      <c r="D393" s="11">
        <v>0.55186342592592597</v>
      </c>
      <c r="E393" s="12" t="s">
        <v>9</v>
      </c>
      <c r="F393" s="12">
        <v>13</v>
      </c>
      <c r="G393" s="12" t="s">
        <v>11</v>
      </c>
    </row>
    <row r="394" spans="3:7" ht="15" thickBot="1" x14ac:dyDescent="0.35">
      <c r="C394" s="10">
        <v>43293</v>
      </c>
      <c r="D394" s="11">
        <v>0.55693287037037031</v>
      </c>
      <c r="E394" s="12" t="s">
        <v>9</v>
      </c>
      <c r="F394" s="12">
        <v>10</v>
      </c>
      <c r="G394" s="12" t="s">
        <v>11</v>
      </c>
    </row>
    <row r="395" spans="3:7" ht="15" thickBot="1" x14ac:dyDescent="0.35">
      <c r="C395" s="10">
        <v>43293</v>
      </c>
      <c r="D395" s="11">
        <v>0.55782407407407408</v>
      </c>
      <c r="E395" s="12" t="s">
        <v>9</v>
      </c>
      <c r="F395" s="12">
        <v>5</v>
      </c>
      <c r="G395" s="12" t="s">
        <v>11</v>
      </c>
    </row>
    <row r="396" spans="3:7" ht="15" thickBot="1" x14ac:dyDescent="0.35">
      <c r="C396" s="10">
        <v>43293</v>
      </c>
      <c r="D396" s="11">
        <v>0.5630208333333333</v>
      </c>
      <c r="E396" s="12" t="s">
        <v>9</v>
      </c>
      <c r="F396" s="12">
        <v>6</v>
      </c>
      <c r="G396" s="12" t="s">
        <v>11</v>
      </c>
    </row>
    <row r="397" spans="3:7" ht="15" thickBot="1" x14ac:dyDescent="0.35">
      <c r="C397" s="10">
        <v>43293</v>
      </c>
      <c r="D397" s="11">
        <v>0.58445601851851847</v>
      </c>
      <c r="E397" s="12" t="s">
        <v>9</v>
      </c>
      <c r="F397" s="12">
        <v>8</v>
      </c>
      <c r="G397" s="12" t="s">
        <v>11</v>
      </c>
    </row>
    <row r="398" spans="3:7" ht="15" thickBot="1" x14ac:dyDescent="0.35">
      <c r="C398" s="10">
        <v>43293</v>
      </c>
      <c r="D398" s="11">
        <v>0.60137731481481482</v>
      </c>
      <c r="E398" s="12" t="s">
        <v>9</v>
      </c>
      <c r="F398" s="12">
        <v>25</v>
      </c>
      <c r="G398" s="12" t="s">
        <v>10</v>
      </c>
    </row>
    <row r="399" spans="3:7" ht="15" thickBot="1" x14ac:dyDescent="0.35">
      <c r="C399" s="10">
        <v>43293</v>
      </c>
      <c r="D399" s="11">
        <v>0.60251157407407407</v>
      </c>
      <c r="E399" s="12" t="s">
        <v>9</v>
      </c>
      <c r="F399" s="12">
        <v>11</v>
      </c>
      <c r="G399" s="12" t="s">
        <v>11</v>
      </c>
    </row>
    <row r="400" spans="3:7" ht="15" thickBot="1" x14ac:dyDescent="0.35">
      <c r="C400" s="10">
        <v>43293</v>
      </c>
      <c r="D400" s="11">
        <v>0.61832175925925925</v>
      </c>
      <c r="E400" s="12" t="s">
        <v>9</v>
      </c>
      <c r="F400" s="12">
        <v>10</v>
      </c>
      <c r="G400" s="12" t="s">
        <v>10</v>
      </c>
    </row>
    <row r="401" spans="3:7" ht="15" thickBot="1" x14ac:dyDescent="0.35">
      <c r="C401" s="10">
        <v>43293</v>
      </c>
      <c r="D401" s="11">
        <v>0.63315972222222217</v>
      </c>
      <c r="E401" s="12" t="s">
        <v>9</v>
      </c>
      <c r="F401" s="12">
        <v>9</v>
      </c>
      <c r="G401" s="12" t="s">
        <v>11</v>
      </c>
    </row>
    <row r="402" spans="3:7" ht="15" thickBot="1" x14ac:dyDescent="0.35">
      <c r="C402" s="10">
        <v>43293</v>
      </c>
      <c r="D402" s="11">
        <v>0.63560185185185192</v>
      </c>
      <c r="E402" s="12" t="s">
        <v>9</v>
      </c>
      <c r="F402" s="12">
        <v>7</v>
      </c>
      <c r="G402" s="12" t="s">
        <v>11</v>
      </c>
    </row>
    <row r="403" spans="3:7" ht="15" thickBot="1" x14ac:dyDescent="0.35">
      <c r="C403" s="10">
        <v>43293</v>
      </c>
      <c r="D403" s="11">
        <v>0.63656250000000003</v>
      </c>
      <c r="E403" s="12" t="s">
        <v>9</v>
      </c>
      <c r="F403" s="12">
        <v>6</v>
      </c>
      <c r="G403" s="12" t="s">
        <v>11</v>
      </c>
    </row>
    <row r="404" spans="3:7" ht="15" thickBot="1" x14ac:dyDescent="0.35">
      <c r="C404" s="10">
        <v>43293</v>
      </c>
      <c r="D404" s="11">
        <v>0.63714120370370375</v>
      </c>
      <c r="E404" s="12" t="s">
        <v>9</v>
      </c>
      <c r="F404" s="12">
        <v>6</v>
      </c>
      <c r="G404" s="12" t="s">
        <v>11</v>
      </c>
    </row>
    <row r="405" spans="3:7" ht="15" thickBot="1" x14ac:dyDescent="0.35">
      <c r="C405" s="10">
        <v>43293</v>
      </c>
      <c r="D405" s="11">
        <v>0.64366898148148144</v>
      </c>
      <c r="E405" s="12" t="s">
        <v>9</v>
      </c>
      <c r="F405" s="12">
        <v>3</v>
      </c>
      <c r="G405" s="12" t="s">
        <v>11</v>
      </c>
    </row>
    <row r="406" spans="3:7" ht="15" thickBot="1" x14ac:dyDescent="0.35">
      <c r="C406" s="10">
        <v>43293</v>
      </c>
      <c r="D406" s="11">
        <v>0.64517361111111116</v>
      </c>
      <c r="E406" s="12" t="s">
        <v>9</v>
      </c>
      <c r="F406" s="12">
        <v>3</v>
      </c>
      <c r="G406" s="12" t="s">
        <v>11</v>
      </c>
    </row>
    <row r="407" spans="3:7" ht="15" thickBot="1" x14ac:dyDescent="0.35">
      <c r="C407" s="10">
        <v>43293</v>
      </c>
      <c r="D407" s="11">
        <v>0.64674768518518522</v>
      </c>
      <c r="E407" s="12" t="s">
        <v>9</v>
      </c>
      <c r="F407" s="12">
        <v>4</v>
      </c>
      <c r="G407" s="12" t="s">
        <v>11</v>
      </c>
    </row>
    <row r="408" spans="3:7" ht="15" thickBot="1" x14ac:dyDescent="0.35">
      <c r="C408" s="10">
        <v>43293</v>
      </c>
      <c r="D408" s="11">
        <v>0.65</v>
      </c>
      <c r="E408" s="12" t="s">
        <v>9</v>
      </c>
      <c r="F408" s="12">
        <v>14</v>
      </c>
      <c r="G408" s="12" t="s">
        <v>10</v>
      </c>
    </row>
    <row r="409" spans="3:7" ht="15" thickBot="1" x14ac:dyDescent="0.35">
      <c r="C409" s="10">
        <v>43293</v>
      </c>
      <c r="D409" s="11">
        <v>0.65105324074074067</v>
      </c>
      <c r="E409" s="12" t="s">
        <v>9</v>
      </c>
      <c r="F409" s="12">
        <v>11</v>
      </c>
      <c r="G409" s="12" t="s">
        <v>11</v>
      </c>
    </row>
    <row r="410" spans="3:7" ht="15" thickBot="1" x14ac:dyDescent="0.35">
      <c r="C410" s="10">
        <v>43293</v>
      </c>
      <c r="D410" s="11">
        <v>0.65258101851851846</v>
      </c>
      <c r="E410" s="12" t="s">
        <v>9</v>
      </c>
      <c r="F410" s="12">
        <v>15</v>
      </c>
      <c r="G410" s="12" t="s">
        <v>11</v>
      </c>
    </row>
    <row r="411" spans="3:7" ht="15" thickBot="1" x14ac:dyDescent="0.35">
      <c r="C411" s="10">
        <v>43293</v>
      </c>
      <c r="D411" s="11">
        <v>0.66187499999999999</v>
      </c>
      <c r="E411" s="12" t="s">
        <v>9</v>
      </c>
      <c r="F411" s="12">
        <v>15</v>
      </c>
      <c r="G411" s="12" t="s">
        <v>10</v>
      </c>
    </row>
    <row r="412" spans="3:7" ht="15" thickBot="1" x14ac:dyDescent="0.35">
      <c r="C412" s="10">
        <v>43293</v>
      </c>
      <c r="D412" s="11">
        <v>0.66211805555555558</v>
      </c>
      <c r="E412" s="12" t="s">
        <v>9</v>
      </c>
      <c r="F412" s="12">
        <v>26</v>
      </c>
      <c r="G412" s="12" t="s">
        <v>10</v>
      </c>
    </row>
    <row r="413" spans="3:7" ht="15" thickBot="1" x14ac:dyDescent="0.35">
      <c r="C413" s="10">
        <v>43293</v>
      </c>
      <c r="D413" s="11">
        <v>0.66226851851851853</v>
      </c>
      <c r="E413" s="12" t="s">
        <v>9</v>
      </c>
      <c r="F413" s="12">
        <v>26</v>
      </c>
      <c r="G413" s="12" t="s">
        <v>11</v>
      </c>
    </row>
    <row r="414" spans="3:7" ht="15" thickBot="1" x14ac:dyDescent="0.35">
      <c r="C414" s="10">
        <v>43293</v>
      </c>
      <c r="D414" s="11">
        <v>0.66850694444444436</v>
      </c>
      <c r="E414" s="12" t="s">
        <v>9</v>
      </c>
      <c r="F414" s="12">
        <v>24</v>
      </c>
      <c r="G414" s="12" t="s">
        <v>11</v>
      </c>
    </row>
    <row r="415" spans="3:7" ht="15" thickBot="1" x14ac:dyDescent="0.35">
      <c r="C415" s="10">
        <v>43293</v>
      </c>
      <c r="D415" s="11">
        <v>0.66957175925925927</v>
      </c>
      <c r="E415" s="12" t="s">
        <v>9</v>
      </c>
      <c r="F415" s="12">
        <v>10</v>
      </c>
      <c r="G415" s="12" t="s">
        <v>11</v>
      </c>
    </row>
    <row r="416" spans="3:7" ht="15" thickBot="1" x14ac:dyDescent="0.35">
      <c r="C416" s="10">
        <v>43293</v>
      </c>
      <c r="D416" s="11">
        <v>0.67108796296296302</v>
      </c>
      <c r="E416" s="12" t="s">
        <v>9</v>
      </c>
      <c r="F416" s="12">
        <v>5</v>
      </c>
      <c r="G416" s="12" t="s">
        <v>11</v>
      </c>
    </row>
    <row r="417" spans="3:7" ht="15" thickBot="1" x14ac:dyDescent="0.35">
      <c r="C417" s="10">
        <v>43293</v>
      </c>
      <c r="D417" s="11">
        <v>0.67473379629629626</v>
      </c>
      <c r="E417" s="12" t="s">
        <v>9</v>
      </c>
      <c r="F417" s="12">
        <v>14</v>
      </c>
      <c r="G417" s="12" t="s">
        <v>11</v>
      </c>
    </row>
    <row r="418" spans="3:7" ht="15" thickBot="1" x14ac:dyDescent="0.35">
      <c r="C418" s="10">
        <v>43293</v>
      </c>
      <c r="D418" s="11">
        <v>0.68374999999999997</v>
      </c>
      <c r="E418" s="12" t="s">
        <v>9</v>
      </c>
      <c r="F418" s="12">
        <v>20</v>
      </c>
      <c r="G418" s="12" t="s">
        <v>10</v>
      </c>
    </row>
    <row r="419" spans="3:7" ht="15" thickBot="1" x14ac:dyDescent="0.35">
      <c r="C419" s="10">
        <v>43293</v>
      </c>
      <c r="D419" s="11">
        <v>0.69081018518518522</v>
      </c>
      <c r="E419" s="12" t="s">
        <v>9</v>
      </c>
      <c r="F419" s="12">
        <v>12</v>
      </c>
      <c r="G419" s="12" t="s">
        <v>11</v>
      </c>
    </row>
    <row r="420" spans="3:7" ht="15" thickBot="1" x14ac:dyDescent="0.35">
      <c r="C420" s="10">
        <v>43293</v>
      </c>
      <c r="D420" s="11">
        <v>0.6990277777777778</v>
      </c>
      <c r="E420" s="12" t="s">
        <v>9</v>
      </c>
      <c r="F420" s="12">
        <v>22</v>
      </c>
      <c r="G420" s="12" t="s">
        <v>11</v>
      </c>
    </row>
    <row r="421" spans="3:7" ht="15" thickBot="1" x14ac:dyDescent="0.35">
      <c r="C421" s="10">
        <v>43293</v>
      </c>
      <c r="D421" s="11">
        <v>0.6990277777777778</v>
      </c>
      <c r="E421" s="12" t="s">
        <v>9</v>
      </c>
      <c r="F421" s="12">
        <v>20</v>
      </c>
      <c r="G421" s="12" t="s">
        <v>11</v>
      </c>
    </row>
    <row r="422" spans="3:7" ht="15" thickBot="1" x14ac:dyDescent="0.35">
      <c r="C422" s="10">
        <v>43293</v>
      </c>
      <c r="D422" s="11">
        <v>0.69907407407407407</v>
      </c>
      <c r="E422" s="12" t="s">
        <v>9</v>
      </c>
      <c r="F422" s="12">
        <v>20</v>
      </c>
      <c r="G422" s="12" t="s">
        <v>11</v>
      </c>
    </row>
    <row r="423" spans="3:7" ht="15" thickBot="1" x14ac:dyDescent="0.35">
      <c r="C423" s="10">
        <v>43293</v>
      </c>
      <c r="D423" s="11">
        <v>0.69908564814814811</v>
      </c>
      <c r="E423" s="12" t="s">
        <v>9</v>
      </c>
      <c r="F423" s="12">
        <v>14</v>
      </c>
      <c r="G423" s="12" t="s">
        <v>11</v>
      </c>
    </row>
    <row r="424" spans="3:7" ht="15" thickBot="1" x14ac:dyDescent="0.35">
      <c r="C424" s="10">
        <v>43293</v>
      </c>
      <c r="D424" s="11">
        <v>0.69908564814814811</v>
      </c>
      <c r="E424" s="12" t="s">
        <v>9</v>
      </c>
      <c r="F424" s="12">
        <v>13</v>
      </c>
      <c r="G424" s="12" t="s">
        <v>11</v>
      </c>
    </row>
    <row r="425" spans="3:7" ht="15" thickBot="1" x14ac:dyDescent="0.35">
      <c r="C425" s="10">
        <v>43293</v>
      </c>
      <c r="D425" s="11">
        <v>0.70182870370370365</v>
      </c>
      <c r="E425" s="12" t="s">
        <v>9</v>
      </c>
      <c r="F425" s="12">
        <v>7</v>
      </c>
      <c r="G425" s="12" t="s">
        <v>11</v>
      </c>
    </row>
    <row r="426" spans="3:7" ht="15" thickBot="1" x14ac:dyDescent="0.35">
      <c r="C426" s="10">
        <v>43293</v>
      </c>
      <c r="D426" s="11">
        <v>0.70840277777777771</v>
      </c>
      <c r="E426" s="12" t="s">
        <v>9</v>
      </c>
      <c r="F426" s="12">
        <v>8</v>
      </c>
      <c r="G426" s="12" t="s">
        <v>11</v>
      </c>
    </row>
    <row r="427" spans="3:7" ht="15" thickBot="1" x14ac:dyDescent="0.35">
      <c r="C427" s="10">
        <v>43293</v>
      </c>
      <c r="D427" s="11">
        <v>0.7091087962962962</v>
      </c>
      <c r="E427" s="12" t="s">
        <v>9</v>
      </c>
      <c r="F427" s="12">
        <v>5</v>
      </c>
      <c r="G427" s="12" t="s">
        <v>11</v>
      </c>
    </row>
    <row r="428" spans="3:7" ht="15" thickBot="1" x14ac:dyDescent="0.35">
      <c r="C428" s="10">
        <v>43293</v>
      </c>
      <c r="D428" s="11">
        <v>0.71342592592592602</v>
      </c>
      <c r="E428" s="12" t="s">
        <v>9</v>
      </c>
      <c r="F428" s="12">
        <v>13</v>
      </c>
      <c r="G428" s="12" t="s">
        <v>11</v>
      </c>
    </row>
    <row r="429" spans="3:7" ht="15" thickBot="1" x14ac:dyDescent="0.35">
      <c r="C429" s="10">
        <v>43293</v>
      </c>
      <c r="D429" s="11">
        <v>0.71474537037037045</v>
      </c>
      <c r="E429" s="12" t="s">
        <v>9</v>
      </c>
      <c r="F429" s="12">
        <v>10</v>
      </c>
      <c r="G429" s="12" t="s">
        <v>10</v>
      </c>
    </row>
    <row r="430" spans="3:7" ht="15" thickBot="1" x14ac:dyDescent="0.35">
      <c r="C430" s="10">
        <v>43293</v>
      </c>
      <c r="D430" s="11">
        <v>0.71673611111111113</v>
      </c>
      <c r="E430" s="12" t="s">
        <v>9</v>
      </c>
      <c r="F430" s="12">
        <v>13</v>
      </c>
      <c r="G430" s="12" t="s">
        <v>11</v>
      </c>
    </row>
    <row r="431" spans="3:7" ht="15" thickBot="1" x14ac:dyDescent="0.35">
      <c r="C431" s="10">
        <v>43293</v>
      </c>
      <c r="D431" s="11">
        <v>0.7387731481481481</v>
      </c>
      <c r="E431" s="12" t="s">
        <v>9</v>
      </c>
      <c r="F431" s="12">
        <v>21</v>
      </c>
      <c r="G431" s="12" t="s">
        <v>10</v>
      </c>
    </row>
    <row r="432" spans="3:7" ht="15" thickBot="1" x14ac:dyDescent="0.35">
      <c r="C432" s="10">
        <v>43293</v>
      </c>
      <c r="D432" s="11">
        <v>0.73969907407407398</v>
      </c>
      <c r="E432" s="12" t="s">
        <v>9</v>
      </c>
      <c r="F432" s="12">
        <v>21</v>
      </c>
      <c r="G432" s="12" t="s">
        <v>11</v>
      </c>
    </row>
    <row r="433" spans="3:7" ht="15" thickBot="1" x14ac:dyDescent="0.35">
      <c r="C433" s="10">
        <v>43293</v>
      </c>
      <c r="D433" s="11">
        <v>0.74122685185185189</v>
      </c>
      <c r="E433" s="12" t="s">
        <v>9</v>
      </c>
      <c r="F433" s="12">
        <v>12</v>
      </c>
      <c r="G433" s="12" t="s">
        <v>10</v>
      </c>
    </row>
    <row r="434" spans="3:7" ht="15" thickBot="1" x14ac:dyDescent="0.35">
      <c r="C434" s="10">
        <v>43293</v>
      </c>
      <c r="D434" s="11">
        <v>0.74752314814814813</v>
      </c>
      <c r="E434" s="12" t="s">
        <v>9</v>
      </c>
      <c r="F434" s="12">
        <v>20</v>
      </c>
      <c r="G434" s="12" t="s">
        <v>10</v>
      </c>
    </row>
    <row r="435" spans="3:7" ht="15" thickBot="1" x14ac:dyDescent="0.35">
      <c r="C435" s="10">
        <v>43293</v>
      </c>
      <c r="D435" s="11">
        <v>0.74855324074074081</v>
      </c>
      <c r="E435" s="12" t="s">
        <v>9</v>
      </c>
      <c r="F435" s="12">
        <v>34</v>
      </c>
      <c r="G435" s="12" t="s">
        <v>10</v>
      </c>
    </row>
    <row r="436" spans="3:7" ht="15" thickBot="1" x14ac:dyDescent="0.35">
      <c r="C436" s="10">
        <v>43293</v>
      </c>
      <c r="D436" s="11">
        <v>0.74976851851851845</v>
      </c>
      <c r="E436" s="12" t="s">
        <v>9</v>
      </c>
      <c r="F436" s="12">
        <v>31</v>
      </c>
      <c r="G436" s="12" t="s">
        <v>10</v>
      </c>
    </row>
    <row r="437" spans="3:7" ht="15" thickBot="1" x14ac:dyDescent="0.35">
      <c r="C437" s="10">
        <v>43293</v>
      </c>
      <c r="D437" s="11">
        <v>0.76247685185185177</v>
      </c>
      <c r="E437" s="12" t="s">
        <v>9</v>
      </c>
      <c r="F437" s="12">
        <v>13</v>
      </c>
      <c r="G437" s="12" t="s">
        <v>11</v>
      </c>
    </row>
    <row r="438" spans="3:7" ht="15" thickBot="1" x14ac:dyDescent="0.35">
      <c r="C438" s="10">
        <v>43293</v>
      </c>
      <c r="D438" s="11">
        <v>0.76304398148148145</v>
      </c>
      <c r="E438" s="12" t="s">
        <v>9</v>
      </c>
      <c r="F438" s="12">
        <v>12</v>
      </c>
      <c r="G438" s="12" t="s">
        <v>11</v>
      </c>
    </row>
    <row r="439" spans="3:7" ht="15" thickBot="1" x14ac:dyDescent="0.35">
      <c r="C439" s="10">
        <v>43293</v>
      </c>
      <c r="D439" s="11">
        <v>0.76354166666666667</v>
      </c>
      <c r="E439" s="12" t="s">
        <v>9</v>
      </c>
      <c r="F439" s="12">
        <v>9</v>
      </c>
      <c r="G439" s="12" t="s">
        <v>11</v>
      </c>
    </row>
    <row r="440" spans="3:7" ht="15" thickBot="1" x14ac:dyDescent="0.35">
      <c r="C440" s="10">
        <v>43293</v>
      </c>
      <c r="D440" s="11">
        <v>0.76873842592592589</v>
      </c>
      <c r="E440" s="12" t="s">
        <v>9</v>
      </c>
      <c r="F440" s="12">
        <v>7</v>
      </c>
      <c r="G440" s="12" t="s">
        <v>11</v>
      </c>
    </row>
    <row r="441" spans="3:7" ht="15" thickBot="1" x14ac:dyDescent="0.35">
      <c r="C441" s="10">
        <v>43293</v>
      </c>
      <c r="D441" s="11">
        <v>0.76984953703703696</v>
      </c>
      <c r="E441" s="12" t="s">
        <v>9</v>
      </c>
      <c r="F441" s="12">
        <v>6</v>
      </c>
      <c r="G441" s="12" t="s">
        <v>10</v>
      </c>
    </row>
    <row r="442" spans="3:7" ht="15" thickBot="1" x14ac:dyDescent="0.35">
      <c r="C442" s="10">
        <v>43293</v>
      </c>
      <c r="D442" s="11">
        <v>0.78815972222222219</v>
      </c>
      <c r="E442" s="12" t="s">
        <v>9</v>
      </c>
      <c r="F442" s="12">
        <v>17</v>
      </c>
      <c r="G442" s="12" t="s">
        <v>10</v>
      </c>
    </row>
    <row r="443" spans="3:7" ht="15" thickBot="1" x14ac:dyDescent="0.35">
      <c r="C443" s="10">
        <v>43293</v>
      </c>
      <c r="D443" s="11">
        <v>0.79576388888888883</v>
      </c>
      <c r="E443" s="12" t="s">
        <v>9</v>
      </c>
      <c r="F443" s="12">
        <v>15</v>
      </c>
      <c r="G443" s="12" t="s">
        <v>10</v>
      </c>
    </row>
    <row r="444" spans="3:7" ht="15" thickBot="1" x14ac:dyDescent="0.35">
      <c r="C444" s="10">
        <v>43293</v>
      </c>
      <c r="D444" s="11">
        <v>0.80795138888888884</v>
      </c>
      <c r="E444" s="12" t="s">
        <v>9</v>
      </c>
      <c r="F444" s="12">
        <v>16</v>
      </c>
      <c r="G444" s="12" t="s">
        <v>11</v>
      </c>
    </row>
    <row r="445" spans="3:7" ht="15" thickBot="1" x14ac:dyDescent="0.35">
      <c r="C445" s="10">
        <v>43293</v>
      </c>
      <c r="D445" s="11">
        <v>0.8100925925925927</v>
      </c>
      <c r="E445" s="12" t="s">
        <v>9</v>
      </c>
      <c r="F445" s="12">
        <v>19</v>
      </c>
      <c r="G445" s="12" t="s">
        <v>10</v>
      </c>
    </row>
    <row r="446" spans="3:7" ht="15" thickBot="1" x14ac:dyDescent="0.35">
      <c r="C446" s="10">
        <v>43293</v>
      </c>
      <c r="D446" s="11">
        <v>0.8116782407407408</v>
      </c>
      <c r="E446" s="12" t="s">
        <v>9</v>
      </c>
      <c r="F446" s="12">
        <v>19</v>
      </c>
      <c r="G446" s="12" t="s">
        <v>11</v>
      </c>
    </row>
    <row r="447" spans="3:7" ht="15" thickBot="1" x14ac:dyDescent="0.35">
      <c r="C447" s="10">
        <v>43293</v>
      </c>
      <c r="D447" s="11">
        <v>0.82046296296296306</v>
      </c>
      <c r="E447" s="12" t="s">
        <v>9</v>
      </c>
      <c r="F447" s="12">
        <v>20</v>
      </c>
      <c r="G447" s="12" t="s">
        <v>11</v>
      </c>
    </row>
    <row r="448" spans="3:7" ht="15" thickBot="1" x14ac:dyDescent="0.35">
      <c r="C448" s="10">
        <v>43293</v>
      </c>
      <c r="D448" s="11">
        <v>0.82348379629629631</v>
      </c>
      <c r="E448" s="12" t="s">
        <v>9</v>
      </c>
      <c r="F448" s="12">
        <v>12</v>
      </c>
      <c r="G448" s="12" t="s">
        <v>11</v>
      </c>
    </row>
    <row r="449" spans="3:7" ht="15" thickBot="1" x14ac:dyDescent="0.35">
      <c r="C449" s="10">
        <v>43293</v>
      </c>
      <c r="D449" s="11">
        <v>0.82836805555555559</v>
      </c>
      <c r="E449" s="12" t="s">
        <v>9</v>
      </c>
      <c r="F449" s="12">
        <v>22</v>
      </c>
      <c r="G449" s="12" t="s">
        <v>10</v>
      </c>
    </row>
    <row r="450" spans="3:7" ht="15" thickBot="1" x14ac:dyDescent="0.35">
      <c r="C450" s="10">
        <v>43293</v>
      </c>
      <c r="D450" s="11">
        <v>0.83173611111111112</v>
      </c>
      <c r="E450" s="12" t="s">
        <v>9</v>
      </c>
      <c r="F450" s="12">
        <v>19</v>
      </c>
      <c r="G450" s="12" t="s">
        <v>10</v>
      </c>
    </row>
    <row r="451" spans="3:7" ht="15" thickBot="1" x14ac:dyDescent="0.35">
      <c r="C451" s="10">
        <v>43293</v>
      </c>
      <c r="D451" s="11">
        <v>0.83562499999999995</v>
      </c>
      <c r="E451" s="12" t="s">
        <v>9</v>
      </c>
      <c r="F451" s="12">
        <v>16</v>
      </c>
      <c r="G451" s="12" t="s">
        <v>10</v>
      </c>
    </row>
    <row r="452" spans="3:7" ht="15" thickBot="1" x14ac:dyDescent="0.35">
      <c r="C452" s="10">
        <v>43293</v>
      </c>
      <c r="D452" s="11">
        <v>0.83568287037037037</v>
      </c>
      <c r="E452" s="12" t="s">
        <v>9</v>
      </c>
      <c r="F452" s="12">
        <v>10</v>
      </c>
      <c r="G452" s="12" t="s">
        <v>10</v>
      </c>
    </row>
    <row r="453" spans="3:7" ht="15" thickBot="1" x14ac:dyDescent="0.35">
      <c r="C453" s="10">
        <v>43293</v>
      </c>
      <c r="D453" s="11">
        <v>0.83569444444444452</v>
      </c>
      <c r="E453" s="12" t="s">
        <v>9</v>
      </c>
      <c r="F453" s="12">
        <v>10</v>
      </c>
      <c r="G453" s="12" t="s">
        <v>10</v>
      </c>
    </row>
    <row r="454" spans="3:7" ht="15" thickBot="1" x14ac:dyDescent="0.35">
      <c r="C454" s="10">
        <v>43293</v>
      </c>
      <c r="D454" s="11">
        <v>0.83798611111111121</v>
      </c>
      <c r="E454" s="12" t="s">
        <v>9</v>
      </c>
      <c r="F454" s="12">
        <v>19</v>
      </c>
      <c r="G454" s="12" t="s">
        <v>10</v>
      </c>
    </row>
    <row r="455" spans="3:7" ht="15" thickBot="1" x14ac:dyDescent="0.35">
      <c r="C455" s="10">
        <v>43293</v>
      </c>
      <c r="D455" s="11">
        <v>0.84343749999999995</v>
      </c>
      <c r="E455" s="12" t="s">
        <v>9</v>
      </c>
      <c r="F455" s="12">
        <v>20</v>
      </c>
      <c r="G455" s="12" t="s">
        <v>11</v>
      </c>
    </row>
    <row r="456" spans="3:7" ht="15" thickBot="1" x14ac:dyDescent="0.35">
      <c r="C456" s="10">
        <v>43293</v>
      </c>
      <c r="D456" s="11">
        <v>0.84738425925925931</v>
      </c>
      <c r="E456" s="12" t="s">
        <v>9</v>
      </c>
      <c r="F456" s="12">
        <v>12</v>
      </c>
      <c r="G456" s="12" t="s">
        <v>11</v>
      </c>
    </row>
    <row r="457" spans="3:7" ht="15" thickBot="1" x14ac:dyDescent="0.35">
      <c r="C457" s="10">
        <v>43293</v>
      </c>
      <c r="D457" s="11">
        <v>0.8517824074074074</v>
      </c>
      <c r="E457" s="12" t="s">
        <v>9</v>
      </c>
      <c r="F457" s="12">
        <v>13</v>
      </c>
      <c r="G457" s="12" t="s">
        <v>10</v>
      </c>
    </row>
    <row r="458" spans="3:7" ht="15" thickBot="1" x14ac:dyDescent="0.35">
      <c r="C458" s="10">
        <v>43293</v>
      </c>
      <c r="D458" s="11">
        <v>0.85259259259259268</v>
      </c>
      <c r="E458" s="12" t="s">
        <v>9</v>
      </c>
      <c r="F458" s="12">
        <v>12</v>
      </c>
      <c r="G458" s="12" t="s">
        <v>10</v>
      </c>
    </row>
    <row r="459" spans="3:7" ht="15" thickBot="1" x14ac:dyDescent="0.35">
      <c r="C459" s="10">
        <v>43293</v>
      </c>
      <c r="D459" s="11">
        <v>0.8650000000000001</v>
      </c>
      <c r="E459" s="12" t="s">
        <v>9</v>
      </c>
      <c r="F459" s="12">
        <v>11</v>
      </c>
      <c r="G459" s="12" t="s">
        <v>10</v>
      </c>
    </row>
    <row r="460" spans="3:7" ht="15" thickBot="1" x14ac:dyDescent="0.35">
      <c r="C460" s="10">
        <v>43293</v>
      </c>
      <c r="D460" s="11">
        <v>0.89416666666666667</v>
      </c>
      <c r="E460" s="12" t="s">
        <v>9</v>
      </c>
      <c r="F460" s="12">
        <v>10</v>
      </c>
      <c r="G460" s="12" t="s">
        <v>11</v>
      </c>
    </row>
    <row r="461" spans="3:7" ht="15" thickBot="1" x14ac:dyDescent="0.35">
      <c r="C461" s="10">
        <v>43293</v>
      </c>
      <c r="D461" s="11">
        <v>0.9147453703703704</v>
      </c>
      <c r="E461" s="12" t="s">
        <v>9</v>
      </c>
      <c r="F461" s="12">
        <v>10</v>
      </c>
      <c r="G461" s="12" t="s">
        <v>10</v>
      </c>
    </row>
    <row r="462" spans="3:7" ht="15" thickBot="1" x14ac:dyDescent="0.35">
      <c r="C462" s="10">
        <v>43294</v>
      </c>
      <c r="D462" s="11">
        <v>0.12653935185185186</v>
      </c>
      <c r="E462" s="12" t="s">
        <v>9</v>
      </c>
      <c r="F462" s="12">
        <v>36</v>
      </c>
      <c r="G462" s="12" t="s">
        <v>10</v>
      </c>
    </row>
    <row r="463" spans="3:7" ht="15" thickBot="1" x14ac:dyDescent="0.35">
      <c r="C463" s="10">
        <v>43294</v>
      </c>
      <c r="D463" s="11">
        <v>0.12900462962962964</v>
      </c>
      <c r="E463" s="12" t="s">
        <v>9</v>
      </c>
      <c r="F463" s="12">
        <v>12</v>
      </c>
      <c r="G463" s="12" t="s">
        <v>11</v>
      </c>
    </row>
    <row r="464" spans="3:7" ht="15" thickBot="1" x14ac:dyDescent="0.35">
      <c r="C464" s="10">
        <v>43294</v>
      </c>
      <c r="D464" s="11">
        <v>0.12927083333333333</v>
      </c>
      <c r="E464" s="12" t="s">
        <v>9</v>
      </c>
      <c r="F464" s="12">
        <v>11</v>
      </c>
      <c r="G464" s="12" t="s">
        <v>11</v>
      </c>
    </row>
    <row r="465" spans="3:7" ht="15" thickBot="1" x14ac:dyDescent="0.35">
      <c r="C465" s="10">
        <v>43294</v>
      </c>
      <c r="D465" s="11">
        <v>0.17224537037037035</v>
      </c>
      <c r="E465" s="12" t="s">
        <v>9</v>
      </c>
      <c r="F465" s="12">
        <v>12</v>
      </c>
      <c r="G465" s="12" t="s">
        <v>11</v>
      </c>
    </row>
    <row r="466" spans="3:7" ht="15" thickBot="1" x14ac:dyDescent="0.35">
      <c r="C466" s="10">
        <v>43294</v>
      </c>
      <c r="D466" s="11">
        <v>0.23293981481481482</v>
      </c>
      <c r="E466" s="12" t="s">
        <v>9</v>
      </c>
      <c r="F466" s="12">
        <v>10</v>
      </c>
      <c r="G466" s="12" t="s">
        <v>11</v>
      </c>
    </row>
    <row r="467" spans="3:7" ht="15" thickBot="1" x14ac:dyDescent="0.35">
      <c r="C467" s="10">
        <v>43294</v>
      </c>
      <c r="D467" s="11">
        <v>0.25885416666666666</v>
      </c>
      <c r="E467" s="12" t="s">
        <v>9</v>
      </c>
      <c r="F467" s="12">
        <v>14</v>
      </c>
      <c r="G467" s="12" t="s">
        <v>10</v>
      </c>
    </row>
    <row r="468" spans="3:7" ht="15" thickBot="1" x14ac:dyDescent="0.35">
      <c r="C468" s="10">
        <v>43294</v>
      </c>
      <c r="D468" s="11">
        <v>0.26967592592592593</v>
      </c>
      <c r="E468" s="12" t="s">
        <v>9</v>
      </c>
      <c r="F468" s="12">
        <v>12</v>
      </c>
      <c r="G468" s="12" t="s">
        <v>11</v>
      </c>
    </row>
    <row r="469" spans="3:7" ht="15" thickBot="1" x14ac:dyDescent="0.35">
      <c r="C469" s="10">
        <v>43294</v>
      </c>
      <c r="D469" s="11">
        <v>0.29822916666666666</v>
      </c>
      <c r="E469" s="12" t="s">
        <v>9</v>
      </c>
      <c r="F469" s="12">
        <v>12</v>
      </c>
      <c r="G469" s="12" t="s">
        <v>11</v>
      </c>
    </row>
    <row r="470" spans="3:7" ht="15" thickBot="1" x14ac:dyDescent="0.35">
      <c r="C470" s="10">
        <v>43294</v>
      </c>
      <c r="D470" s="11">
        <v>0.30913194444444442</v>
      </c>
      <c r="E470" s="12" t="s">
        <v>9</v>
      </c>
      <c r="F470" s="12">
        <v>12</v>
      </c>
      <c r="G470" s="12" t="s">
        <v>11</v>
      </c>
    </row>
    <row r="471" spans="3:7" ht="15" thickBot="1" x14ac:dyDescent="0.35">
      <c r="C471" s="10">
        <v>43294</v>
      </c>
      <c r="D471" s="11">
        <v>0.30918981481481483</v>
      </c>
      <c r="E471" s="12" t="s">
        <v>9</v>
      </c>
      <c r="F471" s="12">
        <v>11</v>
      </c>
      <c r="G471" s="12" t="s">
        <v>11</v>
      </c>
    </row>
    <row r="472" spans="3:7" ht="15" thickBot="1" x14ac:dyDescent="0.35">
      <c r="C472" s="10">
        <v>43294</v>
      </c>
      <c r="D472" s="11">
        <v>0.32921296296296299</v>
      </c>
      <c r="E472" s="12" t="s">
        <v>9</v>
      </c>
      <c r="F472" s="12">
        <v>12</v>
      </c>
      <c r="G472" s="12" t="s">
        <v>11</v>
      </c>
    </row>
    <row r="473" spans="3:7" ht="15" thickBot="1" x14ac:dyDescent="0.35">
      <c r="C473" s="10">
        <v>43294</v>
      </c>
      <c r="D473" s="11">
        <v>0.33634259259259264</v>
      </c>
      <c r="E473" s="12" t="s">
        <v>9</v>
      </c>
      <c r="F473" s="12">
        <v>14</v>
      </c>
      <c r="G473" s="12" t="s">
        <v>11</v>
      </c>
    </row>
    <row r="474" spans="3:7" ht="15" thickBot="1" x14ac:dyDescent="0.35">
      <c r="C474" s="10">
        <v>43294</v>
      </c>
      <c r="D474" s="11">
        <v>0.33689814814814811</v>
      </c>
      <c r="E474" s="12" t="s">
        <v>9</v>
      </c>
      <c r="F474" s="12">
        <v>22</v>
      </c>
      <c r="G474" s="12" t="s">
        <v>10</v>
      </c>
    </row>
    <row r="475" spans="3:7" ht="15" thickBot="1" x14ac:dyDescent="0.35">
      <c r="C475" s="10">
        <v>43294</v>
      </c>
      <c r="D475" s="11">
        <v>0.34059027777777778</v>
      </c>
      <c r="E475" s="12" t="s">
        <v>9</v>
      </c>
      <c r="F475" s="12">
        <v>15</v>
      </c>
      <c r="G475" s="12" t="s">
        <v>11</v>
      </c>
    </row>
    <row r="476" spans="3:7" ht="15" thickBot="1" x14ac:dyDescent="0.35">
      <c r="C476" s="10">
        <v>43294</v>
      </c>
      <c r="D476" s="11">
        <v>0.34060185185185188</v>
      </c>
      <c r="E476" s="12" t="s">
        <v>9</v>
      </c>
      <c r="F476" s="12">
        <v>15</v>
      </c>
      <c r="G476" s="12" t="s">
        <v>11</v>
      </c>
    </row>
    <row r="477" spans="3:7" ht="15" thickBot="1" x14ac:dyDescent="0.35">
      <c r="C477" s="10">
        <v>43294</v>
      </c>
      <c r="D477" s="11">
        <v>0.34063657407407405</v>
      </c>
      <c r="E477" s="12" t="s">
        <v>9</v>
      </c>
      <c r="F477" s="12">
        <v>11</v>
      </c>
      <c r="G477" s="12" t="s">
        <v>11</v>
      </c>
    </row>
    <row r="478" spans="3:7" ht="15" thickBot="1" x14ac:dyDescent="0.35">
      <c r="C478" s="10">
        <v>43294</v>
      </c>
      <c r="D478" s="11">
        <v>0.34666666666666668</v>
      </c>
      <c r="E478" s="12" t="s">
        <v>9</v>
      </c>
      <c r="F478" s="12">
        <v>10</v>
      </c>
      <c r="G478" s="12" t="s">
        <v>10</v>
      </c>
    </row>
    <row r="479" spans="3:7" ht="15" thickBot="1" x14ac:dyDescent="0.35">
      <c r="C479" s="10">
        <v>43294</v>
      </c>
      <c r="D479" s="11">
        <v>0.35440972222222222</v>
      </c>
      <c r="E479" s="12" t="s">
        <v>9</v>
      </c>
      <c r="F479" s="12">
        <v>11</v>
      </c>
      <c r="G479" s="12" t="s">
        <v>11</v>
      </c>
    </row>
    <row r="480" spans="3:7" ht="15" thickBot="1" x14ac:dyDescent="0.35">
      <c r="C480" s="10">
        <v>43294</v>
      </c>
      <c r="D480" s="11">
        <v>0.39724537037037039</v>
      </c>
      <c r="E480" s="12" t="s">
        <v>9</v>
      </c>
      <c r="F480" s="12">
        <v>11</v>
      </c>
      <c r="G480" s="12" t="s">
        <v>10</v>
      </c>
    </row>
    <row r="481" spans="3:7" ht="15" thickBot="1" x14ac:dyDescent="0.35">
      <c r="C481" s="10">
        <v>43294</v>
      </c>
      <c r="D481" s="11">
        <v>0.40723379629629625</v>
      </c>
      <c r="E481" s="12" t="s">
        <v>9</v>
      </c>
      <c r="F481" s="12">
        <v>9</v>
      </c>
      <c r="G481" s="12" t="s">
        <v>11</v>
      </c>
    </row>
    <row r="482" spans="3:7" ht="15" thickBot="1" x14ac:dyDescent="0.35">
      <c r="C482" s="10">
        <v>43294</v>
      </c>
      <c r="D482" s="11">
        <v>0.40840277777777773</v>
      </c>
      <c r="E482" s="12" t="s">
        <v>9</v>
      </c>
      <c r="F482" s="12">
        <v>7</v>
      </c>
      <c r="G482" s="12" t="s">
        <v>11</v>
      </c>
    </row>
    <row r="483" spans="3:7" ht="15" thickBot="1" x14ac:dyDescent="0.35">
      <c r="C483" s="10">
        <v>43294</v>
      </c>
      <c r="D483" s="11">
        <v>0.4223958333333333</v>
      </c>
      <c r="E483" s="12" t="s">
        <v>9</v>
      </c>
      <c r="F483" s="12">
        <v>22</v>
      </c>
      <c r="G483" s="12" t="s">
        <v>11</v>
      </c>
    </row>
    <row r="484" spans="3:7" ht="15" thickBot="1" x14ac:dyDescent="0.35">
      <c r="C484" s="10">
        <v>43294</v>
      </c>
      <c r="D484" s="11">
        <v>0.42245370370370372</v>
      </c>
      <c r="E484" s="12" t="s">
        <v>9</v>
      </c>
      <c r="F484" s="12">
        <v>13</v>
      </c>
      <c r="G484" s="12" t="s">
        <v>11</v>
      </c>
    </row>
    <row r="485" spans="3:7" ht="15" thickBot="1" x14ac:dyDescent="0.35">
      <c r="C485" s="10">
        <v>43294</v>
      </c>
      <c r="D485" s="11">
        <v>0.4279398148148148</v>
      </c>
      <c r="E485" s="12" t="s">
        <v>9</v>
      </c>
      <c r="F485" s="12">
        <v>28</v>
      </c>
      <c r="G485" s="12" t="s">
        <v>10</v>
      </c>
    </row>
    <row r="486" spans="3:7" ht="15" thickBot="1" x14ac:dyDescent="0.35">
      <c r="C486" s="10">
        <v>43294</v>
      </c>
      <c r="D486" s="11">
        <v>0.42813657407407407</v>
      </c>
      <c r="E486" s="12" t="s">
        <v>9</v>
      </c>
      <c r="F486" s="12">
        <v>23</v>
      </c>
      <c r="G486" s="12" t="s">
        <v>11</v>
      </c>
    </row>
    <row r="487" spans="3:7" ht="15" thickBot="1" x14ac:dyDescent="0.35">
      <c r="C487" s="10">
        <v>43294</v>
      </c>
      <c r="D487" s="11">
        <v>0.43002314814814818</v>
      </c>
      <c r="E487" s="12" t="s">
        <v>9</v>
      </c>
      <c r="F487" s="12">
        <v>17</v>
      </c>
      <c r="G487" s="12" t="s">
        <v>10</v>
      </c>
    </row>
    <row r="488" spans="3:7" ht="15" thickBot="1" x14ac:dyDescent="0.35">
      <c r="C488" s="10">
        <v>43294</v>
      </c>
      <c r="D488" s="11">
        <v>0.43006944444444445</v>
      </c>
      <c r="E488" s="12" t="s">
        <v>9</v>
      </c>
      <c r="F488" s="12">
        <v>18</v>
      </c>
      <c r="G488" s="12" t="s">
        <v>10</v>
      </c>
    </row>
    <row r="489" spans="3:7" ht="15" thickBot="1" x14ac:dyDescent="0.35">
      <c r="C489" s="10">
        <v>43294</v>
      </c>
      <c r="D489" s="11">
        <v>0.44083333333333335</v>
      </c>
      <c r="E489" s="12" t="s">
        <v>9</v>
      </c>
      <c r="F489" s="12">
        <v>19</v>
      </c>
      <c r="G489" s="12" t="s">
        <v>11</v>
      </c>
    </row>
    <row r="490" spans="3:7" ht="15" thickBot="1" x14ac:dyDescent="0.35">
      <c r="C490" s="10">
        <v>43294</v>
      </c>
      <c r="D490" s="11">
        <v>0.4526736111111111</v>
      </c>
      <c r="E490" s="12" t="s">
        <v>9</v>
      </c>
      <c r="F490" s="12">
        <v>16</v>
      </c>
      <c r="G490" s="12" t="s">
        <v>10</v>
      </c>
    </row>
    <row r="491" spans="3:7" ht="15" thickBot="1" x14ac:dyDescent="0.35">
      <c r="C491" s="10">
        <v>43294</v>
      </c>
      <c r="D491" s="11">
        <v>0.457974537037037</v>
      </c>
      <c r="E491" s="12" t="s">
        <v>9</v>
      </c>
      <c r="F491" s="12">
        <v>14</v>
      </c>
      <c r="G491" s="12" t="s">
        <v>11</v>
      </c>
    </row>
    <row r="492" spans="3:7" ht="15" thickBot="1" x14ac:dyDescent="0.35">
      <c r="C492" s="10">
        <v>43294</v>
      </c>
      <c r="D492" s="11">
        <v>0.46118055555555554</v>
      </c>
      <c r="E492" s="12" t="s">
        <v>9</v>
      </c>
      <c r="F492" s="12">
        <v>7</v>
      </c>
      <c r="G492" s="12" t="s">
        <v>11</v>
      </c>
    </row>
    <row r="493" spans="3:7" ht="15" thickBot="1" x14ac:dyDescent="0.35">
      <c r="C493" s="10">
        <v>43294</v>
      </c>
      <c r="D493" s="11">
        <v>0.46377314814814818</v>
      </c>
      <c r="E493" s="12" t="s">
        <v>9</v>
      </c>
      <c r="F493" s="12">
        <v>13</v>
      </c>
      <c r="G493" s="12" t="s">
        <v>11</v>
      </c>
    </row>
    <row r="494" spans="3:7" ht="15" thickBot="1" x14ac:dyDescent="0.35">
      <c r="C494" s="10">
        <v>43294</v>
      </c>
      <c r="D494" s="11">
        <v>0.47508101851851853</v>
      </c>
      <c r="E494" s="12" t="s">
        <v>9</v>
      </c>
      <c r="F494" s="12">
        <v>12</v>
      </c>
      <c r="G494" s="12" t="s">
        <v>10</v>
      </c>
    </row>
    <row r="495" spans="3:7" ht="15" thickBot="1" x14ac:dyDescent="0.35">
      <c r="C495" s="10">
        <v>43294</v>
      </c>
      <c r="D495" s="11">
        <v>0.47616898148148151</v>
      </c>
      <c r="E495" s="12" t="s">
        <v>9</v>
      </c>
      <c r="F495" s="12">
        <v>23</v>
      </c>
      <c r="G495" s="12" t="s">
        <v>10</v>
      </c>
    </row>
    <row r="496" spans="3:7" ht="15" thickBot="1" x14ac:dyDescent="0.35">
      <c r="C496" s="10">
        <v>43294</v>
      </c>
      <c r="D496" s="11">
        <v>0.47680555555555554</v>
      </c>
      <c r="E496" s="12" t="s">
        <v>9</v>
      </c>
      <c r="F496" s="12">
        <v>13</v>
      </c>
      <c r="G496" s="12" t="s">
        <v>11</v>
      </c>
    </row>
    <row r="497" spans="3:7" ht="15" thickBot="1" x14ac:dyDescent="0.35">
      <c r="C497" s="10">
        <v>43294</v>
      </c>
      <c r="D497" s="11">
        <v>0.47702546296296294</v>
      </c>
      <c r="E497" s="12" t="s">
        <v>9</v>
      </c>
      <c r="F497" s="12">
        <v>20</v>
      </c>
      <c r="G497" s="12" t="s">
        <v>11</v>
      </c>
    </row>
    <row r="498" spans="3:7" ht="15" thickBot="1" x14ac:dyDescent="0.35">
      <c r="C498" s="10">
        <v>43294</v>
      </c>
      <c r="D498" s="11">
        <v>0.4770833333333333</v>
      </c>
      <c r="E498" s="12" t="s">
        <v>9</v>
      </c>
      <c r="F498" s="12">
        <v>15</v>
      </c>
      <c r="G498" s="12" t="s">
        <v>11</v>
      </c>
    </row>
    <row r="499" spans="3:7" ht="15" thickBot="1" x14ac:dyDescent="0.35">
      <c r="C499" s="10">
        <v>43294</v>
      </c>
      <c r="D499" s="11">
        <v>0.48019675925925925</v>
      </c>
      <c r="E499" s="12" t="s">
        <v>9</v>
      </c>
      <c r="F499" s="12">
        <v>14</v>
      </c>
      <c r="G499" s="12" t="s">
        <v>11</v>
      </c>
    </row>
    <row r="500" spans="3:7" ht="15" thickBot="1" x14ac:dyDescent="0.35">
      <c r="C500" s="10">
        <v>43294</v>
      </c>
      <c r="D500" s="11">
        <v>0.48980324074074072</v>
      </c>
      <c r="E500" s="12" t="s">
        <v>9</v>
      </c>
      <c r="F500" s="12">
        <v>10</v>
      </c>
      <c r="G500" s="12" t="s">
        <v>11</v>
      </c>
    </row>
    <row r="501" spans="3:7" ht="15" thickBot="1" x14ac:dyDescent="0.35">
      <c r="C501" s="10">
        <v>43294</v>
      </c>
      <c r="D501" s="11">
        <v>0.50002314814814819</v>
      </c>
      <c r="E501" s="12" t="s">
        <v>9</v>
      </c>
      <c r="F501" s="12">
        <v>11</v>
      </c>
      <c r="G501" s="12" t="s">
        <v>11</v>
      </c>
    </row>
    <row r="502" spans="3:7" ht="15" thickBot="1" x14ac:dyDescent="0.35">
      <c r="C502" s="10">
        <v>43294</v>
      </c>
      <c r="D502" s="11">
        <v>0.50070601851851848</v>
      </c>
      <c r="E502" s="12" t="s">
        <v>9</v>
      </c>
      <c r="F502" s="12">
        <v>10</v>
      </c>
      <c r="G502" s="12" t="s">
        <v>11</v>
      </c>
    </row>
    <row r="503" spans="3:7" ht="15" thickBot="1" x14ac:dyDescent="0.35">
      <c r="C503" s="10">
        <v>43294</v>
      </c>
      <c r="D503" s="11">
        <v>0.50163194444444448</v>
      </c>
      <c r="E503" s="12" t="s">
        <v>9</v>
      </c>
      <c r="F503" s="12">
        <v>10</v>
      </c>
      <c r="G503" s="12" t="s">
        <v>11</v>
      </c>
    </row>
    <row r="504" spans="3:7" ht="15" thickBot="1" x14ac:dyDescent="0.35">
      <c r="C504" s="10">
        <v>43294</v>
      </c>
      <c r="D504" s="11">
        <v>0.50562499999999999</v>
      </c>
      <c r="E504" s="12" t="s">
        <v>9</v>
      </c>
      <c r="F504" s="12">
        <v>13</v>
      </c>
      <c r="G504" s="12" t="s">
        <v>11</v>
      </c>
    </row>
    <row r="505" spans="3:7" ht="15" thickBot="1" x14ac:dyDescent="0.35">
      <c r="C505" s="10">
        <v>43294</v>
      </c>
      <c r="D505" s="11">
        <v>0.52964120370370371</v>
      </c>
      <c r="E505" s="12" t="s">
        <v>9</v>
      </c>
      <c r="F505" s="12">
        <v>11</v>
      </c>
      <c r="G505" s="12" t="s">
        <v>10</v>
      </c>
    </row>
    <row r="506" spans="3:7" ht="15" thickBot="1" x14ac:dyDescent="0.35">
      <c r="C506" s="10">
        <v>43294</v>
      </c>
      <c r="D506" s="11">
        <v>0.52971064814814817</v>
      </c>
      <c r="E506" s="12" t="s">
        <v>9</v>
      </c>
      <c r="F506" s="12">
        <v>11</v>
      </c>
      <c r="G506" s="12" t="s">
        <v>11</v>
      </c>
    </row>
    <row r="507" spans="3:7" ht="15" thickBot="1" x14ac:dyDescent="0.35">
      <c r="C507" s="10">
        <v>43294</v>
      </c>
      <c r="D507" s="11">
        <v>0.55082175925925925</v>
      </c>
      <c r="E507" s="12" t="s">
        <v>9</v>
      </c>
      <c r="F507" s="12">
        <v>10</v>
      </c>
      <c r="G507" s="12" t="s">
        <v>11</v>
      </c>
    </row>
    <row r="508" spans="3:7" ht="15" thickBot="1" x14ac:dyDescent="0.35">
      <c r="C508" s="10">
        <v>43294</v>
      </c>
      <c r="D508" s="11">
        <v>0.55152777777777773</v>
      </c>
      <c r="E508" s="12" t="s">
        <v>9</v>
      </c>
      <c r="F508" s="12">
        <v>12</v>
      </c>
      <c r="G508" s="12" t="s">
        <v>11</v>
      </c>
    </row>
    <row r="509" spans="3:7" ht="15" thickBot="1" x14ac:dyDescent="0.35">
      <c r="C509" s="10">
        <v>43294</v>
      </c>
      <c r="D509" s="11">
        <v>0.56929398148148147</v>
      </c>
      <c r="E509" s="12" t="s">
        <v>9</v>
      </c>
      <c r="F509" s="12">
        <v>21</v>
      </c>
      <c r="G509" s="12" t="s">
        <v>10</v>
      </c>
    </row>
    <row r="510" spans="3:7" ht="15" thickBot="1" x14ac:dyDescent="0.35">
      <c r="C510" s="10">
        <v>43294</v>
      </c>
      <c r="D510" s="11">
        <v>0.5700925925925926</v>
      </c>
      <c r="E510" s="12" t="s">
        <v>9</v>
      </c>
      <c r="F510" s="12">
        <v>22</v>
      </c>
      <c r="G510" s="12" t="s">
        <v>10</v>
      </c>
    </row>
    <row r="511" spans="3:7" ht="15" thickBot="1" x14ac:dyDescent="0.35">
      <c r="C511" s="10">
        <v>43294</v>
      </c>
      <c r="D511" s="11">
        <v>0.57012731481481482</v>
      </c>
      <c r="E511" s="12" t="s">
        <v>9</v>
      </c>
      <c r="F511" s="12">
        <v>22</v>
      </c>
      <c r="G511" s="12" t="s">
        <v>10</v>
      </c>
    </row>
    <row r="512" spans="3:7" ht="15" thickBot="1" x14ac:dyDescent="0.35">
      <c r="C512" s="10">
        <v>43294</v>
      </c>
      <c r="D512" s="11">
        <v>0.57255787037037031</v>
      </c>
      <c r="E512" s="12" t="s">
        <v>9</v>
      </c>
      <c r="F512" s="12">
        <v>13</v>
      </c>
      <c r="G512" s="12" t="s">
        <v>10</v>
      </c>
    </row>
    <row r="513" spans="3:7" ht="15" thickBot="1" x14ac:dyDescent="0.35">
      <c r="C513" s="10">
        <v>43294</v>
      </c>
      <c r="D513" s="11">
        <v>0.58078703703703705</v>
      </c>
      <c r="E513" s="12" t="s">
        <v>9</v>
      </c>
      <c r="F513" s="12">
        <v>11</v>
      </c>
      <c r="G513" s="12" t="s">
        <v>11</v>
      </c>
    </row>
    <row r="514" spans="3:7" ht="15" thickBot="1" x14ac:dyDescent="0.35">
      <c r="C514" s="10">
        <v>43294</v>
      </c>
      <c r="D514" s="11">
        <v>0.58476851851851852</v>
      </c>
      <c r="E514" s="12" t="s">
        <v>9</v>
      </c>
      <c r="F514" s="12">
        <v>13</v>
      </c>
      <c r="G514" s="12" t="s">
        <v>11</v>
      </c>
    </row>
    <row r="515" spans="3:7" ht="15" thickBot="1" x14ac:dyDescent="0.35">
      <c r="C515" s="10">
        <v>43294</v>
      </c>
      <c r="D515" s="11">
        <v>0.59054398148148146</v>
      </c>
      <c r="E515" s="12" t="s">
        <v>9</v>
      </c>
      <c r="F515" s="12">
        <v>11</v>
      </c>
      <c r="G515" s="12" t="s">
        <v>11</v>
      </c>
    </row>
    <row r="516" spans="3:7" ht="15" thickBot="1" x14ac:dyDescent="0.35">
      <c r="C516" s="10">
        <v>43294</v>
      </c>
      <c r="D516" s="11">
        <v>0.60017361111111112</v>
      </c>
      <c r="E516" s="12" t="s">
        <v>9</v>
      </c>
      <c r="F516" s="12">
        <v>10</v>
      </c>
      <c r="G516" s="12" t="s">
        <v>11</v>
      </c>
    </row>
    <row r="517" spans="3:7" ht="15" thickBot="1" x14ac:dyDescent="0.35">
      <c r="C517" s="10">
        <v>43294</v>
      </c>
      <c r="D517" s="11">
        <v>0.60018518518518515</v>
      </c>
      <c r="E517" s="12" t="s">
        <v>9</v>
      </c>
      <c r="F517" s="12">
        <v>15</v>
      </c>
      <c r="G517" s="12" t="s">
        <v>11</v>
      </c>
    </row>
    <row r="518" spans="3:7" ht="15" thickBot="1" x14ac:dyDescent="0.35">
      <c r="C518" s="10">
        <v>43294</v>
      </c>
      <c r="D518" s="11">
        <v>0.6001967592592593</v>
      </c>
      <c r="E518" s="12" t="s">
        <v>9</v>
      </c>
      <c r="F518" s="12">
        <v>17</v>
      </c>
      <c r="G518" s="12" t="s">
        <v>11</v>
      </c>
    </row>
    <row r="519" spans="3:7" ht="15" thickBot="1" x14ac:dyDescent="0.35">
      <c r="C519" s="10">
        <v>43294</v>
      </c>
      <c r="D519" s="11">
        <v>0.60020833333333334</v>
      </c>
      <c r="E519" s="12" t="s">
        <v>9</v>
      </c>
      <c r="F519" s="12">
        <v>17</v>
      </c>
      <c r="G519" s="12" t="s">
        <v>11</v>
      </c>
    </row>
    <row r="520" spans="3:7" ht="15" thickBot="1" x14ac:dyDescent="0.35">
      <c r="C520" s="10">
        <v>43294</v>
      </c>
      <c r="D520" s="11">
        <v>0.61067129629629624</v>
      </c>
      <c r="E520" s="12" t="s">
        <v>9</v>
      </c>
      <c r="F520" s="12">
        <v>14</v>
      </c>
      <c r="G520" s="12" t="s">
        <v>11</v>
      </c>
    </row>
    <row r="521" spans="3:7" ht="15" thickBot="1" x14ac:dyDescent="0.35">
      <c r="C521" s="10">
        <v>43294</v>
      </c>
      <c r="D521" s="11">
        <v>0.61070601851851858</v>
      </c>
      <c r="E521" s="12" t="s">
        <v>9</v>
      </c>
      <c r="F521" s="12">
        <v>17</v>
      </c>
      <c r="G521" s="12" t="s">
        <v>11</v>
      </c>
    </row>
    <row r="522" spans="3:7" ht="15" thickBot="1" x14ac:dyDescent="0.35">
      <c r="C522" s="10">
        <v>43294</v>
      </c>
      <c r="D522" s="11">
        <v>0.61960648148148145</v>
      </c>
      <c r="E522" s="12" t="s">
        <v>9</v>
      </c>
      <c r="F522" s="12">
        <v>17</v>
      </c>
      <c r="G522" s="12" t="s">
        <v>11</v>
      </c>
    </row>
    <row r="523" spans="3:7" ht="15" thickBot="1" x14ac:dyDescent="0.35">
      <c r="C523" s="10">
        <v>43294</v>
      </c>
      <c r="D523" s="11">
        <v>0.62736111111111115</v>
      </c>
      <c r="E523" s="12" t="s">
        <v>9</v>
      </c>
      <c r="F523" s="12">
        <v>22</v>
      </c>
      <c r="G523" s="12" t="s">
        <v>10</v>
      </c>
    </row>
    <row r="524" spans="3:7" ht="15" thickBot="1" x14ac:dyDescent="0.35">
      <c r="C524" s="10">
        <v>43294</v>
      </c>
      <c r="D524" s="11">
        <v>0.63109953703703703</v>
      </c>
      <c r="E524" s="12" t="s">
        <v>9</v>
      </c>
      <c r="F524" s="12">
        <v>15</v>
      </c>
      <c r="G524" s="12" t="s">
        <v>10</v>
      </c>
    </row>
    <row r="525" spans="3:7" ht="15" thickBot="1" x14ac:dyDescent="0.35">
      <c r="C525" s="10">
        <v>43294</v>
      </c>
      <c r="D525" s="11">
        <v>0.63211805555555556</v>
      </c>
      <c r="E525" s="12" t="s">
        <v>9</v>
      </c>
      <c r="F525" s="12">
        <v>18</v>
      </c>
      <c r="G525" s="12" t="s">
        <v>10</v>
      </c>
    </row>
    <row r="526" spans="3:7" ht="15" thickBot="1" x14ac:dyDescent="0.35">
      <c r="C526" s="10">
        <v>43294</v>
      </c>
      <c r="D526" s="11">
        <v>0.64180555555555552</v>
      </c>
      <c r="E526" s="12" t="s">
        <v>9</v>
      </c>
      <c r="F526" s="12">
        <v>23</v>
      </c>
      <c r="G526" s="12" t="s">
        <v>10</v>
      </c>
    </row>
    <row r="527" spans="3:7" ht="15" thickBot="1" x14ac:dyDescent="0.35">
      <c r="C527" s="10">
        <v>43294</v>
      </c>
      <c r="D527" s="11">
        <v>0.65114583333333331</v>
      </c>
      <c r="E527" s="12" t="s">
        <v>9</v>
      </c>
      <c r="F527" s="12">
        <v>22</v>
      </c>
      <c r="G527" s="12" t="s">
        <v>11</v>
      </c>
    </row>
    <row r="528" spans="3:7" ht="15" thickBot="1" x14ac:dyDescent="0.35">
      <c r="C528" s="10">
        <v>43294</v>
      </c>
      <c r="D528" s="11">
        <v>0.6616319444444444</v>
      </c>
      <c r="E528" s="12" t="s">
        <v>9</v>
      </c>
      <c r="F528" s="12">
        <v>11</v>
      </c>
      <c r="G528" s="12" t="s">
        <v>10</v>
      </c>
    </row>
    <row r="529" spans="3:7" ht="15" thickBot="1" x14ac:dyDescent="0.35">
      <c r="C529" s="10">
        <v>43294</v>
      </c>
      <c r="D529" s="11">
        <v>0.66642361111111115</v>
      </c>
      <c r="E529" s="12" t="s">
        <v>9</v>
      </c>
      <c r="F529" s="12">
        <v>10</v>
      </c>
      <c r="G529" s="12" t="s">
        <v>10</v>
      </c>
    </row>
    <row r="530" spans="3:7" ht="15" thickBot="1" x14ac:dyDescent="0.35">
      <c r="C530" s="10">
        <v>43294</v>
      </c>
      <c r="D530" s="11">
        <v>0.67541666666666667</v>
      </c>
      <c r="E530" s="12" t="s">
        <v>9</v>
      </c>
      <c r="F530" s="12">
        <v>10</v>
      </c>
      <c r="G530" s="12" t="s">
        <v>11</v>
      </c>
    </row>
    <row r="531" spans="3:7" ht="15" thickBot="1" x14ac:dyDescent="0.35">
      <c r="C531" s="10">
        <v>43294</v>
      </c>
      <c r="D531" s="11">
        <v>0.68502314814814813</v>
      </c>
      <c r="E531" s="12" t="s">
        <v>9</v>
      </c>
      <c r="F531" s="12">
        <v>4</v>
      </c>
      <c r="G531" s="12" t="s">
        <v>11</v>
      </c>
    </row>
    <row r="532" spans="3:7" ht="15" thickBot="1" x14ac:dyDescent="0.35">
      <c r="C532" s="10">
        <v>43294</v>
      </c>
      <c r="D532" s="11">
        <v>0.68594907407407402</v>
      </c>
      <c r="E532" s="12" t="s">
        <v>9</v>
      </c>
      <c r="F532" s="12">
        <v>11</v>
      </c>
      <c r="G532" s="12" t="s">
        <v>11</v>
      </c>
    </row>
    <row r="533" spans="3:7" ht="15" thickBot="1" x14ac:dyDescent="0.35">
      <c r="C533" s="10">
        <v>43294</v>
      </c>
      <c r="D533" s="11">
        <v>0.68763888888888891</v>
      </c>
      <c r="E533" s="12" t="s">
        <v>9</v>
      </c>
      <c r="F533" s="12">
        <v>23</v>
      </c>
      <c r="G533" s="12" t="s">
        <v>10</v>
      </c>
    </row>
    <row r="534" spans="3:7" ht="15" thickBot="1" x14ac:dyDescent="0.35">
      <c r="C534" s="10">
        <v>43294</v>
      </c>
      <c r="D534" s="11">
        <v>0.70025462962962959</v>
      </c>
      <c r="E534" s="12" t="s">
        <v>9</v>
      </c>
      <c r="F534" s="12">
        <v>11</v>
      </c>
      <c r="G534" s="12" t="s">
        <v>10</v>
      </c>
    </row>
    <row r="535" spans="3:7" ht="15" thickBot="1" x14ac:dyDescent="0.35">
      <c r="C535" s="10">
        <v>43294</v>
      </c>
      <c r="D535" s="11">
        <v>0.70856481481481481</v>
      </c>
      <c r="E535" s="12" t="s">
        <v>9</v>
      </c>
      <c r="F535" s="12">
        <v>11</v>
      </c>
      <c r="G535" s="12" t="s">
        <v>11</v>
      </c>
    </row>
    <row r="536" spans="3:7" ht="15" thickBot="1" x14ac:dyDescent="0.35">
      <c r="C536" s="10">
        <v>43294</v>
      </c>
      <c r="D536" s="11">
        <v>0.71387731481481476</v>
      </c>
      <c r="E536" s="12" t="s">
        <v>9</v>
      </c>
      <c r="F536" s="12">
        <v>10</v>
      </c>
      <c r="G536" s="12" t="s">
        <v>10</v>
      </c>
    </row>
    <row r="537" spans="3:7" ht="15" thickBot="1" x14ac:dyDescent="0.35">
      <c r="C537" s="10">
        <v>43294</v>
      </c>
      <c r="D537" s="11">
        <v>0.74386574074074074</v>
      </c>
      <c r="E537" s="12" t="s">
        <v>9</v>
      </c>
      <c r="F537" s="12">
        <v>9</v>
      </c>
      <c r="G537" s="12" t="s">
        <v>11</v>
      </c>
    </row>
    <row r="538" spans="3:7" ht="15" thickBot="1" x14ac:dyDescent="0.35">
      <c r="C538" s="10">
        <v>43294</v>
      </c>
      <c r="D538" s="11">
        <v>0.74797453703703709</v>
      </c>
      <c r="E538" s="12" t="s">
        <v>9</v>
      </c>
      <c r="F538" s="12">
        <v>10</v>
      </c>
      <c r="G538" s="12" t="s">
        <v>10</v>
      </c>
    </row>
    <row r="539" spans="3:7" ht="15" thickBot="1" x14ac:dyDescent="0.35">
      <c r="C539" s="10">
        <v>43294</v>
      </c>
      <c r="D539" s="11">
        <v>0.75613425925925926</v>
      </c>
      <c r="E539" s="12" t="s">
        <v>9</v>
      </c>
      <c r="F539" s="12">
        <v>10</v>
      </c>
      <c r="G539" s="12" t="s">
        <v>10</v>
      </c>
    </row>
    <row r="540" spans="3:7" ht="15" thickBot="1" x14ac:dyDescent="0.35">
      <c r="C540" s="10">
        <v>43294</v>
      </c>
      <c r="D540" s="11">
        <v>0.75783564814814808</v>
      </c>
      <c r="E540" s="12" t="s">
        <v>9</v>
      </c>
      <c r="F540" s="12">
        <v>10</v>
      </c>
      <c r="G540" s="12" t="s">
        <v>11</v>
      </c>
    </row>
    <row r="541" spans="3:7" ht="15" thickBot="1" x14ac:dyDescent="0.35">
      <c r="C541" s="10">
        <v>43294</v>
      </c>
      <c r="D541" s="11">
        <v>0.7666087962962963</v>
      </c>
      <c r="E541" s="12" t="s">
        <v>9</v>
      </c>
      <c r="F541" s="12">
        <v>18</v>
      </c>
      <c r="G541" s="12" t="s">
        <v>10</v>
      </c>
    </row>
    <row r="542" spans="3:7" ht="15" thickBot="1" x14ac:dyDescent="0.35">
      <c r="C542" s="10">
        <v>43294</v>
      </c>
      <c r="D542" s="11">
        <v>0.76858796296296295</v>
      </c>
      <c r="E542" s="12" t="s">
        <v>9</v>
      </c>
      <c r="F542" s="12">
        <v>15</v>
      </c>
      <c r="G542" s="12" t="s">
        <v>10</v>
      </c>
    </row>
    <row r="543" spans="3:7" ht="15" thickBot="1" x14ac:dyDescent="0.35">
      <c r="C543" s="10">
        <v>43294</v>
      </c>
      <c r="D543" s="11">
        <v>0.76868055555555559</v>
      </c>
      <c r="E543" s="12" t="s">
        <v>9</v>
      </c>
      <c r="F543" s="12">
        <v>18</v>
      </c>
      <c r="G543" s="12" t="s">
        <v>10</v>
      </c>
    </row>
    <row r="544" spans="3:7" ht="15" thickBot="1" x14ac:dyDescent="0.35">
      <c r="C544" s="10">
        <v>43294</v>
      </c>
      <c r="D544" s="11">
        <v>0.7776967592592593</v>
      </c>
      <c r="E544" s="12" t="s">
        <v>9</v>
      </c>
      <c r="F544" s="12">
        <v>18</v>
      </c>
      <c r="G544" s="12" t="s">
        <v>11</v>
      </c>
    </row>
    <row r="545" spans="3:7" ht="15" thickBot="1" x14ac:dyDescent="0.35">
      <c r="C545" s="10">
        <v>43294</v>
      </c>
      <c r="D545" s="11">
        <v>0.78399305555555554</v>
      </c>
      <c r="E545" s="12" t="s">
        <v>9</v>
      </c>
      <c r="F545" s="12">
        <v>11</v>
      </c>
      <c r="G545" s="12" t="s">
        <v>11</v>
      </c>
    </row>
    <row r="546" spans="3:7" ht="15" thickBot="1" x14ac:dyDescent="0.35">
      <c r="C546" s="10">
        <v>43294</v>
      </c>
      <c r="D546" s="11">
        <v>0.79182870370370362</v>
      </c>
      <c r="E546" s="12" t="s">
        <v>9</v>
      </c>
      <c r="F546" s="12">
        <v>10</v>
      </c>
      <c r="G546" s="12" t="s">
        <v>11</v>
      </c>
    </row>
    <row r="547" spans="3:7" ht="15" thickBot="1" x14ac:dyDescent="0.35">
      <c r="C547" s="10">
        <v>43294</v>
      </c>
      <c r="D547" s="11">
        <v>0.79342592592592587</v>
      </c>
      <c r="E547" s="12" t="s">
        <v>9</v>
      </c>
      <c r="F547" s="12">
        <v>10</v>
      </c>
      <c r="G547" s="12" t="s">
        <v>10</v>
      </c>
    </row>
    <row r="548" spans="3:7" ht="15" thickBot="1" x14ac:dyDescent="0.35">
      <c r="C548" s="10">
        <v>43294</v>
      </c>
      <c r="D548" s="11">
        <v>0.79883101851851857</v>
      </c>
      <c r="E548" s="12" t="s">
        <v>9</v>
      </c>
      <c r="F548" s="12">
        <v>7</v>
      </c>
      <c r="G548" s="12" t="s">
        <v>11</v>
      </c>
    </row>
    <row r="549" spans="3:7" ht="15" thickBot="1" x14ac:dyDescent="0.35">
      <c r="C549" s="10">
        <v>43294</v>
      </c>
      <c r="D549" s="11">
        <v>0.80040509259259263</v>
      </c>
      <c r="E549" s="12" t="s">
        <v>9</v>
      </c>
      <c r="F549" s="12">
        <v>6</v>
      </c>
      <c r="G549" s="12" t="s">
        <v>10</v>
      </c>
    </row>
    <row r="550" spans="3:7" ht="15" thickBot="1" x14ac:dyDescent="0.35">
      <c r="C550" s="10">
        <v>43294</v>
      </c>
      <c r="D550" s="11">
        <v>0.80449074074074067</v>
      </c>
      <c r="E550" s="12" t="s">
        <v>9</v>
      </c>
      <c r="F550" s="12">
        <v>12</v>
      </c>
      <c r="G550" s="12" t="s">
        <v>11</v>
      </c>
    </row>
    <row r="551" spans="3:7" ht="15" thickBot="1" x14ac:dyDescent="0.35">
      <c r="C551" s="10">
        <v>43294</v>
      </c>
      <c r="D551" s="11">
        <v>0.81226851851851845</v>
      </c>
      <c r="E551" s="12" t="s">
        <v>9</v>
      </c>
      <c r="F551" s="12">
        <v>12</v>
      </c>
      <c r="G551" s="12" t="s">
        <v>11</v>
      </c>
    </row>
    <row r="552" spans="3:7" ht="15" thickBot="1" x14ac:dyDescent="0.35">
      <c r="C552" s="10">
        <v>43294</v>
      </c>
      <c r="D552" s="11">
        <v>0.81231481481481482</v>
      </c>
      <c r="E552" s="12" t="s">
        <v>9</v>
      </c>
      <c r="F552" s="12">
        <v>11</v>
      </c>
      <c r="G552" s="12" t="s">
        <v>10</v>
      </c>
    </row>
    <row r="553" spans="3:7" ht="15" thickBot="1" x14ac:dyDescent="0.35">
      <c r="C553" s="10">
        <v>43294</v>
      </c>
      <c r="D553" s="11">
        <v>0.81706018518518519</v>
      </c>
      <c r="E553" s="12" t="s">
        <v>9</v>
      </c>
      <c r="F553" s="12">
        <v>10</v>
      </c>
      <c r="G553" s="12" t="s">
        <v>10</v>
      </c>
    </row>
    <row r="554" spans="3:7" ht="15" thickBot="1" x14ac:dyDescent="0.35">
      <c r="C554" s="10">
        <v>43294</v>
      </c>
      <c r="D554" s="11">
        <v>0.82437499999999997</v>
      </c>
      <c r="E554" s="12" t="s">
        <v>9</v>
      </c>
      <c r="F554" s="12">
        <v>9</v>
      </c>
      <c r="G554" s="12" t="s">
        <v>11</v>
      </c>
    </row>
    <row r="555" spans="3:7" ht="15" thickBot="1" x14ac:dyDescent="0.35">
      <c r="C555" s="10">
        <v>43294</v>
      </c>
      <c r="D555" s="11">
        <v>0.82750000000000001</v>
      </c>
      <c r="E555" s="12" t="s">
        <v>9</v>
      </c>
      <c r="F555" s="12">
        <v>21</v>
      </c>
      <c r="G555" s="12" t="s">
        <v>10</v>
      </c>
    </row>
    <row r="556" spans="3:7" ht="15" thickBot="1" x14ac:dyDescent="0.35">
      <c r="C556" s="10">
        <v>43294</v>
      </c>
      <c r="D556" s="11">
        <v>0.82861111111111108</v>
      </c>
      <c r="E556" s="12" t="s">
        <v>9</v>
      </c>
      <c r="F556" s="12">
        <v>17</v>
      </c>
      <c r="G556" s="12" t="s">
        <v>11</v>
      </c>
    </row>
    <row r="557" spans="3:7" ht="15" thickBot="1" x14ac:dyDescent="0.35">
      <c r="C557" s="10">
        <v>43294</v>
      </c>
      <c r="D557" s="11">
        <v>0.83256944444444436</v>
      </c>
      <c r="E557" s="12" t="s">
        <v>9</v>
      </c>
      <c r="F557" s="12">
        <v>16</v>
      </c>
      <c r="G557" s="12" t="s">
        <v>11</v>
      </c>
    </row>
    <row r="558" spans="3:7" ht="15" thickBot="1" x14ac:dyDescent="0.35">
      <c r="C558" s="10">
        <v>43294</v>
      </c>
      <c r="D558" s="11">
        <v>0.83259259259259266</v>
      </c>
      <c r="E558" s="12" t="s">
        <v>9</v>
      </c>
      <c r="F558" s="12">
        <v>11</v>
      </c>
      <c r="G558" s="12" t="s">
        <v>11</v>
      </c>
    </row>
    <row r="559" spans="3:7" ht="15" thickBot="1" x14ac:dyDescent="0.35">
      <c r="C559" s="10">
        <v>43294</v>
      </c>
      <c r="D559" s="11">
        <v>0.83986111111111106</v>
      </c>
      <c r="E559" s="12" t="s">
        <v>9</v>
      </c>
      <c r="F559" s="12">
        <v>10</v>
      </c>
      <c r="G559" s="12" t="s">
        <v>11</v>
      </c>
    </row>
    <row r="560" spans="3:7" ht="15" thickBot="1" x14ac:dyDescent="0.35">
      <c r="C560" s="10">
        <v>43294</v>
      </c>
      <c r="D560" s="11">
        <v>0.84368055555555566</v>
      </c>
      <c r="E560" s="12" t="s">
        <v>9</v>
      </c>
      <c r="F560" s="12">
        <v>19</v>
      </c>
      <c r="G560" s="12" t="s">
        <v>10</v>
      </c>
    </row>
    <row r="561" spans="3:7" ht="15" thickBot="1" x14ac:dyDescent="0.35">
      <c r="C561" s="10">
        <v>43294</v>
      </c>
      <c r="D561" s="11">
        <v>0.84461805555555547</v>
      </c>
      <c r="E561" s="12" t="s">
        <v>9</v>
      </c>
      <c r="F561" s="12">
        <v>18</v>
      </c>
      <c r="G561" s="12" t="s">
        <v>11</v>
      </c>
    </row>
    <row r="562" spans="3:7" ht="15" thickBot="1" x14ac:dyDescent="0.35">
      <c r="C562" s="10">
        <v>43294</v>
      </c>
      <c r="D562" s="11">
        <v>0.84981481481481491</v>
      </c>
      <c r="E562" s="12" t="s">
        <v>9</v>
      </c>
      <c r="F562" s="12">
        <v>16</v>
      </c>
      <c r="G562" s="12" t="s">
        <v>10</v>
      </c>
    </row>
    <row r="563" spans="3:7" ht="15" thickBot="1" x14ac:dyDescent="0.35">
      <c r="C563" s="10">
        <v>43294</v>
      </c>
      <c r="D563" s="11">
        <v>0.86141203703703706</v>
      </c>
      <c r="E563" s="12" t="s">
        <v>9</v>
      </c>
      <c r="F563" s="12">
        <v>13</v>
      </c>
      <c r="G563" s="12" t="s">
        <v>11</v>
      </c>
    </row>
    <row r="564" spans="3:7" ht="15" thickBot="1" x14ac:dyDescent="0.35">
      <c r="C564" s="10">
        <v>43294</v>
      </c>
      <c r="D564" s="11">
        <v>0.87097222222222215</v>
      </c>
      <c r="E564" s="12" t="s">
        <v>9</v>
      </c>
      <c r="F564" s="12">
        <v>22</v>
      </c>
      <c r="G564" s="12" t="s">
        <v>10</v>
      </c>
    </row>
    <row r="565" spans="3:7" ht="15" thickBot="1" x14ac:dyDescent="0.35">
      <c r="C565" s="10">
        <v>43294</v>
      </c>
      <c r="D565" s="11">
        <v>0.87604166666666661</v>
      </c>
      <c r="E565" s="12" t="s">
        <v>9</v>
      </c>
      <c r="F565" s="12">
        <v>20</v>
      </c>
      <c r="G565" s="12" t="s">
        <v>10</v>
      </c>
    </row>
    <row r="566" spans="3:7" ht="15" thickBot="1" x14ac:dyDescent="0.35">
      <c r="C566" s="10">
        <v>43294</v>
      </c>
      <c r="D566" s="11">
        <v>0.8991203703703704</v>
      </c>
      <c r="E566" s="12" t="s">
        <v>9</v>
      </c>
      <c r="F566" s="12">
        <v>11</v>
      </c>
      <c r="G566" s="12" t="s">
        <v>11</v>
      </c>
    </row>
    <row r="567" spans="3:7" ht="15" thickBot="1" x14ac:dyDescent="0.35">
      <c r="C567" s="10">
        <v>43294</v>
      </c>
      <c r="D567" s="11">
        <v>0.91993055555555558</v>
      </c>
      <c r="E567" s="12" t="s">
        <v>9</v>
      </c>
      <c r="F567" s="12">
        <v>10</v>
      </c>
      <c r="G567" s="12" t="s">
        <v>10</v>
      </c>
    </row>
    <row r="568" spans="3:7" ht="15" thickBot="1" x14ac:dyDescent="0.35">
      <c r="C568" s="10">
        <v>43295</v>
      </c>
      <c r="D568" s="11">
        <v>8.4224537037037028E-2</v>
      </c>
      <c r="E568" s="12" t="s">
        <v>9</v>
      </c>
      <c r="F568" s="12">
        <v>21</v>
      </c>
      <c r="G568" s="12" t="s">
        <v>10</v>
      </c>
    </row>
    <row r="569" spans="3:7" ht="15" thickBot="1" x14ac:dyDescent="0.35">
      <c r="C569" s="10">
        <v>43295</v>
      </c>
      <c r="D569" s="11">
        <v>0.11923611111111111</v>
      </c>
      <c r="E569" s="12" t="s">
        <v>9</v>
      </c>
      <c r="F569" s="12">
        <v>36</v>
      </c>
      <c r="G569" s="12" t="s">
        <v>10</v>
      </c>
    </row>
    <row r="570" spans="3:7" ht="15" thickBot="1" x14ac:dyDescent="0.35">
      <c r="C570" s="10">
        <v>43295</v>
      </c>
      <c r="D570" s="11">
        <v>0.12140046296296296</v>
      </c>
      <c r="E570" s="12" t="s">
        <v>9</v>
      </c>
      <c r="F570" s="12">
        <v>12</v>
      </c>
      <c r="G570" s="12" t="s">
        <v>11</v>
      </c>
    </row>
    <row r="571" spans="3:7" ht="15" thickBot="1" x14ac:dyDescent="0.35">
      <c r="C571" s="10">
        <v>43295</v>
      </c>
      <c r="D571" s="11">
        <v>0.12165509259259259</v>
      </c>
      <c r="E571" s="12" t="s">
        <v>9</v>
      </c>
      <c r="F571" s="12">
        <v>12</v>
      </c>
      <c r="G571" s="12" t="s">
        <v>11</v>
      </c>
    </row>
    <row r="572" spans="3:7" ht="15" thickBot="1" x14ac:dyDescent="0.35">
      <c r="C572" s="10">
        <v>43295</v>
      </c>
      <c r="D572" s="11">
        <v>0.18541666666666667</v>
      </c>
      <c r="E572" s="12" t="s">
        <v>9</v>
      </c>
      <c r="F572" s="12">
        <v>11</v>
      </c>
      <c r="G572" s="12" t="s">
        <v>11</v>
      </c>
    </row>
    <row r="573" spans="3:7" ht="15" thickBot="1" x14ac:dyDescent="0.35">
      <c r="C573" s="10">
        <v>43295</v>
      </c>
      <c r="D573" s="11">
        <v>0.23682870370370371</v>
      </c>
      <c r="E573" s="12" t="s">
        <v>9</v>
      </c>
      <c r="F573" s="12">
        <v>10</v>
      </c>
      <c r="G573" s="12" t="s">
        <v>11</v>
      </c>
    </row>
    <row r="574" spans="3:7" ht="15" thickBot="1" x14ac:dyDescent="0.35">
      <c r="C574" s="10">
        <v>43295</v>
      </c>
      <c r="D574" s="11">
        <v>0.30975694444444446</v>
      </c>
      <c r="E574" s="12" t="s">
        <v>9</v>
      </c>
      <c r="F574" s="12">
        <v>7</v>
      </c>
      <c r="G574" s="12" t="s">
        <v>11</v>
      </c>
    </row>
    <row r="575" spans="3:7" ht="15" thickBot="1" x14ac:dyDescent="0.35">
      <c r="C575" s="10">
        <v>43295</v>
      </c>
      <c r="D575" s="11">
        <v>0.3429976851851852</v>
      </c>
      <c r="E575" s="12" t="s">
        <v>9</v>
      </c>
      <c r="F575" s="12">
        <v>12</v>
      </c>
      <c r="G575" s="12" t="s">
        <v>11</v>
      </c>
    </row>
    <row r="576" spans="3:7" ht="15" thickBot="1" x14ac:dyDescent="0.35">
      <c r="C576" s="10">
        <v>43295</v>
      </c>
      <c r="D576" s="11">
        <v>0.3684027777777778</v>
      </c>
      <c r="E576" s="12" t="s">
        <v>9</v>
      </c>
      <c r="F576" s="12">
        <v>11</v>
      </c>
      <c r="G576" s="12" t="s">
        <v>11</v>
      </c>
    </row>
    <row r="577" spans="3:7" ht="15" thickBot="1" x14ac:dyDescent="0.35">
      <c r="C577" s="10">
        <v>43295</v>
      </c>
      <c r="D577" s="11">
        <v>0.37300925925925926</v>
      </c>
      <c r="E577" s="12" t="s">
        <v>9</v>
      </c>
      <c r="F577" s="12">
        <v>10</v>
      </c>
      <c r="G577" s="12" t="s">
        <v>11</v>
      </c>
    </row>
    <row r="578" spans="3:7" ht="15" thickBot="1" x14ac:dyDescent="0.35">
      <c r="C578" s="10">
        <v>43295</v>
      </c>
      <c r="D578" s="11">
        <v>0.37689814814814815</v>
      </c>
      <c r="E578" s="12" t="s">
        <v>9</v>
      </c>
      <c r="F578" s="12">
        <v>12</v>
      </c>
      <c r="G578" s="12" t="s">
        <v>11</v>
      </c>
    </row>
    <row r="579" spans="3:7" ht="15" thickBot="1" x14ac:dyDescent="0.35">
      <c r="C579" s="10">
        <v>43295</v>
      </c>
      <c r="D579" s="11">
        <v>0.40234953703703707</v>
      </c>
      <c r="E579" s="12" t="s">
        <v>9</v>
      </c>
      <c r="F579" s="12">
        <v>16</v>
      </c>
      <c r="G579" s="12" t="s">
        <v>10</v>
      </c>
    </row>
    <row r="580" spans="3:7" ht="15" thickBot="1" x14ac:dyDescent="0.35">
      <c r="C580" s="10">
        <v>43295</v>
      </c>
      <c r="D580" s="11">
        <v>0.4446180555555555</v>
      </c>
      <c r="E580" s="12" t="s">
        <v>9</v>
      </c>
      <c r="F580" s="12">
        <v>15</v>
      </c>
      <c r="G580" s="12" t="s">
        <v>11</v>
      </c>
    </row>
    <row r="581" spans="3:7" ht="15" thickBot="1" x14ac:dyDescent="0.35">
      <c r="C581" s="10">
        <v>43295</v>
      </c>
      <c r="D581" s="11">
        <v>0.44538194444444446</v>
      </c>
      <c r="E581" s="12" t="s">
        <v>9</v>
      </c>
      <c r="F581" s="12">
        <v>14</v>
      </c>
      <c r="G581" s="12" t="s">
        <v>11</v>
      </c>
    </row>
    <row r="582" spans="3:7" ht="15" thickBot="1" x14ac:dyDescent="0.35">
      <c r="C582" s="10">
        <v>43295</v>
      </c>
      <c r="D582" s="11">
        <v>0.44918981481481479</v>
      </c>
      <c r="E582" s="12" t="s">
        <v>9</v>
      </c>
      <c r="F582" s="12">
        <v>13</v>
      </c>
      <c r="G582" s="12" t="s">
        <v>11</v>
      </c>
    </row>
    <row r="583" spans="3:7" ht="15" thickBot="1" x14ac:dyDescent="0.35">
      <c r="C583" s="10">
        <v>43295</v>
      </c>
      <c r="D583" s="11">
        <v>0.45278935185185182</v>
      </c>
      <c r="E583" s="12" t="s">
        <v>9</v>
      </c>
      <c r="F583" s="12">
        <v>11</v>
      </c>
      <c r="G583" s="12" t="s">
        <v>11</v>
      </c>
    </row>
    <row r="584" spans="3:7" ht="15" thickBot="1" x14ac:dyDescent="0.35">
      <c r="C584" s="10">
        <v>43295</v>
      </c>
      <c r="D584" s="11">
        <v>0.45328703703703704</v>
      </c>
      <c r="E584" s="12" t="s">
        <v>9</v>
      </c>
      <c r="F584" s="12">
        <v>20</v>
      </c>
      <c r="G584" s="12" t="s">
        <v>10</v>
      </c>
    </row>
    <row r="585" spans="3:7" ht="15" thickBot="1" x14ac:dyDescent="0.35">
      <c r="C585" s="10">
        <v>43295</v>
      </c>
      <c r="D585" s="11">
        <v>0.4558680555555556</v>
      </c>
      <c r="E585" s="12" t="s">
        <v>9</v>
      </c>
      <c r="F585" s="12">
        <v>11</v>
      </c>
      <c r="G585" s="12" t="s">
        <v>11</v>
      </c>
    </row>
    <row r="586" spans="3:7" ht="15" thickBot="1" x14ac:dyDescent="0.35">
      <c r="C586" s="10">
        <v>43295</v>
      </c>
      <c r="D586" s="11">
        <v>0.46474537037037034</v>
      </c>
      <c r="E586" s="12" t="s">
        <v>9</v>
      </c>
      <c r="F586" s="12">
        <v>11</v>
      </c>
      <c r="G586" s="12" t="s">
        <v>11</v>
      </c>
    </row>
    <row r="587" spans="3:7" ht="15" thickBot="1" x14ac:dyDescent="0.35">
      <c r="C587" s="10">
        <v>43295</v>
      </c>
      <c r="D587" s="11">
        <v>0.46585648148148145</v>
      </c>
      <c r="E587" s="12" t="s">
        <v>9</v>
      </c>
      <c r="F587" s="12">
        <v>7</v>
      </c>
      <c r="G587" s="12" t="s">
        <v>11</v>
      </c>
    </row>
    <row r="588" spans="3:7" ht="15" thickBot="1" x14ac:dyDescent="0.35">
      <c r="C588" s="10">
        <v>43295</v>
      </c>
      <c r="D588" s="11">
        <v>0.4679976851851852</v>
      </c>
      <c r="E588" s="12" t="s">
        <v>9</v>
      </c>
      <c r="F588" s="12">
        <v>12</v>
      </c>
      <c r="G588" s="12" t="s">
        <v>10</v>
      </c>
    </row>
    <row r="589" spans="3:7" ht="15" thickBot="1" x14ac:dyDescent="0.35">
      <c r="C589" s="10">
        <v>43295</v>
      </c>
      <c r="D589" s="11">
        <v>0.46814814814814815</v>
      </c>
      <c r="E589" s="12" t="s">
        <v>9</v>
      </c>
      <c r="F589" s="12">
        <v>18</v>
      </c>
      <c r="G589" s="12" t="s">
        <v>10</v>
      </c>
    </row>
    <row r="590" spans="3:7" ht="15" thickBot="1" x14ac:dyDescent="0.35">
      <c r="C590" s="10">
        <v>43295</v>
      </c>
      <c r="D590" s="11">
        <v>0.46893518518518523</v>
      </c>
      <c r="E590" s="12" t="s">
        <v>9</v>
      </c>
      <c r="F590" s="12">
        <v>9</v>
      </c>
      <c r="G590" s="12" t="s">
        <v>11</v>
      </c>
    </row>
    <row r="591" spans="3:7" ht="15" thickBot="1" x14ac:dyDescent="0.35">
      <c r="C591" s="10">
        <v>43295</v>
      </c>
      <c r="D591" s="11">
        <v>0.47503472222222221</v>
      </c>
      <c r="E591" s="12" t="s">
        <v>9</v>
      </c>
      <c r="F591" s="12">
        <v>13</v>
      </c>
      <c r="G591" s="12" t="s">
        <v>11</v>
      </c>
    </row>
    <row r="592" spans="3:7" ht="15" thickBot="1" x14ac:dyDescent="0.35">
      <c r="C592" s="10">
        <v>43295</v>
      </c>
      <c r="D592" s="11">
        <v>0.47827546296296292</v>
      </c>
      <c r="E592" s="12" t="s">
        <v>9</v>
      </c>
      <c r="F592" s="12">
        <v>24</v>
      </c>
      <c r="G592" s="12" t="s">
        <v>10</v>
      </c>
    </row>
    <row r="593" spans="3:7" ht="15" thickBot="1" x14ac:dyDescent="0.35">
      <c r="C593" s="10">
        <v>43295</v>
      </c>
      <c r="D593" s="11">
        <v>0.47899305555555555</v>
      </c>
      <c r="E593" s="12" t="s">
        <v>9</v>
      </c>
      <c r="F593" s="12">
        <v>11</v>
      </c>
      <c r="G593" s="12" t="s">
        <v>11</v>
      </c>
    </row>
    <row r="594" spans="3:7" ht="15" thickBot="1" x14ac:dyDescent="0.35">
      <c r="C594" s="10">
        <v>43295</v>
      </c>
      <c r="D594" s="11">
        <v>0.48166666666666669</v>
      </c>
      <c r="E594" s="12" t="s">
        <v>9</v>
      </c>
      <c r="F594" s="12">
        <v>14</v>
      </c>
      <c r="G594" s="12" t="s">
        <v>10</v>
      </c>
    </row>
    <row r="595" spans="3:7" ht="15" thickBot="1" x14ac:dyDescent="0.35">
      <c r="C595" s="10">
        <v>43295</v>
      </c>
      <c r="D595" s="11">
        <v>0.48281250000000003</v>
      </c>
      <c r="E595" s="12" t="s">
        <v>9</v>
      </c>
      <c r="F595" s="12">
        <v>20</v>
      </c>
      <c r="G595" s="12" t="s">
        <v>11</v>
      </c>
    </row>
    <row r="596" spans="3:7" ht="15" thickBot="1" x14ac:dyDescent="0.35">
      <c r="C596" s="10">
        <v>43295</v>
      </c>
      <c r="D596" s="11">
        <v>0.48631944444444447</v>
      </c>
      <c r="E596" s="12" t="s">
        <v>9</v>
      </c>
      <c r="F596" s="12">
        <v>12</v>
      </c>
      <c r="G596" s="12" t="s">
        <v>11</v>
      </c>
    </row>
    <row r="597" spans="3:7" ht="15" thickBot="1" x14ac:dyDescent="0.35">
      <c r="C597" s="10">
        <v>43295</v>
      </c>
      <c r="D597" s="11">
        <v>0.49230324074074078</v>
      </c>
      <c r="E597" s="12" t="s">
        <v>9</v>
      </c>
      <c r="F597" s="12">
        <v>11</v>
      </c>
      <c r="G597" s="12" t="s">
        <v>11</v>
      </c>
    </row>
    <row r="598" spans="3:7" ht="15" thickBot="1" x14ac:dyDescent="0.35">
      <c r="C598" s="10">
        <v>43295</v>
      </c>
      <c r="D598" s="11">
        <v>0.49291666666666667</v>
      </c>
      <c r="E598" s="12" t="s">
        <v>9</v>
      </c>
      <c r="F598" s="12">
        <v>10</v>
      </c>
      <c r="G598" s="12" t="s">
        <v>11</v>
      </c>
    </row>
    <row r="599" spans="3:7" ht="15" thickBot="1" x14ac:dyDescent="0.35">
      <c r="C599" s="10">
        <v>43295</v>
      </c>
      <c r="D599" s="11">
        <v>0.50206018518518525</v>
      </c>
      <c r="E599" s="12" t="s">
        <v>9</v>
      </c>
      <c r="F599" s="12">
        <v>9</v>
      </c>
      <c r="G599" s="12" t="s">
        <v>11</v>
      </c>
    </row>
    <row r="600" spans="3:7" ht="15" thickBot="1" x14ac:dyDescent="0.35">
      <c r="C600" s="10">
        <v>43295</v>
      </c>
      <c r="D600" s="11">
        <v>0.50916666666666666</v>
      </c>
      <c r="E600" s="12" t="s">
        <v>9</v>
      </c>
      <c r="F600" s="12">
        <v>10</v>
      </c>
      <c r="G600" s="12" t="s">
        <v>10</v>
      </c>
    </row>
    <row r="601" spans="3:7" ht="15" thickBot="1" x14ac:dyDescent="0.35">
      <c r="C601" s="10">
        <v>43295</v>
      </c>
      <c r="D601" s="11">
        <v>0.51282407407407404</v>
      </c>
      <c r="E601" s="12" t="s">
        <v>9</v>
      </c>
      <c r="F601" s="12">
        <v>13</v>
      </c>
      <c r="G601" s="12" t="s">
        <v>11</v>
      </c>
    </row>
    <row r="602" spans="3:7" ht="15" thickBot="1" x14ac:dyDescent="0.35">
      <c r="C602" s="10">
        <v>43295</v>
      </c>
      <c r="D602" s="11">
        <v>0.51686342592592593</v>
      </c>
      <c r="E602" s="12" t="s">
        <v>9</v>
      </c>
      <c r="F602" s="12">
        <v>11</v>
      </c>
      <c r="G602" s="12" t="s">
        <v>10</v>
      </c>
    </row>
    <row r="603" spans="3:7" ht="15" thickBot="1" x14ac:dyDescent="0.35">
      <c r="C603" s="10">
        <v>43295</v>
      </c>
      <c r="D603" s="11">
        <v>0.52569444444444446</v>
      </c>
      <c r="E603" s="12" t="s">
        <v>9</v>
      </c>
      <c r="F603" s="12">
        <v>10</v>
      </c>
      <c r="G603" s="12" t="s">
        <v>10</v>
      </c>
    </row>
    <row r="604" spans="3:7" ht="15" thickBot="1" x14ac:dyDescent="0.35">
      <c r="C604" s="10">
        <v>43295</v>
      </c>
      <c r="D604" s="11">
        <v>0.52670138888888884</v>
      </c>
      <c r="E604" s="12" t="s">
        <v>9</v>
      </c>
      <c r="F604" s="12">
        <v>10</v>
      </c>
      <c r="G604" s="12" t="s">
        <v>11</v>
      </c>
    </row>
    <row r="605" spans="3:7" ht="15" thickBot="1" x14ac:dyDescent="0.35">
      <c r="C605" s="10">
        <v>43295</v>
      </c>
      <c r="D605" s="11">
        <v>0.52899305555555554</v>
      </c>
      <c r="E605" s="12" t="s">
        <v>9</v>
      </c>
      <c r="F605" s="12">
        <v>23</v>
      </c>
      <c r="G605" s="12" t="s">
        <v>10</v>
      </c>
    </row>
    <row r="606" spans="3:7" ht="15" thickBot="1" x14ac:dyDescent="0.35">
      <c r="C606" s="10">
        <v>43295</v>
      </c>
      <c r="D606" s="11">
        <v>0.53609953703703705</v>
      </c>
      <c r="E606" s="12" t="s">
        <v>9</v>
      </c>
      <c r="F606" s="12">
        <v>19</v>
      </c>
      <c r="G606" s="12" t="s">
        <v>10</v>
      </c>
    </row>
    <row r="607" spans="3:7" ht="15" thickBot="1" x14ac:dyDescent="0.35">
      <c r="C607" s="10">
        <v>43295</v>
      </c>
      <c r="D607" s="11">
        <v>0.54065972222222225</v>
      </c>
      <c r="E607" s="12" t="s">
        <v>9</v>
      </c>
      <c r="F607" s="12">
        <v>12</v>
      </c>
      <c r="G607" s="12" t="s">
        <v>11</v>
      </c>
    </row>
    <row r="608" spans="3:7" ht="15" thickBot="1" x14ac:dyDescent="0.35">
      <c r="C608" s="10">
        <v>43295</v>
      </c>
      <c r="D608" s="11">
        <v>0.55018518518518522</v>
      </c>
      <c r="E608" s="12" t="s">
        <v>9</v>
      </c>
      <c r="F608" s="12">
        <v>16</v>
      </c>
      <c r="G608" s="12" t="s">
        <v>11</v>
      </c>
    </row>
    <row r="609" spans="3:7" ht="15" thickBot="1" x14ac:dyDescent="0.35">
      <c r="C609" s="10">
        <v>43295</v>
      </c>
      <c r="D609" s="11">
        <v>0.55508101851851854</v>
      </c>
      <c r="E609" s="12" t="s">
        <v>9</v>
      </c>
      <c r="F609" s="12">
        <v>11</v>
      </c>
      <c r="G609" s="12" t="s">
        <v>11</v>
      </c>
    </row>
    <row r="610" spans="3:7" ht="15" thickBot="1" x14ac:dyDescent="0.35">
      <c r="C610" s="10">
        <v>43295</v>
      </c>
      <c r="D610" s="11">
        <v>0.55642361111111105</v>
      </c>
      <c r="E610" s="12" t="s">
        <v>9</v>
      </c>
      <c r="F610" s="12">
        <v>15</v>
      </c>
      <c r="G610" s="12" t="s">
        <v>10</v>
      </c>
    </row>
    <row r="611" spans="3:7" ht="15" thickBot="1" x14ac:dyDescent="0.35">
      <c r="C611" s="10">
        <v>43295</v>
      </c>
      <c r="D611" s="11">
        <v>0.5591666666666667</v>
      </c>
      <c r="E611" s="12" t="s">
        <v>9</v>
      </c>
      <c r="F611" s="12">
        <v>12</v>
      </c>
      <c r="G611" s="12" t="s">
        <v>11</v>
      </c>
    </row>
    <row r="612" spans="3:7" ht="15" thickBot="1" x14ac:dyDescent="0.35">
      <c r="C612" s="10">
        <v>43295</v>
      </c>
      <c r="D612" s="11">
        <v>0.56351851851851853</v>
      </c>
      <c r="E612" s="12" t="s">
        <v>9</v>
      </c>
      <c r="F612" s="12">
        <v>12</v>
      </c>
      <c r="G612" s="12" t="s">
        <v>11</v>
      </c>
    </row>
    <row r="613" spans="3:7" ht="15" thickBot="1" x14ac:dyDescent="0.35">
      <c r="C613" s="10">
        <v>43295</v>
      </c>
      <c r="D613" s="11">
        <v>0.56509259259259259</v>
      </c>
      <c r="E613" s="12" t="s">
        <v>9</v>
      </c>
      <c r="F613" s="12">
        <v>10</v>
      </c>
      <c r="G613" s="12" t="s">
        <v>11</v>
      </c>
    </row>
    <row r="614" spans="3:7" ht="15" thickBot="1" x14ac:dyDescent="0.35">
      <c r="C614" s="10">
        <v>43295</v>
      </c>
      <c r="D614" s="11">
        <v>0.57903935185185185</v>
      </c>
      <c r="E614" s="12" t="s">
        <v>9</v>
      </c>
      <c r="F614" s="12">
        <v>13</v>
      </c>
      <c r="G614" s="12" t="s">
        <v>11</v>
      </c>
    </row>
    <row r="615" spans="3:7" ht="15" thickBot="1" x14ac:dyDescent="0.35">
      <c r="C615" s="10">
        <v>43295</v>
      </c>
      <c r="D615" s="11">
        <v>0.5794097222222222</v>
      </c>
      <c r="E615" s="12" t="s">
        <v>9</v>
      </c>
      <c r="F615" s="12">
        <v>9</v>
      </c>
      <c r="G615" s="12" t="s">
        <v>11</v>
      </c>
    </row>
    <row r="616" spans="3:7" ht="15" thickBot="1" x14ac:dyDescent="0.35">
      <c r="C616" s="10">
        <v>43295</v>
      </c>
      <c r="D616" s="11">
        <v>0.58171296296296293</v>
      </c>
      <c r="E616" s="12" t="s">
        <v>9</v>
      </c>
      <c r="F616" s="12">
        <v>7</v>
      </c>
      <c r="G616" s="12" t="s">
        <v>10</v>
      </c>
    </row>
    <row r="617" spans="3:7" ht="15" thickBot="1" x14ac:dyDescent="0.35">
      <c r="C617" s="10">
        <v>43295</v>
      </c>
      <c r="D617" s="11">
        <v>0.5849537037037037</v>
      </c>
      <c r="E617" s="12" t="s">
        <v>9</v>
      </c>
      <c r="F617" s="12">
        <v>8</v>
      </c>
      <c r="G617" s="12" t="s">
        <v>10</v>
      </c>
    </row>
    <row r="618" spans="3:7" ht="15" thickBot="1" x14ac:dyDescent="0.35">
      <c r="C618" s="10">
        <v>43295</v>
      </c>
      <c r="D618" s="11">
        <v>0.6426736111111111</v>
      </c>
      <c r="E618" s="12" t="s">
        <v>9</v>
      </c>
      <c r="F618" s="12">
        <v>22</v>
      </c>
      <c r="G618" s="12" t="s">
        <v>11</v>
      </c>
    </row>
    <row r="619" spans="3:7" ht="15" thickBot="1" x14ac:dyDescent="0.35">
      <c r="C619" s="10">
        <v>43295</v>
      </c>
      <c r="D619" s="11">
        <v>0.64270833333333333</v>
      </c>
      <c r="E619" s="12" t="s">
        <v>9</v>
      </c>
      <c r="F619" s="12">
        <v>17</v>
      </c>
      <c r="G619" s="12" t="s">
        <v>11</v>
      </c>
    </row>
    <row r="620" spans="3:7" ht="15" thickBot="1" x14ac:dyDescent="0.35">
      <c r="C620" s="10">
        <v>43295</v>
      </c>
      <c r="D620" s="11">
        <v>0.66829861111111111</v>
      </c>
      <c r="E620" s="12" t="s">
        <v>9</v>
      </c>
      <c r="F620" s="12">
        <v>15</v>
      </c>
      <c r="G620" s="12" t="s">
        <v>10</v>
      </c>
    </row>
    <row r="621" spans="3:7" ht="15" thickBot="1" x14ac:dyDescent="0.35">
      <c r="C621" s="10">
        <v>43295</v>
      </c>
      <c r="D621" s="11">
        <v>0.66831018518518526</v>
      </c>
      <c r="E621" s="12" t="s">
        <v>9</v>
      </c>
      <c r="F621" s="12">
        <v>16</v>
      </c>
      <c r="G621" s="12" t="s">
        <v>10</v>
      </c>
    </row>
    <row r="622" spans="3:7" ht="15" thickBot="1" x14ac:dyDescent="0.35">
      <c r="C622" s="10">
        <v>43295</v>
      </c>
      <c r="D622" s="11">
        <v>0.66834490740740737</v>
      </c>
      <c r="E622" s="12" t="s">
        <v>9</v>
      </c>
      <c r="F622" s="12">
        <v>16</v>
      </c>
      <c r="G622" s="12" t="s">
        <v>10</v>
      </c>
    </row>
    <row r="623" spans="3:7" ht="15" thickBot="1" x14ac:dyDescent="0.35">
      <c r="C623" s="10">
        <v>43295</v>
      </c>
      <c r="D623" s="11">
        <v>0.6683796296296296</v>
      </c>
      <c r="E623" s="12" t="s">
        <v>9</v>
      </c>
      <c r="F623" s="12">
        <v>16</v>
      </c>
      <c r="G623" s="12" t="s">
        <v>10</v>
      </c>
    </row>
    <row r="624" spans="3:7" ht="15" thickBot="1" x14ac:dyDescent="0.35">
      <c r="C624" s="10">
        <v>43295</v>
      </c>
      <c r="D624" s="11">
        <v>0.67305555555555552</v>
      </c>
      <c r="E624" s="12" t="s">
        <v>9</v>
      </c>
      <c r="F624" s="12">
        <v>14</v>
      </c>
      <c r="G624" s="12" t="s">
        <v>11</v>
      </c>
    </row>
    <row r="625" spans="3:7" ht="15" thickBot="1" x14ac:dyDescent="0.35">
      <c r="C625" s="10">
        <v>43295</v>
      </c>
      <c r="D625" s="11">
        <v>0.67307870370370371</v>
      </c>
      <c r="E625" s="12" t="s">
        <v>9</v>
      </c>
      <c r="F625" s="12">
        <v>13</v>
      </c>
      <c r="G625" s="12" t="s">
        <v>11</v>
      </c>
    </row>
    <row r="626" spans="3:7" ht="15" thickBot="1" x14ac:dyDescent="0.35">
      <c r="C626" s="10">
        <v>43295</v>
      </c>
      <c r="D626" s="11">
        <v>0.67331018518518515</v>
      </c>
      <c r="E626" s="12" t="s">
        <v>9</v>
      </c>
      <c r="F626" s="12">
        <v>24</v>
      </c>
      <c r="G626" s="12" t="s">
        <v>11</v>
      </c>
    </row>
    <row r="627" spans="3:7" ht="15" thickBot="1" x14ac:dyDescent="0.35">
      <c r="C627" s="10">
        <v>43295</v>
      </c>
      <c r="D627" s="11">
        <v>0.67332175925925919</v>
      </c>
      <c r="E627" s="12" t="s">
        <v>9</v>
      </c>
      <c r="F627" s="12">
        <v>20</v>
      </c>
      <c r="G627" s="12" t="s">
        <v>11</v>
      </c>
    </row>
    <row r="628" spans="3:7" ht="15" thickBot="1" x14ac:dyDescent="0.35">
      <c r="C628" s="10">
        <v>43295</v>
      </c>
      <c r="D628" s="11">
        <v>0.67592592592592593</v>
      </c>
      <c r="E628" s="12" t="s">
        <v>9</v>
      </c>
      <c r="F628" s="12">
        <v>20</v>
      </c>
      <c r="G628" s="12" t="s">
        <v>10</v>
      </c>
    </row>
    <row r="629" spans="3:7" ht="15" thickBot="1" x14ac:dyDescent="0.35">
      <c r="C629" s="10">
        <v>43295</v>
      </c>
      <c r="D629" s="11">
        <v>0.70557870370370368</v>
      </c>
      <c r="E629" s="12" t="s">
        <v>9</v>
      </c>
      <c r="F629" s="12">
        <v>20</v>
      </c>
      <c r="G629" s="12" t="s">
        <v>10</v>
      </c>
    </row>
    <row r="630" spans="3:7" ht="15" thickBot="1" x14ac:dyDescent="0.35">
      <c r="C630" s="10">
        <v>43295</v>
      </c>
      <c r="D630" s="11">
        <v>0.70809027777777767</v>
      </c>
      <c r="E630" s="12" t="s">
        <v>9</v>
      </c>
      <c r="F630" s="12">
        <v>19</v>
      </c>
      <c r="G630" s="12" t="s">
        <v>11</v>
      </c>
    </row>
    <row r="631" spans="3:7" ht="15" thickBot="1" x14ac:dyDescent="0.35">
      <c r="C631" s="10">
        <v>43295</v>
      </c>
      <c r="D631" s="11">
        <v>0.73456018518518518</v>
      </c>
      <c r="E631" s="12" t="s">
        <v>9</v>
      </c>
      <c r="F631" s="12">
        <v>23</v>
      </c>
      <c r="G631" s="12" t="s">
        <v>11</v>
      </c>
    </row>
    <row r="632" spans="3:7" ht="15" thickBot="1" x14ac:dyDescent="0.35">
      <c r="C632" s="10">
        <v>43295</v>
      </c>
      <c r="D632" s="11">
        <v>0.76380787037037035</v>
      </c>
      <c r="E632" s="12" t="s">
        <v>9</v>
      </c>
      <c r="F632" s="12">
        <v>23</v>
      </c>
      <c r="G632" s="12" t="s">
        <v>11</v>
      </c>
    </row>
    <row r="633" spans="3:7" ht="15" thickBot="1" x14ac:dyDescent="0.35">
      <c r="C633" s="10">
        <v>43295</v>
      </c>
      <c r="D633" s="11">
        <v>0.80538194444444444</v>
      </c>
      <c r="E633" s="12" t="s">
        <v>9</v>
      </c>
      <c r="F633" s="12">
        <v>17</v>
      </c>
      <c r="G633" s="12" t="s">
        <v>11</v>
      </c>
    </row>
    <row r="634" spans="3:7" ht="15" thickBot="1" x14ac:dyDescent="0.35">
      <c r="C634" s="10">
        <v>43295</v>
      </c>
      <c r="D634" s="11">
        <v>0.81106481481481485</v>
      </c>
      <c r="E634" s="12" t="s">
        <v>9</v>
      </c>
      <c r="F634" s="12">
        <v>15</v>
      </c>
      <c r="G634" s="12" t="s">
        <v>11</v>
      </c>
    </row>
    <row r="635" spans="3:7" ht="15" thickBot="1" x14ac:dyDescent="0.35">
      <c r="C635" s="10">
        <v>43295</v>
      </c>
      <c r="D635" s="11">
        <v>0.82320601851851849</v>
      </c>
      <c r="E635" s="12" t="s">
        <v>9</v>
      </c>
      <c r="F635" s="12">
        <v>19</v>
      </c>
      <c r="G635" s="12" t="s">
        <v>10</v>
      </c>
    </row>
    <row r="636" spans="3:7" ht="15" thickBot="1" x14ac:dyDescent="0.35">
      <c r="C636" s="10">
        <v>43295</v>
      </c>
      <c r="D636" s="11">
        <v>0.84476851851851853</v>
      </c>
      <c r="E636" s="12" t="s">
        <v>9</v>
      </c>
      <c r="F636" s="12">
        <v>13</v>
      </c>
      <c r="G636" s="12" t="s">
        <v>11</v>
      </c>
    </row>
    <row r="637" spans="3:7" ht="15" thickBot="1" x14ac:dyDescent="0.35">
      <c r="C637" s="10">
        <v>43295</v>
      </c>
      <c r="D637" s="11">
        <v>0.85422453703703705</v>
      </c>
      <c r="E637" s="12" t="s">
        <v>9</v>
      </c>
      <c r="F637" s="12">
        <v>17</v>
      </c>
      <c r="G637" s="12" t="s">
        <v>10</v>
      </c>
    </row>
    <row r="638" spans="3:7" ht="15" thickBot="1" x14ac:dyDescent="0.35">
      <c r="C638" s="10">
        <v>43295</v>
      </c>
      <c r="D638" s="11">
        <v>0.87748842592592602</v>
      </c>
      <c r="E638" s="12" t="s">
        <v>9</v>
      </c>
      <c r="F638" s="12">
        <v>14</v>
      </c>
      <c r="G638" s="12" t="s">
        <v>11</v>
      </c>
    </row>
    <row r="639" spans="3:7" ht="15" thickBot="1" x14ac:dyDescent="0.35">
      <c r="C639" s="10">
        <v>43295</v>
      </c>
      <c r="D639" s="11">
        <v>0.89706018518518515</v>
      </c>
      <c r="E639" s="12" t="s">
        <v>9</v>
      </c>
      <c r="F639" s="12">
        <v>17</v>
      </c>
      <c r="G639" s="12" t="s">
        <v>11</v>
      </c>
    </row>
    <row r="640" spans="3:7" ht="15" thickBot="1" x14ac:dyDescent="0.35">
      <c r="C640" s="10">
        <v>43295</v>
      </c>
      <c r="D640" s="11">
        <v>0.90648148148148155</v>
      </c>
      <c r="E640" s="12" t="s">
        <v>9</v>
      </c>
      <c r="F640" s="12">
        <v>20</v>
      </c>
      <c r="G640" s="12" t="s">
        <v>10</v>
      </c>
    </row>
    <row r="641" spans="3:7" ht="15" thickBot="1" x14ac:dyDescent="0.35">
      <c r="C641" s="10">
        <v>43295</v>
      </c>
      <c r="D641" s="11">
        <v>0.95356481481481481</v>
      </c>
      <c r="E641" s="12" t="s">
        <v>9</v>
      </c>
      <c r="F641" s="12">
        <v>16</v>
      </c>
      <c r="G641" s="12" t="s">
        <v>11</v>
      </c>
    </row>
    <row r="642" spans="3:7" ht="15" thickBot="1" x14ac:dyDescent="0.35">
      <c r="C642" s="10">
        <v>43295</v>
      </c>
      <c r="D642" s="11">
        <v>0.96050925925925934</v>
      </c>
      <c r="E642" s="12" t="s">
        <v>9</v>
      </c>
      <c r="F642" s="12">
        <v>20</v>
      </c>
      <c r="G642" s="12" t="s">
        <v>10</v>
      </c>
    </row>
    <row r="643" spans="3:7" ht="15" thickBot="1" x14ac:dyDescent="0.35">
      <c r="C643" s="10">
        <v>43296</v>
      </c>
      <c r="D643" s="11">
        <v>3.1261574074074074E-2</v>
      </c>
      <c r="E643" s="12" t="s">
        <v>9</v>
      </c>
      <c r="F643" s="12">
        <v>17</v>
      </c>
      <c r="G643" s="12" t="s">
        <v>10</v>
      </c>
    </row>
    <row r="644" spans="3:7" ht="15" thickBot="1" x14ac:dyDescent="0.35">
      <c r="C644" s="10">
        <v>43296</v>
      </c>
      <c r="D644" s="11">
        <v>7.9247685185185185E-2</v>
      </c>
      <c r="E644" s="12" t="s">
        <v>9</v>
      </c>
      <c r="F644" s="12">
        <v>10</v>
      </c>
      <c r="G644" s="12" t="s">
        <v>10</v>
      </c>
    </row>
    <row r="645" spans="3:7" ht="15" thickBot="1" x14ac:dyDescent="0.35">
      <c r="C645" s="10">
        <v>43296</v>
      </c>
      <c r="D645" s="11">
        <v>0.27990740740740744</v>
      </c>
      <c r="E645" s="12" t="s">
        <v>9</v>
      </c>
      <c r="F645" s="12">
        <v>10</v>
      </c>
      <c r="G645" s="12" t="s">
        <v>10</v>
      </c>
    </row>
    <row r="646" spans="3:7" ht="15" thickBot="1" x14ac:dyDescent="0.35">
      <c r="C646" s="10">
        <v>43296</v>
      </c>
      <c r="D646" s="11">
        <v>0.40831018518518519</v>
      </c>
      <c r="E646" s="12" t="s">
        <v>9</v>
      </c>
      <c r="F646" s="12">
        <v>12</v>
      </c>
      <c r="G646" s="12" t="s">
        <v>11</v>
      </c>
    </row>
    <row r="647" spans="3:7" ht="15" thickBot="1" x14ac:dyDescent="0.35">
      <c r="C647" s="10">
        <v>43296</v>
      </c>
      <c r="D647" s="11">
        <v>0.41084490740740742</v>
      </c>
      <c r="E647" s="12" t="s">
        <v>9</v>
      </c>
      <c r="F647" s="12">
        <v>11</v>
      </c>
      <c r="G647" s="12" t="s">
        <v>11</v>
      </c>
    </row>
    <row r="648" spans="3:7" ht="15" thickBot="1" x14ac:dyDescent="0.35">
      <c r="C648" s="10">
        <v>43296</v>
      </c>
      <c r="D648" s="11">
        <v>0.41987268518518522</v>
      </c>
      <c r="E648" s="12" t="s">
        <v>9</v>
      </c>
      <c r="F648" s="12">
        <v>10</v>
      </c>
      <c r="G648" s="12" t="s">
        <v>11</v>
      </c>
    </row>
    <row r="649" spans="3:7" ht="15" thickBot="1" x14ac:dyDescent="0.35">
      <c r="C649" s="10">
        <v>43296</v>
      </c>
      <c r="D649" s="11">
        <v>0.43005787037037035</v>
      </c>
      <c r="E649" s="12" t="s">
        <v>9</v>
      </c>
      <c r="F649" s="12">
        <v>12</v>
      </c>
      <c r="G649" s="12" t="s">
        <v>11</v>
      </c>
    </row>
    <row r="650" spans="3:7" ht="15" thickBot="1" x14ac:dyDescent="0.35">
      <c r="C650" s="10">
        <v>43296</v>
      </c>
      <c r="D650" s="11">
        <v>0.44813657407407409</v>
      </c>
      <c r="E650" s="12" t="s">
        <v>9</v>
      </c>
      <c r="F650" s="12">
        <v>12</v>
      </c>
      <c r="G650" s="12" t="s">
        <v>11</v>
      </c>
    </row>
    <row r="651" spans="3:7" ht="15" thickBot="1" x14ac:dyDescent="0.35">
      <c r="C651" s="10">
        <v>43296</v>
      </c>
      <c r="D651" s="11">
        <v>0.45251157407407411</v>
      </c>
      <c r="E651" s="12" t="s">
        <v>9</v>
      </c>
      <c r="F651" s="12">
        <v>16</v>
      </c>
      <c r="G651" s="12" t="s">
        <v>10</v>
      </c>
    </row>
    <row r="652" spans="3:7" ht="15" thickBot="1" x14ac:dyDescent="0.35">
      <c r="C652" s="10">
        <v>43296</v>
      </c>
      <c r="D652" s="11">
        <v>0.45839120370370368</v>
      </c>
      <c r="E652" s="12" t="s">
        <v>9</v>
      </c>
      <c r="F652" s="12">
        <v>10</v>
      </c>
      <c r="G652" s="12" t="s">
        <v>10</v>
      </c>
    </row>
    <row r="653" spans="3:7" ht="15" thickBot="1" x14ac:dyDescent="0.35">
      <c r="C653" s="10">
        <v>43296</v>
      </c>
      <c r="D653" s="11">
        <v>0.46001157407407406</v>
      </c>
      <c r="E653" s="12" t="s">
        <v>9</v>
      </c>
      <c r="F653" s="12">
        <v>10</v>
      </c>
      <c r="G653" s="12" t="s">
        <v>10</v>
      </c>
    </row>
    <row r="654" spans="3:7" ht="15" thickBot="1" x14ac:dyDescent="0.35">
      <c r="C654" s="10">
        <v>43296</v>
      </c>
      <c r="D654" s="11">
        <v>0.46069444444444446</v>
      </c>
      <c r="E654" s="12" t="s">
        <v>9</v>
      </c>
      <c r="F654" s="12">
        <v>11</v>
      </c>
      <c r="G654" s="12" t="s">
        <v>10</v>
      </c>
    </row>
    <row r="655" spans="3:7" ht="15" thickBot="1" x14ac:dyDescent="0.35">
      <c r="C655" s="10">
        <v>43296</v>
      </c>
      <c r="D655" s="11">
        <v>0.46189814814814811</v>
      </c>
      <c r="E655" s="12" t="s">
        <v>9</v>
      </c>
      <c r="F655" s="12">
        <v>12</v>
      </c>
      <c r="G655" s="12" t="s">
        <v>11</v>
      </c>
    </row>
    <row r="656" spans="3:7" ht="15" thickBot="1" x14ac:dyDescent="0.35">
      <c r="C656" s="10">
        <v>43296</v>
      </c>
      <c r="D656" s="11">
        <v>0.46423611111111113</v>
      </c>
      <c r="E656" s="12" t="s">
        <v>9</v>
      </c>
      <c r="F656" s="12">
        <v>10</v>
      </c>
      <c r="G656" s="12" t="s">
        <v>11</v>
      </c>
    </row>
    <row r="657" spans="3:7" ht="15" thickBot="1" x14ac:dyDescent="0.35">
      <c r="C657" s="10">
        <v>43296</v>
      </c>
      <c r="D657" s="11">
        <v>0.47275462962962966</v>
      </c>
      <c r="E657" s="12" t="s">
        <v>9</v>
      </c>
      <c r="F657" s="12">
        <v>11</v>
      </c>
      <c r="G657" s="12" t="s">
        <v>10</v>
      </c>
    </row>
    <row r="658" spans="3:7" ht="15" thickBot="1" x14ac:dyDescent="0.35">
      <c r="C658" s="10">
        <v>43296</v>
      </c>
      <c r="D658" s="11">
        <v>0.47559027777777779</v>
      </c>
      <c r="E658" s="12" t="s">
        <v>9</v>
      </c>
      <c r="F658" s="12">
        <v>19</v>
      </c>
      <c r="G658" s="12" t="s">
        <v>10</v>
      </c>
    </row>
    <row r="659" spans="3:7" ht="15" thickBot="1" x14ac:dyDescent="0.35">
      <c r="C659" s="10">
        <v>43296</v>
      </c>
      <c r="D659" s="11">
        <v>0.48343749999999996</v>
      </c>
      <c r="E659" s="12" t="s">
        <v>9</v>
      </c>
      <c r="F659" s="12">
        <v>17</v>
      </c>
      <c r="G659" s="12" t="s">
        <v>11</v>
      </c>
    </row>
    <row r="660" spans="3:7" ht="15" thickBot="1" x14ac:dyDescent="0.35">
      <c r="C660" s="10">
        <v>43296</v>
      </c>
      <c r="D660" s="11">
        <v>0.48680555555555555</v>
      </c>
      <c r="E660" s="12" t="s">
        <v>9</v>
      </c>
      <c r="F660" s="12">
        <v>13</v>
      </c>
      <c r="G660" s="12" t="s">
        <v>11</v>
      </c>
    </row>
    <row r="661" spans="3:7" ht="15" thickBot="1" x14ac:dyDescent="0.35">
      <c r="C661" s="10">
        <v>43296</v>
      </c>
      <c r="D661" s="11">
        <v>0.4954513888888889</v>
      </c>
      <c r="E661" s="12" t="s">
        <v>9</v>
      </c>
      <c r="F661" s="12">
        <v>11</v>
      </c>
      <c r="G661" s="12" t="s">
        <v>11</v>
      </c>
    </row>
    <row r="662" spans="3:7" ht="15" thickBot="1" x14ac:dyDescent="0.35">
      <c r="C662" s="10">
        <v>43296</v>
      </c>
      <c r="D662" s="11">
        <v>0.51945601851851853</v>
      </c>
      <c r="E662" s="12" t="s">
        <v>9</v>
      </c>
      <c r="F662" s="12">
        <v>10</v>
      </c>
      <c r="G662" s="12" t="s">
        <v>11</v>
      </c>
    </row>
    <row r="663" spans="3:7" ht="15" thickBot="1" x14ac:dyDescent="0.35">
      <c r="C663" s="10">
        <v>43296</v>
      </c>
      <c r="D663" s="11">
        <v>0.51997685185185183</v>
      </c>
      <c r="E663" s="12" t="s">
        <v>9</v>
      </c>
      <c r="F663" s="12">
        <v>11</v>
      </c>
      <c r="G663" s="12" t="s">
        <v>11</v>
      </c>
    </row>
    <row r="664" spans="3:7" ht="15" thickBot="1" x14ac:dyDescent="0.35">
      <c r="C664" s="10">
        <v>43296</v>
      </c>
      <c r="D664" s="11">
        <v>0.52099537037037036</v>
      </c>
      <c r="E664" s="12" t="s">
        <v>9</v>
      </c>
      <c r="F664" s="12">
        <v>12</v>
      </c>
      <c r="G664" s="12" t="s">
        <v>11</v>
      </c>
    </row>
    <row r="665" spans="3:7" ht="15" thickBot="1" x14ac:dyDescent="0.35">
      <c r="C665" s="10">
        <v>43296</v>
      </c>
      <c r="D665" s="11">
        <v>0.53039351851851857</v>
      </c>
      <c r="E665" s="12" t="s">
        <v>9</v>
      </c>
      <c r="F665" s="12">
        <v>10</v>
      </c>
      <c r="G665" s="12" t="s">
        <v>11</v>
      </c>
    </row>
    <row r="666" spans="3:7" ht="15" thickBot="1" x14ac:dyDescent="0.35">
      <c r="C666" s="10">
        <v>43296</v>
      </c>
      <c r="D666" s="11">
        <v>0.5308680555555555</v>
      </c>
      <c r="E666" s="12" t="s">
        <v>9</v>
      </c>
      <c r="F666" s="12">
        <v>18</v>
      </c>
      <c r="G666" s="12" t="s">
        <v>10</v>
      </c>
    </row>
    <row r="667" spans="3:7" ht="15" thickBot="1" x14ac:dyDescent="0.35">
      <c r="C667" s="10">
        <v>43296</v>
      </c>
      <c r="D667" s="11">
        <v>0.53449074074074077</v>
      </c>
      <c r="E667" s="12" t="s">
        <v>9</v>
      </c>
      <c r="F667" s="12">
        <v>14</v>
      </c>
      <c r="G667" s="12" t="s">
        <v>11</v>
      </c>
    </row>
    <row r="668" spans="3:7" ht="15" thickBot="1" x14ac:dyDescent="0.35">
      <c r="C668" s="10">
        <v>43296</v>
      </c>
      <c r="D668" s="11">
        <v>0.53598379629629633</v>
      </c>
      <c r="E668" s="12" t="s">
        <v>9</v>
      </c>
      <c r="F668" s="12">
        <v>9</v>
      </c>
      <c r="G668" s="12" t="s">
        <v>11</v>
      </c>
    </row>
    <row r="669" spans="3:7" ht="15" thickBot="1" x14ac:dyDescent="0.35">
      <c r="C669" s="10">
        <v>43296</v>
      </c>
      <c r="D669" s="11">
        <v>0.5700925925925926</v>
      </c>
      <c r="E669" s="12" t="s">
        <v>9</v>
      </c>
      <c r="F669" s="12">
        <v>16</v>
      </c>
      <c r="G669" s="12" t="s">
        <v>10</v>
      </c>
    </row>
    <row r="670" spans="3:7" ht="15" thickBot="1" x14ac:dyDescent="0.35">
      <c r="C670" s="10">
        <v>43296</v>
      </c>
      <c r="D670" s="11">
        <v>0.58503472222222219</v>
      </c>
      <c r="E670" s="12" t="s">
        <v>9</v>
      </c>
      <c r="F670" s="12">
        <v>17</v>
      </c>
      <c r="G670" s="12" t="s">
        <v>10</v>
      </c>
    </row>
    <row r="671" spans="3:7" ht="15" thickBot="1" x14ac:dyDescent="0.35">
      <c r="C671" s="10">
        <v>43296</v>
      </c>
      <c r="D671" s="11">
        <v>0.58604166666666668</v>
      </c>
      <c r="E671" s="12" t="s">
        <v>9</v>
      </c>
      <c r="F671" s="12">
        <v>17</v>
      </c>
      <c r="G671" s="12" t="s">
        <v>10</v>
      </c>
    </row>
    <row r="672" spans="3:7" ht="15" thickBot="1" x14ac:dyDescent="0.35">
      <c r="C672" s="10">
        <v>43296</v>
      </c>
      <c r="D672" s="11">
        <v>0.58699074074074076</v>
      </c>
      <c r="E672" s="12" t="s">
        <v>9</v>
      </c>
      <c r="F672" s="12">
        <v>18</v>
      </c>
      <c r="G672" s="12" t="s">
        <v>10</v>
      </c>
    </row>
    <row r="673" spans="3:7" ht="15" thickBot="1" x14ac:dyDescent="0.35">
      <c r="C673" s="10">
        <v>43296</v>
      </c>
      <c r="D673" s="11">
        <v>0.59333333333333338</v>
      </c>
      <c r="E673" s="12" t="s">
        <v>9</v>
      </c>
      <c r="F673" s="12">
        <v>19</v>
      </c>
      <c r="G673" s="12" t="s">
        <v>10</v>
      </c>
    </row>
    <row r="674" spans="3:7" ht="15" thickBot="1" x14ac:dyDescent="0.35">
      <c r="C674" s="10">
        <v>43296</v>
      </c>
      <c r="D674" s="11">
        <v>0.59461805555555558</v>
      </c>
      <c r="E674" s="12" t="s">
        <v>9</v>
      </c>
      <c r="F674" s="12">
        <v>11</v>
      </c>
      <c r="G674" s="12" t="s">
        <v>11</v>
      </c>
    </row>
    <row r="675" spans="3:7" ht="15" thickBot="1" x14ac:dyDescent="0.35">
      <c r="C675" s="10">
        <v>43296</v>
      </c>
      <c r="D675" s="11">
        <v>0.60175925925925922</v>
      </c>
      <c r="E675" s="12" t="s">
        <v>9</v>
      </c>
      <c r="F675" s="12">
        <v>4</v>
      </c>
      <c r="G675" s="12" t="s">
        <v>11</v>
      </c>
    </row>
    <row r="676" spans="3:7" ht="15" thickBot="1" x14ac:dyDescent="0.35">
      <c r="C676" s="10">
        <v>43296</v>
      </c>
      <c r="D676" s="11">
        <v>0.60278935185185178</v>
      </c>
      <c r="E676" s="12" t="s">
        <v>9</v>
      </c>
      <c r="F676" s="12">
        <v>12</v>
      </c>
      <c r="G676" s="12" t="s">
        <v>11</v>
      </c>
    </row>
    <row r="677" spans="3:7" ht="15" thickBot="1" x14ac:dyDescent="0.35">
      <c r="C677" s="10">
        <v>43296</v>
      </c>
      <c r="D677" s="11">
        <v>0.60853009259259261</v>
      </c>
      <c r="E677" s="12" t="s">
        <v>9</v>
      </c>
      <c r="F677" s="12">
        <v>10</v>
      </c>
      <c r="G677" s="12" t="s">
        <v>11</v>
      </c>
    </row>
    <row r="678" spans="3:7" ht="15" thickBot="1" x14ac:dyDescent="0.35">
      <c r="C678" s="10">
        <v>43296</v>
      </c>
      <c r="D678" s="11">
        <v>0.60905092592592591</v>
      </c>
      <c r="E678" s="12" t="s">
        <v>9</v>
      </c>
      <c r="F678" s="12">
        <v>18</v>
      </c>
      <c r="G678" s="12" t="s">
        <v>11</v>
      </c>
    </row>
    <row r="679" spans="3:7" ht="15" thickBot="1" x14ac:dyDescent="0.35">
      <c r="C679" s="10">
        <v>43296</v>
      </c>
      <c r="D679" s="11">
        <v>0.61502314814814818</v>
      </c>
      <c r="E679" s="12" t="s">
        <v>9</v>
      </c>
      <c r="F679" s="12">
        <v>10</v>
      </c>
      <c r="G679" s="12" t="s">
        <v>11</v>
      </c>
    </row>
    <row r="680" spans="3:7" ht="15" thickBot="1" x14ac:dyDescent="0.35">
      <c r="C680" s="10">
        <v>43296</v>
      </c>
      <c r="D680" s="11">
        <v>0.61826388888888884</v>
      </c>
      <c r="E680" s="12" t="s">
        <v>9</v>
      </c>
      <c r="F680" s="12">
        <v>10</v>
      </c>
      <c r="G680" s="12" t="s">
        <v>11</v>
      </c>
    </row>
    <row r="681" spans="3:7" ht="15" thickBot="1" x14ac:dyDescent="0.35">
      <c r="C681" s="10">
        <v>43296</v>
      </c>
      <c r="D681" s="11">
        <v>0.61833333333333329</v>
      </c>
      <c r="E681" s="12" t="s">
        <v>9</v>
      </c>
      <c r="F681" s="12">
        <v>11</v>
      </c>
      <c r="G681" s="12" t="s">
        <v>11</v>
      </c>
    </row>
    <row r="682" spans="3:7" ht="15" thickBot="1" x14ac:dyDescent="0.35">
      <c r="C682" s="10">
        <v>43296</v>
      </c>
      <c r="D682" s="11">
        <v>0.62099537037037034</v>
      </c>
      <c r="E682" s="12" t="s">
        <v>9</v>
      </c>
      <c r="F682" s="12">
        <v>10</v>
      </c>
      <c r="G682" s="12" t="s">
        <v>11</v>
      </c>
    </row>
    <row r="683" spans="3:7" ht="15" thickBot="1" x14ac:dyDescent="0.35">
      <c r="C683" s="10">
        <v>43296</v>
      </c>
      <c r="D683" s="11">
        <v>0.62204861111111109</v>
      </c>
      <c r="E683" s="12" t="s">
        <v>9</v>
      </c>
      <c r="F683" s="12">
        <v>10</v>
      </c>
      <c r="G683" s="12" t="s">
        <v>11</v>
      </c>
    </row>
    <row r="684" spans="3:7" ht="15" thickBot="1" x14ac:dyDescent="0.35">
      <c r="C684" s="10">
        <v>43296</v>
      </c>
      <c r="D684" s="11">
        <v>0.62570601851851848</v>
      </c>
      <c r="E684" s="12" t="s">
        <v>9</v>
      </c>
      <c r="F684" s="12">
        <v>27</v>
      </c>
      <c r="G684" s="12" t="s">
        <v>11</v>
      </c>
    </row>
    <row r="685" spans="3:7" ht="15" thickBot="1" x14ac:dyDescent="0.35">
      <c r="C685" s="10">
        <v>43296</v>
      </c>
      <c r="D685" s="11">
        <v>0.62572916666666667</v>
      </c>
      <c r="E685" s="12" t="s">
        <v>9</v>
      </c>
      <c r="F685" s="12">
        <v>13</v>
      </c>
      <c r="G685" s="12" t="s">
        <v>11</v>
      </c>
    </row>
    <row r="686" spans="3:7" ht="15" thickBot="1" x14ac:dyDescent="0.35">
      <c r="C686" s="10">
        <v>43296</v>
      </c>
      <c r="D686" s="11">
        <v>0.62972222222222218</v>
      </c>
      <c r="E686" s="12" t="s">
        <v>9</v>
      </c>
      <c r="F686" s="12">
        <v>11</v>
      </c>
      <c r="G686" s="12" t="s">
        <v>11</v>
      </c>
    </row>
    <row r="687" spans="3:7" ht="15" thickBot="1" x14ac:dyDescent="0.35">
      <c r="C687" s="10">
        <v>43296</v>
      </c>
      <c r="D687" s="11">
        <v>0.63090277777777781</v>
      </c>
      <c r="E687" s="12" t="s">
        <v>9</v>
      </c>
      <c r="F687" s="12">
        <v>10</v>
      </c>
      <c r="G687" s="12" t="s">
        <v>10</v>
      </c>
    </row>
    <row r="688" spans="3:7" ht="15" thickBot="1" x14ac:dyDescent="0.35">
      <c r="C688" s="10">
        <v>43296</v>
      </c>
      <c r="D688" s="11">
        <v>0.63836805555555554</v>
      </c>
      <c r="E688" s="12" t="s">
        <v>9</v>
      </c>
      <c r="F688" s="12">
        <v>11</v>
      </c>
      <c r="G688" s="12" t="s">
        <v>11</v>
      </c>
    </row>
    <row r="689" spans="3:7" ht="15" thickBot="1" x14ac:dyDescent="0.35">
      <c r="C689" s="10">
        <v>43296</v>
      </c>
      <c r="D689" s="11">
        <v>0.63947916666666671</v>
      </c>
      <c r="E689" s="12" t="s">
        <v>9</v>
      </c>
      <c r="F689" s="12">
        <v>10</v>
      </c>
      <c r="G689" s="12" t="s">
        <v>10</v>
      </c>
    </row>
    <row r="690" spans="3:7" ht="15" thickBot="1" x14ac:dyDescent="0.35">
      <c r="C690" s="10">
        <v>43296</v>
      </c>
      <c r="D690" s="11">
        <v>0.64156250000000004</v>
      </c>
      <c r="E690" s="12" t="s">
        <v>9</v>
      </c>
      <c r="F690" s="12">
        <v>10</v>
      </c>
      <c r="G690" s="12" t="s">
        <v>11</v>
      </c>
    </row>
    <row r="691" spans="3:7" ht="15" thickBot="1" x14ac:dyDescent="0.35">
      <c r="C691" s="10">
        <v>43296</v>
      </c>
      <c r="D691" s="11">
        <v>0.64790509259259255</v>
      </c>
      <c r="E691" s="12" t="s">
        <v>9</v>
      </c>
      <c r="F691" s="12">
        <v>12</v>
      </c>
      <c r="G691" s="12" t="s">
        <v>11</v>
      </c>
    </row>
    <row r="692" spans="3:7" ht="15" thickBot="1" x14ac:dyDescent="0.35">
      <c r="C692" s="10">
        <v>43296</v>
      </c>
      <c r="D692" s="11">
        <v>0.64878472222222217</v>
      </c>
      <c r="E692" s="12" t="s">
        <v>9</v>
      </c>
      <c r="F692" s="12">
        <v>11</v>
      </c>
      <c r="G692" s="12" t="s">
        <v>11</v>
      </c>
    </row>
    <row r="693" spans="3:7" ht="15" thickBot="1" x14ac:dyDescent="0.35">
      <c r="C693" s="10">
        <v>43296</v>
      </c>
      <c r="D693" s="11">
        <v>0.65724537037037034</v>
      </c>
      <c r="E693" s="12" t="s">
        <v>9</v>
      </c>
      <c r="F693" s="12">
        <v>10</v>
      </c>
      <c r="G693" s="12" t="s">
        <v>11</v>
      </c>
    </row>
    <row r="694" spans="3:7" ht="15" thickBot="1" x14ac:dyDescent="0.35">
      <c r="C694" s="10">
        <v>43296</v>
      </c>
      <c r="D694" s="11">
        <v>0.67172453703703694</v>
      </c>
      <c r="E694" s="12" t="s">
        <v>9</v>
      </c>
      <c r="F694" s="12">
        <v>21</v>
      </c>
      <c r="G694" s="12" t="s">
        <v>10</v>
      </c>
    </row>
    <row r="695" spans="3:7" ht="15" thickBot="1" x14ac:dyDescent="0.35">
      <c r="C695" s="10">
        <v>43296</v>
      </c>
      <c r="D695" s="11">
        <v>0.67951388888888886</v>
      </c>
      <c r="E695" s="12" t="s">
        <v>9</v>
      </c>
      <c r="F695" s="12">
        <v>20</v>
      </c>
      <c r="G695" s="12" t="s">
        <v>10</v>
      </c>
    </row>
    <row r="696" spans="3:7" ht="15" thickBot="1" x14ac:dyDescent="0.35">
      <c r="C696" s="10">
        <v>43296</v>
      </c>
      <c r="D696" s="11">
        <v>0.68438657407407411</v>
      </c>
      <c r="E696" s="12" t="s">
        <v>9</v>
      </c>
      <c r="F696" s="12">
        <v>19</v>
      </c>
      <c r="G696" s="12" t="s">
        <v>11</v>
      </c>
    </row>
    <row r="697" spans="3:7" ht="15" thickBot="1" x14ac:dyDescent="0.35">
      <c r="C697" s="10">
        <v>43296</v>
      </c>
      <c r="D697" s="11">
        <v>0.68547453703703709</v>
      </c>
      <c r="E697" s="12" t="s">
        <v>9</v>
      </c>
      <c r="F697" s="12">
        <v>20</v>
      </c>
      <c r="G697" s="12" t="s">
        <v>10</v>
      </c>
    </row>
    <row r="698" spans="3:7" ht="15" thickBot="1" x14ac:dyDescent="0.35">
      <c r="C698" s="10">
        <v>43296</v>
      </c>
      <c r="D698" s="11">
        <v>0.68572916666666661</v>
      </c>
      <c r="E698" s="12" t="s">
        <v>9</v>
      </c>
      <c r="F698" s="12">
        <v>19</v>
      </c>
      <c r="G698" s="12" t="s">
        <v>11</v>
      </c>
    </row>
    <row r="699" spans="3:7" ht="15" thickBot="1" x14ac:dyDescent="0.35">
      <c r="C699" s="10">
        <v>43296</v>
      </c>
      <c r="D699" s="11">
        <v>0.68686342592592586</v>
      </c>
      <c r="E699" s="12" t="s">
        <v>9</v>
      </c>
      <c r="F699" s="12">
        <v>16</v>
      </c>
      <c r="G699" s="12" t="s">
        <v>11</v>
      </c>
    </row>
    <row r="700" spans="3:7" ht="15" thickBot="1" x14ac:dyDescent="0.35">
      <c r="C700" s="10">
        <v>43296</v>
      </c>
      <c r="D700" s="11">
        <v>0.69087962962962957</v>
      </c>
      <c r="E700" s="12" t="s">
        <v>9</v>
      </c>
      <c r="F700" s="12">
        <v>11</v>
      </c>
      <c r="G700" s="12" t="s">
        <v>10</v>
      </c>
    </row>
    <row r="701" spans="3:7" ht="15" thickBot="1" x14ac:dyDescent="0.35">
      <c r="C701" s="10">
        <v>43296</v>
      </c>
      <c r="D701" s="11">
        <v>0.69675925925925919</v>
      </c>
      <c r="E701" s="12" t="s">
        <v>9</v>
      </c>
      <c r="F701" s="12">
        <v>8</v>
      </c>
      <c r="G701" s="12" t="s">
        <v>10</v>
      </c>
    </row>
    <row r="702" spans="3:7" ht="15" thickBot="1" x14ac:dyDescent="0.35">
      <c r="C702" s="10">
        <v>43296</v>
      </c>
      <c r="D702" s="11">
        <v>0.69874999999999998</v>
      </c>
      <c r="E702" s="12" t="s">
        <v>9</v>
      </c>
      <c r="F702" s="12">
        <v>16</v>
      </c>
      <c r="G702" s="12" t="s">
        <v>11</v>
      </c>
    </row>
    <row r="703" spans="3:7" ht="15" thickBot="1" x14ac:dyDescent="0.35">
      <c r="C703" s="10">
        <v>43296</v>
      </c>
      <c r="D703" s="11">
        <v>0.69980324074074074</v>
      </c>
      <c r="E703" s="12" t="s">
        <v>9</v>
      </c>
      <c r="F703" s="12">
        <v>16</v>
      </c>
      <c r="G703" s="12" t="s">
        <v>11</v>
      </c>
    </row>
    <row r="704" spans="3:7" ht="15" thickBot="1" x14ac:dyDescent="0.35">
      <c r="C704" s="10">
        <v>43296</v>
      </c>
      <c r="D704" s="11">
        <v>0.72560185185185189</v>
      </c>
      <c r="E704" s="12" t="s">
        <v>9</v>
      </c>
      <c r="F704" s="12">
        <v>15</v>
      </c>
      <c r="G704" s="12" t="s">
        <v>10</v>
      </c>
    </row>
    <row r="705" spans="3:7" ht="15" thickBot="1" x14ac:dyDescent="0.35">
      <c r="C705" s="10">
        <v>43296</v>
      </c>
      <c r="D705" s="11">
        <v>0.72668981481481476</v>
      </c>
      <c r="E705" s="12" t="s">
        <v>9</v>
      </c>
      <c r="F705" s="12">
        <v>6</v>
      </c>
      <c r="G705" s="12" t="s">
        <v>11</v>
      </c>
    </row>
    <row r="706" spans="3:7" ht="15" thickBot="1" x14ac:dyDescent="0.35">
      <c r="C706" s="10">
        <v>43296</v>
      </c>
      <c r="D706" s="11">
        <v>0.72751157407407396</v>
      </c>
      <c r="E706" s="12" t="s">
        <v>9</v>
      </c>
      <c r="F706" s="12">
        <v>7</v>
      </c>
      <c r="G706" s="12" t="s">
        <v>11</v>
      </c>
    </row>
    <row r="707" spans="3:7" ht="15" thickBot="1" x14ac:dyDescent="0.35">
      <c r="C707" s="10">
        <v>43296</v>
      </c>
      <c r="D707" s="11">
        <v>0.72793981481481485</v>
      </c>
      <c r="E707" s="12" t="s">
        <v>9</v>
      </c>
      <c r="F707" s="12">
        <v>9</v>
      </c>
      <c r="G707" s="12" t="s">
        <v>10</v>
      </c>
    </row>
    <row r="708" spans="3:7" ht="15" thickBot="1" x14ac:dyDescent="0.35">
      <c r="C708" s="10">
        <v>43296</v>
      </c>
      <c r="D708" s="11">
        <v>0.72947916666666668</v>
      </c>
      <c r="E708" s="12" t="s">
        <v>9</v>
      </c>
      <c r="F708" s="12">
        <v>21</v>
      </c>
      <c r="G708" s="12" t="s">
        <v>10</v>
      </c>
    </row>
    <row r="709" spans="3:7" ht="15" thickBot="1" x14ac:dyDescent="0.35">
      <c r="C709" s="10">
        <v>43296</v>
      </c>
      <c r="D709" s="11">
        <v>0.73069444444444442</v>
      </c>
      <c r="E709" s="12" t="s">
        <v>9</v>
      </c>
      <c r="F709" s="12">
        <v>28</v>
      </c>
      <c r="G709" s="12" t="s">
        <v>10</v>
      </c>
    </row>
    <row r="710" spans="3:7" ht="15" thickBot="1" x14ac:dyDescent="0.35">
      <c r="C710" s="10">
        <v>43296</v>
      </c>
      <c r="D710" s="11">
        <v>0.73335648148148147</v>
      </c>
      <c r="E710" s="12" t="s">
        <v>9</v>
      </c>
      <c r="F710" s="12">
        <v>28</v>
      </c>
      <c r="G710" s="12" t="s">
        <v>11</v>
      </c>
    </row>
    <row r="711" spans="3:7" ht="15" thickBot="1" x14ac:dyDescent="0.35">
      <c r="C711" s="10">
        <v>43296</v>
      </c>
      <c r="D711" s="11">
        <v>0.74053240740740733</v>
      </c>
      <c r="E711" s="12" t="s">
        <v>9</v>
      </c>
      <c r="F711" s="12">
        <v>24</v>
      </c>
      <c r="G711" s="12" t="s">
        <v>11</v>
      </c>
    </row>
    <row r="712" spans="3:7" ht="15" thickBot="1" x14ac:dyDescent="0.35">
      <c r="C712" s="10">
        <v>43296</v>
      </c>
      <c r="D712" s="11">
        <v>0.74673611111111116</v>
      </c>
      <c r="E712" s="12" t="s">
        <v>9</v>
      </c>
      <c r="F712" s="12">
        <v>13</v>
      </c>
      <c r="G712" s="12" t="s">
        <v>11</v>
      </c>
    </row>
    <row r="713" spans="3:7" ht="15" thickBot="1" x14ac:dyDescent="0.35">
      <c r="C713" s="10">
        <v>43296</v>
      </c>
      <c r="D713" s="11">
        <v>0.74715277777777767</v>
      </c>
      <c r="E713" s="12" t="s">
        <v>9</v>
      </c>
      <c r="F713" s="12">
        <v>11</v>
      </c>
      <c r="G713" s="12" t="s">
        <v>11</v>
      </c>
    </row>
    <row r="714" spans="3:7" ht="15" thickBot="1" x14ac:dyDescent="0.35">
      <c r="C714" s="10">
        <v>43296</v>
      </c>
      <c r="D714" s="11">
        <v>0.74723379629629638</v>
      </c>
      <c r="E714" s="12" t="s">
        <v>9</v>
      </c>
      <c r="F714" s="12">
        <v>9</v>
      </c>
      <c r="G714" s="12" t="s">
        <v>10</v>
      </c>
    </row>
    <row r="715" spans="3:7" ht="15" thickBot="1" x14ac:dyDescent="0.35">
      <c r="C715" s="10">
        <v>43296</v>
      </c>
      <c r="D715" s="11">
        <v>0.75469907407407411</v>
      </c>
      <c r="E715" s="12" t="s">
        <v>9</v>
      </c>
      <c r="F715" s="12">
        <v>24</v>
      </c>
      <c r="G715" s="12" t="s">
        <v>10</v>
      </c>
    </row>
    <row r="716" spans="3:7" ht="15" thickBot="1" x14ac:dyDescent="0.35">
      <c r="C716" s="10">
        <v>43296</v>
      </c>
      <c r="D716" s="11">
        <v>0.75482638888888898</v>
      </c>
      <c r="E716" s="12" t="s">
        <v>9</v>
      </c>
      <c r="F716" s="12">
        <v>22</v>
      </c>
      <c r="G716" s="12" t="s">
        <v>10</v>
      </c>
    </row>
    <row r="717" spans="3:7" ht="15" thickBot="1" x14ac:dyDescent="0.35">
      <c r="C717" s="10">
        <v>43296</v>
      </c>
      <c r="D717" s="11">
        <v>0.76309027777777771</v>
      </c>
      <c r="E717" s="12" t="s">
        <v>9</v>
      </c>
      <c r="F717" s="12">
        <v>17</v>
      </c>
      <c r="G717" s="12" t="s">
        <v>10</v>
      </c>
    </row>
    <row r="718" spans="3:7" ht="15" thickBot="1" x14ac:dyDescent="0.35">
      <c r="C718" s="10">
        <v>43296</v>
      </c>
      <c r="D718" s="11">
        <v>0.76599537037037047</v>
      </c>
      <c r="E718" s="12" t="s">
        <v>9</v>
      </c>
      <c r="F718" s="12">
        <v>2</v>
      </c>
      <c r="G718" s="12" t="s">
        <v>10</v>
      </c>
    </row>
    <row r="719" spans="3:7" ht="15" thickBot="1" x14ac:dyDescent="0.35">
      <c r="C719" s="10">
        <v>43296</v>
      </c>
      <c r="D719" s="11">
        <v>0.76674768518518521</v>
      </c>
      <c r="E719" s="12" t="s">
        <v>9</v>
      </c>
      <c r="F719" s="12">
        <v>5</v>
      </c>
      <c r="G719" s="12" t="s">
        <v>10</v>
      </c>
    </row>
    <row r="720" spans="3:7" ht="15" thickBot="1" x14ac:dyDescent="0.35">
      <c r="C720" s="10">
        <v>43296</v>
      </c>
      <c r="D720" s="11">
        <v>0.77736111111111106</v>
      </c>
      <c r="E720" s="12" t="s">
        <v>9</v>
      </c>
      <c r="F720" s="12">
        <v>8</v>
      </c>
      <c r="G720" s="12" t="s">
        <v>10</v>
      </c>
    </row>
    <row r="721" spans="3:7" ht="15" thickBot="1" x14ac:dyDescent="0.35">
      <c r="C721" s="10">
        <v>43296</v>
      </c>
      <c r="D721" s="11">
        <v>0.7947685185185186</v>
      </c>
      <c r="E721" s="12" t="s">
        <v>9</v>
      </c>
      <c r="F721" s="12">
        <v>7</v>
      </c>
      <c r="G721" s="12" t="s">
        <v>10</v>
      </c>
    </row>
    <row r="722" spans="3:7" ht="15" thickBot="1" x14ac:dyDescent="0.35">
      <c r="C722" s="10">
        <v>43296</v>
      </c>
      <c r="D722" s="11">
        <v>0.80582175925925925</v>
      </c>
      <c r="E722" s="12" t="s">
        <v>9</v>
      </c>
      <c r="F722" s="12">
        <v>5</v>
      </c>
      <c r="G722" s="12" t="s">
        <v>10</v>
      </c>
    </row>
    <row r="723" spans="3:7" ht="15" thickBot="1" x14ac:dyDescent="0.35">
      <c r="C723" s="10">
        <v>43296</v>
      </c>
      <c r="D723" s="11">
        <v>0.81078703703703703</v>
      </c>
      <c r="E723" s="12" t="s">
        <v>9</v>
      </c>
      <c r="F723" s="12">
        <v>19</v>
      </c>
      <c r="G723" s="12" t="s">
        <v>11</v>
      </c>
    </row>
    <row r="724" spans="3:7" ht="15" thickBot="1" x14ac:dyDescent="0.35">
      <c r="C724" s="10">
        <v>43296</v>
      </c>
      <c r="D724" s="11">
        <v>0.81521990740740735</v>
      </c>
      <c r="E724" s="12" t="s">
        <v>9</v>
      </c>
      <c r="F724" s="12">
        <v>15</v>
      </c>
      <c r="G724" s="12" t="s">
        <v>10</v>
      </c>
    </row>
    <row r="725" spans="3:7" ht="15" thickBot="1" x14ac:dyDescent="0.35">
      <c r="C725" s="10">
        <v>43296</v>
      </c>
      <c r="D725" s="11">
        <v>0.81538194444444445</v>
      </c>
      <c r="E725" s="12" t="s">
        <v>9</v>
      </c>
      <c r="F725" s="12">
        <v>15</v>
      </c>
      <c r="G725" s="12" t="s">
        <v>10</v>
      </c>
    </row>
    <row r="726" spans="3:7" ht="15" thickBot="1" x14ac:dyDescent="0.35">
      <c r="C726" s="10">
        <v>43296</v>
      </c>
      <c r="D726" s="11">
        <v>0.81568287037037035</v>
      </c>
      <c r="E726" s="12" t="s">
        <v>9</v>
      </c>
      <c r="F726" s="12">
        <v>13</v>
      </c>
      <c r="G726" s="12" t="s">
        <v>11</v>
      </c>
    </row>
    <row r="727" spans="3:7" ht="15" thickBot="1" x14ac:dyDescent="0.35">
      <c r="C727" s="10">
        <v>43296</v>
      </c>
      <c r="D727" s="11">
        <v>0.82309027777777777</v>
      </c>
      <c r="E727" s="12" t="s">
        <v>9</v>
      </c>
      <c r="F727" s="12">
        <v>13</v>
      </c>
      <c r="G727" s="12" t="s">
        <v>11</v>
      </c>
    </row>
    <row r="728" spans="3:7" ht="15" thickBot="1" x14ac:dyDescent="0.35">
      <c r="C728" s="10">
        <v>43296</v>
      </c>
      <c r="D728" s="11">
        <v>0.82383101851851848</v>
      </c>
      <c r="E728" s="12" t="s">
        <v>9</v>
      </c>
      <c r="F728" s="12">
        <v>26</v>
      </c>
      <c r="G728" s="12" t="s">
        <v>10</v>
      </c>
    </row>
    <row r="729" spans="3:7" ht="15" thickBot="1" x14ac:dyDescent="0.35">
      <c r="C729" s="10">
        <v>43296</v>
      </c>
      <c r="D729" s="11">
        <v>0.82870370370370372</v>
      </c>
      <c r="E729" s="12" t="s">
        <v>9</v>
      </c>
      <c r="F729" s="12">
        <v>23</v>
      </c>
      <c r="G729" s="12" t="s">
        <v>10</v>
      </c>
    </row>
    <row r="730" spans="3:7" ht="15" thickBot="1" x14ac:dyDescent="0.35">
      <c r="C730" s="10">
        <v>43296</v>
      </c>
      <c r="D730" s="11">
        <v>0.83425925925925926</v>
      </c>
      <c r="E730" s="12" t="s">
        <v>9</v>
      </c>
      <c r="F730" s="12">
        <v>18</v>
      </c>
      <c r="G730" s="12" t="s">
        <v>11</v>
      </c>
    </row>
    <row r="731" spans="3:7" ht="15" thickBot="1" x14ac:dyDescent="0.35">
      <c r="C731" s="10">
        <v>43296</v>
      </c>
      <c r="D731" s="11">
        <v>0.83431712962962967</v>
      </c>
      <c r="E731" s="12" t="s">
        <v>9</v>
      </c>
      <c r="F731" s="12">
        <v>12</v>
      </c>
      <c r="G731" s="12" t="s">
        <v>11</v>
      </c>
    </row>
    <row r="732" spans="3:7" ht="15" thickBot="1" x14ac:dyDescent="0.35">
      <c r="C732" s="10">
        <v>43296</v>
      </c>
      <c r="D732" s="11">
        <v>0.83898148148148144</v>
      </c>
      <c r="E732" s="12" t="s">
        <v>9</v>
      </c>
      <c r="F732" s="12">
        <v>10</v>
      </c>
      <c r="G732" s="12" t="s">
        <v>11</v>
      </c>
    </row>
    <row r="733" spans="3:7" ht="15" thickBot="1" x14ac:dyDescent="0.35">
      <c r="C733" s="10">
        <v>43296</v>
      </c>
      <c r="D733" s="11">
        <v>0.8392708333333333</v>
      </c>
      <c r="E733" s="12" t="s">
        <v>9</v>
      </c>
      <c r="F733" s="12">
        <v>10</v>
      </c>
      <c r="G733" s="12" t="s">
        <v>11</v>
      </c>
    </row>
    <row r="734" spans="3:7" ht="15" thickBot="1" x14ac:dyDescent="0.35">
      <c r="C734" s="10">
        <v>43296</v>
      </c>
      <c r="D734" s="11">
        <v>0.8415625000000001</v>
      </c>
      <c r="E734" s="12" t="s">
        <v>9</v>
      </c>
      <c r="F734" s="12">
        <v>9</v>
      </c>
      <c r="G734" s="12" t="s">
        <v>11</v>
      </c>
    </row>
    <row r="735" spans="3:7" ht="15" thickBot="1" x14ac:dyDescent="0.35">
      <c r="C735" s="10">
        <v>43296</v>
      </c>
      <c r="D735" s="11">
        <v>0.8575694444444445</v>
      </c>
      <c r="E735" s="12" t="s">
        <v>9</v>
      </c>
      <c r="F735" s="12">
        <v>20</v>
      </c>
      <c r="G735" s="12" t="s">
        <v>10</v>
      </c>
    </row>
    <row r="736" spans="3:7" ht="15" thickBot="1" x14ac:dyDescent="0.35">
      <c r="C736" s="10">
        <v>43296</v>
      </c>
      <c r="D736" s="11">
        <v>0.8618055555555556</v>
      </c>
      <c r="E736" s="12" t="s">
        <v>9</v>
      </c>
      <c r="F736" s="12">
        <v>19</v>
      </c>
      <c r="G736" s="12" t="s">
        <v>10</v>
      </c>
    </row>
    <row r="737" spans="3:7" ht="15" thickBot="1" x14ac:dyDescent="0.35">
      <c r="C737" s="10">
        <v>43296</v>
      </c>
      <c r="D737" s="11">
        <v>0.86185185185185187</v>
      </c>
      <c r="E737" s="12" t="s">
        <v>9</v>
      </c>
      <c r="F737" s="12">
        <v>18</v>
      </c>
      <c r="G737" s="12" t="s">
        <v>10</v>
      </c>
    </row>
    <row r="738" spans="3:7" ht="15" thickBot="1" x14ac:dyDescent="0.35">
      <c r="C738" s="17">
        <v>43296</v>
      </c>
      <c r="D738" s="18">
        <v>0.86533564814814812</v>
      </c>
      <c r="E738" s="19" t="s">
        <v>9</v>
      </c>
      <c r="F738" s="19">
        <v>17</v>
      </c>
      <c r="G738" s="19" t="s">
        <v>10</v>
      </c>
    </row>
    <row r="739" spans="3:7" ht="15" thickBot="1" x14ac:dyDescent="0.35">
      <c r="C739" s="7">
        <v>43297</v>
      </c>
      <c r="D739" s="8">
        <v>0.16615740740740739</v>
      </c>
      <c r="E739" s="9" t="s">
        <v>9</v>
      </c>
      <c r="F739" s="9">
        <v>12</v>
      </c>
      <c r="G739" s="9" t="s">
        <v>11</v>
      </c>
    </row>
    <row r="740" spans="3:7" ht="15" thickBot="1" x14ac:dyDescent="0.35">
      <c r="C740" s="10">
        <v>43297</v>
      </c>
      <c r="D740" s="11">
        <v>0.16636574074074076</v>
      </c>
      <c r="E740" s="12" t="s">
        <v>9</v>
      </c>
      <c r="F740" s="12">
        <v>15</v>
      </c>
      <c r="G740" s="12" t="s">
        <v>11</v>
      </c>
    </row>
    <row r="741" spans="3:7" ht="15" thickBot="1" x14ac:dyDescent="0.35">
      <c r="C741" s="10">
        <v>43297</v>
      </c>
      <c r="D741" s="11">
        <v>0.28695601851851854</v>
      </c>
      <c r="E741" s="12" t="s">
        <v>9</v>
      </c>
      <c r="F741" s="12">
        <v>12</v>
      </c>
      <c r="G741" s="12" t="s">
        <v>11</v>
      </c>
    </row>
    <row r="742" spans="3:7" ht="15" thickBot="1" x14ac:dyDescent="0.35">
      <c r="C742" s="10">
        <v>43297</v>
      </c>
      <c r="D742" s="11">
        <v>0.30273148148148149</v>
      </c>
      <c r="E742" s="12" t="s">
        <v>9</v>
      </c>
      <c r="F742" s="12">
        <v>9</v>
      </c>
      <c r="G742" s="12" t="s">
        <v>11</v>
      </c>
    </row>
    <row r="743" spans="3:7" ht="15" thickBot="1" x14ac:dyDescent="0.35">
      <c r="C743" s="10">
        <v>43297</v>
      </c>
      <c r="D743" s="11">
        <v>0.30692129629629633</v>
      </c>
      <c r="E743" s="12" t="s">
        <v>9</v>
      </c>
      <c r="F743" s="12">
        <v>11</v>
      </c>
      <c r="G743" s="12" t="s">
        <v>11</v>
      </c>
    </row>
    <row r="744" spans="3:7" ht="15" thickBot="1" x14ac:dyDescent="0.35">
      <c r="C744" s="10">
        <v>43297</v>
      </c>
      <c r="D744" s="11">
        <v>0.30859953703703702</v>
      </c>
      <c r="E744" s="12" t="s">
        <v>9</v>
      </c>
      <c r="F744" s="12">
        <v>14</v>
      </c>
      <c r="G744" s="12" t="s">
        <v>11</v>
      </c>
    </row>
    <row r="745" spans="3:7" ht="15" thickBot="1" x14ac:dyDescent="0.35">
      <c r="C745" s="10">
        <v>43297</v>
      </c>
      <c r="D745" s="11">
        <v>0.30861111111111111</v>
      </c>
      <c r="E745" s="12" t="s">
        <v>9</v>
      </c>
      <c r="F745" s="12">
        <v>11</v>
      </c>
      <c r="G745" s="12" t="s">
        <v>11</v>
      </c>
    </row>
    <row r="746" spans="3:7" ht="15" thickBot="1" x14ac:dyDescent="0.35">
      <c r="C746" s="10">
        <v>43297</v>
      </c>
      <c r="D746" s="11">
        <v>0.32396990740740739</v>
      </c>
      <c r="E746" s="12" t="s">
        <v>9</v>
      </c>
      <c r="F746" s="12">
        <v>11</v>
      </c>
      <c r="G746" s="12" t="s">
        <v>11</v>
      </c>
    </row>
    <row r="747" spans="3:7" ht="15" thickBot="1" x14ac:dyDescent="0.35">
      <c r="C747" s="10">
        <v>43297</v>
      </c>
      <c r="D747" s="11">
        <v>0.32431712962962961</v>
      </c>
      <c r="E747" s="12" t="s">
        <v>9</v>
      </c>
      <c r="F747" s="12">
        <v>10</v>
      </c>
      <c r="G747" s="12" t="s">
        <v>11</v>
      </c>
    </row>
    <row r="748" spans="3:7" ht="15" thickBot="1" x14ac:dyDescent="0.35">
      <c r="C748" s="10">
        <v>43297</v>
      </c>
      <c r="D748" s="11">
        <v>0.32471064814814815</v>
      </c>
      <c r="E748" s="12" t="s">
        <v>9</v>
      </c>
      <c r="F748" s="12">
        <v>11</v>
      </c>
      <c r="G748" s="12" t="s">
        <v>11</v>
      </c>
    </row>
    <row r="749" spans="3:7" ht="15" thickBot="1" x14ac:dyDescent="0.35">
      <c r="C749" s="10">
        <v>43297</v>
      </c>
      <c r="D749" s="11">
        <v>0.32503472222222224</v>
      </c>
      <c r="E749" s="12" t="s">
        <v>9</v>
      </c>
      <c r="F749" s="12">
        <v>17</v>
      </c>
      <c r="G749" s="12" t="s">
        <v>10</v>
      </c>
    </row>
    <row r="750" spans="3:7" ht="15" thickBot="1" x14ac:dyDescent="0.35">
      <c r="C750" s="10">
        <v>43297</v>
      </c>
      <c r="D750" s="11">
        <v>0.33179398148148148</v>
      </c>
      <c r="E750" s="12" t="s">
        <v>9</v>
      </c>
      <c r="F750" s="12">
        <v>17</v>
      </c>
      <c r="G750" s="12" t="s">
        <v>10</v>
      </c>
    </row>
    <row r="751" spans="3:7" ht="15" thickBot="1" x14ac:dyDescent="0.35">
      <c r="C751" s="10">
        <v>43297</v>
      </c>
      <c r="D751" s="11">
        <v>0.34559027777777779</v>
      </c>
      <c r="E751" s="12" t="s">
        <v>9</v>
      </c>
      <c r="F751" s="12">
        <v>13</v>
      </c>
      <c r="G751" s="12" t="s">
        <v>11</v>
      </c>
    </row>
    <row r="752" spans="3:7" ht="15" thickBot="1" x14ac:dyDescent="0.35">
      <c r="C752" s="10">
        <v>43297</v>
      </c>
      <c r="D752" s="11">
        <v>0.35530092592592594</v>
      </c>
      <c r="E752" s="12" t="s">
        <v>9</v>
      </c>
      <c r="F752" s="12">
        <v>17</v>
      </c>
      <c r="G752" s="12" t="s">
        <v>11</v>
      </c>
    </row>
    <row r="753" spans="3:7" ht="15" thickBot="1" x14ac:dyDescent="0.35">
      <c r="C753" s="10">
        <v>43297</v>
      </c>
      <c r="D753" s="11">
        <v>0.35531249999999998</v>
      </c>
      <c r="E753" s="12" t="s">
        <v>9</v>
      </c>
      <c r="F753" s="12">
        <v>11</v>
      </c>
      <c r="G753" s="12" t="s">
        <v>11</v>
      </c>
    </row>
    <row r="754" spans="3:7" ht="15" thickBot="1" x14ac:dyDescent="0.35">
      <c r="C754" s="10">
        <v>43297</v>
      </c>
      <c r="D754" s="11">
        <v>0.35930555555555554</v>
      </c>
      <c r="E754" s="12" t="s">
        <v>9</v>
      </c>
      <c r="F754" s="12">
        <v>21</v>
      </c>
      <c r="G754" s="12" t="s">
        <v>10</v>
      </c>
    </row>
    <row r="755" spans="3:7" ht="15" thickBot="1" x14ac:dyDescent="0.35">
      <c r="C755" s="10">
        <v>43297</v>
      </c>
      <c r="D755" s="11">
        <v>0.36140046296296297</v>
      </c>
      <c r="E755" s="12" t="s">
        <v>9</v>
      </c>
      <c r="F755" s="12">
        <v>17</v>
      </c>
      <c r="G755" s="12" t="s">
        <v>10</v>
      </c>
    </row>
    <row r="756" spans="3:7" ht="15" thickBot="1" x14ac:dyDescent="0.35">
      <c r="C756" s="10">
        <v>43297</v>
      </c>
      <c r="D756" s="11">
        <v>0.40749999999999997</v>
      </c>
      <c r="E756" s="12" t="s">
        <v>9</v>
      </c>
      <c r="F756" s="12">
        <v>17</v>
      </c>
      <c r="G756" s="12" t="s">
        <v>10</v>
      </c>
    </row>
    <row r="757" spans="3:7" ht="15" thickBot="1" x14ac:dyDescent="0.35">
      <c r="C757" s="10">
        <v>43297</v>
      </c>
      <c r="D757" s="11">
        <v>0.41916666666666669</v>
      </c>
      <c r="E757" s="12" t="s">
        <v>9</v>
      </c>
      <c r="F757" s="12">
        <v>12</v>
      </c>
      <c r="G757" s="12" t="s">
        <v>11</v>
      </c>
    </row>
    <row r="758" spans="3:7" ht="15" thickBot="1" x14ac:dyDescent="0.35">
      <c r="C758" s="10">
        <v>43297</v>
      </c>
      <c r="D758" s="11">
        <v>0.42168981481481477</v>
      </c>
      <c r="E758" s="12" t="s">
        <v>9</v>
      </c>
      <c r="F758" s="12">
        <v>20</v>
      </c>
      <c r="G758" s="12" t="s">
        <v>11</v>
      </c>
    </row>
    <row r="759" spans="3:7" ht="15" thickBot="1" x14ac:dyDescent="0.35">
      <c r="C759" s="10">
        <v>43297</v>
      </c>
      <c r="D759" s="11">
        <v>0.42177083333333337</v>
      </c>
      <c r="E759" s="12" t="s">
        <v>9</v>
      </c>
      <c r="F759" s="12">
        <v>11</v>
      </c>
      <c r="G759" s="12" t="s">
        <v>11</v>
      </c>
    </row>
    <row r="760" spans="3:7" ht="15" thickBot="1" x14ac:dyDescent="0.35">
      <c r="C760" s="10">
        <v>43297</v>
      </c>
      <c r="D760" s="11">
        <v>0.42416666666666664</v>
      </c>
      <c r="E760" s="12" t="s">
        <v>9</v>
      </c>
      <c r="F760" s="12">
        <v>11</v>
      </c>
      <c r="G760" s="12" t="s">
        <v>11</v>
      </c>
    </row>
    <row r="761" spans="3:7" ht="15" thickBot="1" x14ac:dyDescent="0.35">
      <c r="C761" s="10">
        <v>43297</v>
      </c>
      <c r="D761" s="11">
        <v>0.42665509259259254</v>
      </c>
      <c r="E761" s="12" t="s">
        <v>9</v>
      </c>
      <c r="F761" s="12">
        <v>11</v>
      </c>
      <c r="G761" s="12" t="s">
        <v>11</v>
      </c>
    </row>
    <row r="762" spans="3:7" ht="15" thickBot="1" x14ac:dyDescent="0.35">
      <c r="C762" s="10">
        <v>43297</v>
      </c>
      <c r="D762" s="11">
        <v>0.4269444444444444</v>
      </c>
      <c r="E762" s="12" t="s">
        <v>9</v>
      </c>
      <c r="F762" s="12">
        <v>9</v>
      </c>
      <c r="G762" s="12" t="s">
        <v>11</v>
      </c>
    </row>
    <row r="763" spans="3:7" ht="15" thickBot="1" x14ac:dyDescent="0.35">
      <c r="C763" s="10">
        <v>43297</v>
      </c>
      <c r="D763" s="11">
        <v>0.42929398148148151</v>
      </c>
      <c r="E763" s="12" t="s">
        <v>9</v>
      </c>
      <c r="F763" s="12">
        <v>12</v>
      </c>
      <c r="G763" s="12" t="s">
        <v>11</v>
      </c>
    </row>
    <row r="764" spans="3:7" ht="15" thickBot="1" x14ac:dyDescent="0.35">
      <c r="C764" s="10">
        <v>43297</v>
      </c>
      <c r="D764" s="11">
        <v>0.42996527777777777</v>
      </c>
      <c r="E764" s="12" t="s">
        <v>9</v>
      </c>
      <c r="F764" s="12">
        <v>10</v>
      </c>
      <c r="G764" s="12" t="s">
        <v>11</v>
      </c>
    </row>
    <row r="765" spans="3:7" ht="15" thickBot="1" x14ac:dyDescent="0.35">
      <c r="C765" s="10">
        <v>43297</v>
      </c>
      <c r="D765" s="11">
        <v>0.44142361111111111</v>
      </c>
      <c r="E765" s="12" t="s">
        <v>9</v>
      </c>
      <c r="F765" s="12">
        <v>11</v>
      </c>
      <c r="G765" s="12" t="s">
        <v>11</v>
      </c>
    </row>
    <row r="766" spans="3:7" ht="15" thickBot="1" x14ac:dyDescent="0.35">
      <c r="C766" s="10">
        <v>43297</v>
      </c>
      <c r="D766" s="11">
        <v>0.46640046296296295</v>
      </c>
      <c r="E766" s="12" t="s">
        <v>9</v>
      </c>
      <c r="F766" s="12">
        <v>10</v>
      </c>
      <c r="G766" s="12" t="s">
        <v>11</v>
      </c>
    </row>
    <row r="767" spans="3:7" ht="15" thickBot="1" x14ac:dyDescent="0.35">
      <c r="C767" s="10">
        <v>43297</v>
      </c>
      <c r="D767" s="11">
        <v>0.47718750000000004</v>
      </c>
      <c r="E767" s="12" t="s">
        <v>9</v>
      </c>
      <c r="F767" s="12">
        <v>23</v>
      </c>
      <c r="G767" s="12" t="s">
        <v>10</v>
      </c>
    </row>
    <row r="768" spans="3:7" ht="15" thickBot="1" x14ac:dyDescent="0.35">
      <c r="C768" s="10">
        <v>43297</v>
      </c>
      <c r="D768" s="11">
        <v>0.47827546296296292</v>
      </c>
      <c r="E768" s="12" t="s">
        <v>9</v>
      </c>
      <c r="F768" s="12">
        <v>13</v>
      </c>
      <c r="G768" s="12" t="s">
        <v>11</v>
      </c>
    </row>
    <row r="769" spans="3:7" ht="15" thickBot="1" x14ac:dyDescent="0.35">
      <c r="C769" s="10">
        <v>43297</v>
      </c>
      <c r="D769" s="11">
        <v>0.48130787037037037</v>
      </c>
      <c r="E769" s="12" t="s">
        <v>9</v>
      </c>
      <c r="F769" s="12">
        <v>11</v>
      </c>
      <c r="G769" s="12" t="s">
        <v>10</v>
      </c>
    </row>
    <row r="770" spans="3:7" ht="15" thickBot="1" x14ac:dyDescent="0.35">
      <c r="C770" s="10">
        <v>43297</v>
      </c>
      <c r="D770" s="11">
        <v>0.48630787037037032</v>
      </c>
      <c r="E770" s="12" t="s">
        <v>9</v>
      </c>
      <c r="F770" s="12">
        <v>21</v>
      </c>
      <c r="G770" s="12" t="s">
        <v>10</v>
      </c>
    </row>
    <row r="771" spans="3:7" ht="15" thickBot="1" x14ac:dyDescent="0.35">
      <c r="C771" s="10">
        <v>43297</v>
      </c>
      <c r="D771" s="11">
        <v>0.48749999999999999</v>
      </c>
      <c r="E771" s="12" t="s">
        <v>9</v>
      </c>
      <c r="F771" s="12">
        <v>20</v>
      </c>
      <c r="G771" s="12" t="s">
        <v>11</v>
      </c>
    </row>
    <row r="772" spans="3:7" ht="15" thickBot="1" x14ac:dyDescent="0.35">
      <c r="C772" s="10">
        <v>43297</v>
      </c>
      <c r="D772" s="11">
        <v>0.48986111111111108</v>
      </c>
      <c r="E772" s="12" t="s">
        <v>9</v>
      </c>
      <c r="F772" s="12">
        <v>26</v>
      </c>
      <c r="G772" s="12" t="s">
        <v>10</v>
      </c>
    </row>
    <row r="773" spans="3:7" ht="15" thickBot="1" x14ac:dyDescent="0.35">
      <c r="C773" s="10">
        <v>43297</v>
      </c>
      <c r="D773" s="11">
        <v>0.4924884259259259</v>
      </c>
      <c r="E773" s="12" t="s">
        <v>9</v>
      </c>
      <c r="F773" s="12">
        <v>26</v>
      </c>
      <c r="G773" s="12" t="s">
        <v>10</v>
      </c>
    </row>
    <row r="774" spans="3:7" ht="15" thickBot="1" x14ac:dyDescent="0.35">
      <c r="C774" s="10">
        <v>43297</v>
      </c>
      <c r="D774" s="11">
        <v>0.49282407407407408</v>
      </c>
      <c r="E774" s="12" t="s">
        <v>9</v>
      </c>
      <c r="F774" s="12">
        <v>11</v>
      </c>
      <c r="G774" s="12" t="s">
        <v>11</v>
      </c>
    </row>
    <row r="775" spans="3:7" ht="15" thickBot="1" x14ac:dyDescent="0.35">
      <c r="C775" s="10">
        <v>43297</v>
      </c>
      <c r="D775" s="11">
        <v>0.49855324074074076</v>
      </c>
      <c r="E775" s="12" t="s">
        <v>9</v>
      </c>
      <c r="F775" s="12">
        <v>10</v>
      </c>
      <c r="G775" s="12" t="s">
        <v>11</v>
      </c>
    </row>
    <row r="776" spans="3:7" ht="15" thickBot="1" x14ac:dyDescent="0.35">
      <c r="C776" s="10">
        <v>43297</v>
      </c>
      <c r="D776" s="11">
        <v>0.50515046296296295</v>
      </c>
      <c r="E776" s="12" t="s">
        <v>9</v>
      </c>
      <c r="F776" s="12">
        <v>13</v>
      </c>
      <c r="G776" s="12" t="s">
        <v>11</v>
      </c>
    </row>
    <row r="777" spans="3:7" ht="15" thickBot="1" x14ac:dyDescent="0.35">
      <c r="C777" s="10">
        <v>43297</v>
      </c>
      <c r="D777" s="11">
        <v>0.50570601851851849</v>
      </c>
      <c r="E777" s="12" t="s">
        <v>9</v>
      </c>
      <c r="F777" s="12">
        <v>24</v>
      </c>
      <c r="G777" s="12" t="s">
        <v>10</v>
      </c>
    </row>
    <row r="778" spans="3:7" ht="15" thickBot="1" x14ac:dyDescent="0.35">
      <c r="C778" s="10">
        <v>43297</v>
      </c>
      <c r="D778" s="11">
        <v>0.50571759259259264</v>
      </c>
      <c r="E778" s="12" t="s">
        <v>9</v>
      </c>
      <c r="F778" s="12">
        <v>19</v>
      </c>
      <c r="G778" s="12" t="s">
        <v>10</v>
      </c>
    </row>
    <row r="779" spans="3:7" ht="15" thickBot="1" x14ac:dyDescent="0.35">
      <c r="C779" s="10">
        <v>43297</v>
      </c>
      <c r="D779" s="11">
        <v>0.5057638888888889</v>
      </c>
      <c r="E779" s="12" t="s">
        <v>9</v>
      </c>
      <c r="F779" s="12">
        <v>24</v>
      </c>
      <c r="G779" s="12" t="s">
        <v>10</v>
      </c>
    </row>
    <row r="780" spans="3:7" ht="15" thickBot="1" x14ac:dyDescent="0.35">
      <c r="C780" s="10">
        <v>43297</v>
      </c>
      <c r="D780" s="11">
        <v>0.50635416666666666</v>
      </c>
      <c r="E780" s="12" t="s">
        <v>9</v>
      </c>
      <c r="F780" s="12">
        <v>10</v>
      </c>
      <c r="G780" s="12" t="s">
        <v>11</v>
      </c>
    </row>
    <row r="781" spans="3:7" ht="15" thickBot="1" x14ac:dyDescent="0.35">
      <c r="C781" s="10">
        <v>43297</v>
      </c>
      <c r="D781" s="11">
        <v>0.50650462962962961</v>
      </c>
      <c r="E781" s="12" t="s">
        <v>9</v>
      </c>
      <c r="F781" s="12">
        <v>12</v>
      </c>
      <c r="G781" s="12" t="s">
        <v>11</v>
      </c>
    </row>
    <row r="782" spans="3:7" ht="15" thickBot="1" x14ac:dyDescent="0.35">
      <c r="C782" s="10">
        <v>43297</v>
      </c>
      <c r="D782" s="11">
        <v>0.50686342592592593</v>
      </c>
      <c r="E782" s="12" t="s">
        <v>9</v>
      </c>
      <c r="F782" s="12">
        <v>14</v>
      </c>
      <c r="G782" s="12" t="s">
        <v>11</v>
      </c>
    </row>
    <row r="783" spans="3:7" ht="15" thickBot="1" x14ac:dyDescent="0.35">
      <c r="C783" s="10">
        <v>43297</v>
      </c>
      <c r="D783" s="11">
        <v>0.52315972222222229</v>
      </c>
      <c r="E783" s="12" t="s">
        <v>9</v>
      </c>
      <c r="F783" s="12">
        <v>12</v>
      </c>
      <c r="G783" s="12" t="s">
        <v>10</v>
      </c>
    </row>
    <row r="784" spans="3:7" ht="15" thickBot="1" x14ac:dyDescent="0.35">
      <c r="C784" s="10">
        <v>43297</v>
      </c>
      <c r="D784" s="11">
        <v>0.53472222222222221</v>
      </c>
      <c r="E784" s="12" t="s">
        <v>9</v>
      </c>
      <c r="F784" s="12">
        <v>10</v>
      </c>
      <c r="G784" s="12" t="s">
        <v>11</v>
      </c>
    </row>
    <row r="785" spans="3:7" ht="15" thickBot="1" x14ac:dyDescent="0.35">
      <c r="C785" s="10">
        <v>43297</v>
      </c>
      <c r="D785" s="11">
        <v>0.5380787037037037</v>
      </c>
      <c r="E785" s="12" t="s">
        <v>9</v>
      </c>
      <c r="F785" s="12">
        <v>8</v>
      </c>
      <c r="G785" s="12" t="s">
        <v>11</v>
      </c>
    </row>
    <row r="786" spans="3:7" ht="15" thickBot="1" x14ac:dyDescent="0.35">
      <c r="C786" s="10">
        <v>43297</v>
      </c>
      <c r="D786" s="11">
        <v>0.54365740740740742</v>
      </c>
      <c r="E786" s="12" t="s">
        <v>9</v>
      </c>
      <c r="F786" s="12">
        <v>28</v>
      </c>
      <c r="G786" s="12" t="s">
        <v>11</v>
      </c>
    </row>
    <row r="787" spans="3:7" ht="15" thickBot="1" x14ac:dyDescent="0.35">
      <c r="C787" s="10">
        <v>43297</v>
      </c>
      <c r="D787" s="11">
        <v>0.54368055555555561</v>
      </c>
      <c r="E787" s="12" t="s">
        <v>9</v>
      </c>
      <c r="F787" s="12">
        <v>24</v>
      </c>
      <c r="G787" s="12" t="s">
        <v>11</v>
      </c>
    </row>
    <row r="788" spans="3:7" ht="15" thickBot="1" x14ac:dyDescent="0.35">
      <c r="C788" s="10">
        <v>43297</v>
      </c>
      <c r="D788" s="11">
        <v>0.55439814814814814</v>
      </c>
      <c r="E788" s="12" t="s">
        <v>9</v>
      </c>
      <c r="F788" s="12">
        <v>24</v>
      </c>
      <c r="G788" s="12" t="s">
        <v>11</v>
      </c>
    </row>
    <row r="789" spans="3:7" ht="15" thickBot="1" x14ac:dyDescent="0.35">
      <c r="C789" s="10">
        <v>43297</v>
      </c>
      <c r="D789" s="11">
        <v>0.55531249999999999</v>
      </c>
      <c r="E789" s="12" t="s">
        <v>9</v>
      </c>
      <c r="F789" s="12">
        <v>22</v>
      </c>
      <c r="G789" s="12" t="s">
        <v>11</v>
      </c>
    </row>
    <row r="790" spans="3:7" ht="15" thickBot="1" x14ac:dyDescent="0.35">
      <c r="C790" s="10">
        <v>43297</v>
      </c>
      <c r="D790" s="11">
        <v>0.57072916666666662</v>
      </c>
      <c r="E790" s="12" t="s">
        <v>9</v>
      </c>
      <c r="F790" s="12">
        <v>13</v>
      </c>
      <c r="G790" s="12" t="s">
        <v>11</v>
      </c>
    </row>
    <row r="791" spans="3:7" ht="15" thickBot="1" x14ac:dyDescent="0.35">
      <c r="C791" s="10">
        <v>43297</v>
      </c>
      <c r="D791" s="11">
        <v>0.57412037037037034</v>
      </c>
      <c r="E791" s="12" t="s">
        <v>9</v>
      </c>
      <c r="F791" s="12">
        <v>20</v>
      </c>
      <c r="G791" s="12" t="s">
        <v>11</v>
      </c>
    </row>
    <row r="792" spans="3:7" ht="15" thickBot="1" x14ac:dyDescent="0.35">
      <c r="C792" s="10">
        <v>43297</v>
      </c>
      <c r="D792" s="11">
        <v>0.57412037037037034</v>
      </c>
      <c r="E792" s="12" t="s">
        <v>9</v>
      </c>
      <c r="F792" s="12">
        <v>13</v>
      </c>
      <c r="G792" s="12" t="s">
        <v>11</v>
      </c>
    </row>
    <row r="793" spans="3:7" ht="15" thickBot="1" x14ac:dyDescent="0.35">
      <c r="C793" s="10">
        <v>43297</v>
      </c>
      <c r="D793" s="11">
        <v>0.57459490740740737</v>
      </c>
      <c r="E793" s="12" t="s">
        <v>9</v>
      </c>
      <c r="F793" s="12">
        <v>23</v>
      </c>
      <c r="G793" s="12" t="s">
        <v>10</v>
      </c>
    </row>
    <row r="794" spans="3:7" ht="15" thickBot="1" x14ac:dyDescent="0.35">
      <c r="C794" s="10">
        <v>43297</v>
      </c>
      <c r="D794" s="11">
        <v>0.57465277777777779</v>
      </c>
      <c r="E794" s="12" t="s">
        <v>9</v>
      </c>
      <c r="F794" s="12">
        <v>12</v>
      </c>
      <c r="G794" s="12" t="s">
        <v>10</v>
      </c>
    </row>
    <row r="795" spans="3:7" ht="15" thickBot="1" x14ac:dyDescent="0.35">
      <c r="C795" s="10">
        <v>43297</v>
      </c>
      <c r="D795" s="11">
        <v>0.58442129629629636</v>
      </c>
      <c r="E795" s="12" t="s">
        <v>9</v>
      </c>
      <c r="F795" s="12">
        <v>16</v>
      </c>
      <c r="G795" s="12" t="s">
        <v>10</v>
      </c>
    </row>
    <row r="796" spans="3:7" ht="15" thickBot="1" x14ac:dyDescent="0.35">
      <c r="C796" s="10">
        <v>43297</v>
      </c>
      <c r="D796" s="11">
        <v>0.58616898148148155</v>
      </c>
      <c r="E796" s="12" t="s">
        <v>9</v>
      </c>
      <c r="F796" s="12">
        <v>16</v>
      </c>
      <c r="G796" s="12" t="s">
        <v>10</v>
      </c>
    </row>
    <row r="797" spans="3:7" ht="15" thickBot="1" x14ac:dyDescent="0.35">
      <c r="C797" s="10">
        <v>43297</v>
      </c>
      <c r="D797" s="11">
        <v>0.58870370370370373</v>
      </c>
      <c r="E797" s="12" t="s">
        <v>9</v>
      </c>
      <c r="F797" s="12">
        <v>14</v>
      </c>
      <c r="G797" s="12" t="s">
        <v>11</v>
      </c>
    </row>
    <row r="798" spans="3:7" ht="15" thickBot="1" x14ac:dyDescent="0.35">
      <c r="C798" s="10">
        <v>43297</v>
      </c>
      <c r="D798" s="11">
        <v>0.59542824074074074</v>
      </c>
      <c r="E798" s="12" t="s">
        <v>9</v>
      </c>
      <c r="F798" s="12">
        <v>10</v>
      </c>
      <c r="G798" s="12" t="s">
        <v>10</v>
      </c>
    </row>
    <row r="799" spans="3:7" ht="15" thickBot="1" x14ac:dyDescent="0.35">
      <c r="C799" s="10">
        <v>43297</v>
      </c>
      <c r="D799" s="11">
        <v>0.61086805555555557</v>
      </c>
      <c r="E799" s="12" t="s">
        <v>9</v>
      </c>
      <c r="F799" s="12">
        <v>14</v>
      </c>
      <c r="G799" s="12" t="s">
        <v>11</v>
      </c>
    </row>
    <row r="800" spans="3:7" ht="15" thickBot="1" x14ac:dyDescent="0.35">
      <c r="C800" s="10">
        <v>43297</v>
      </c>
      <c r="D800" s="11">
        <v>0.61584490740740738</v>
      </c>
      <c r="E800" s="12" t="s">
        <v>9</v>
      </c>
      <c r="F800" s="12">
        <v>12</v>
      </c>
      <c r="G800" s="12" t="s">
        <v>11</v>
      </c>
    </row>
    <row r="801" spans="3:7" ht="15" thickBot="1" x14ac:dyDescent="0.35">
      <c r="C801" s="10">
        <v>43297</v>
      </c>
      <c r="D801" s="11">
        <v>0.61940972222222224</v>
      </c>
      <c r="E801" s="12" t="s">
        <v>9</v>
      </c>
      <c r="F801" s="12">
        <v>26</v>
      </c>
      <c r="G801" s="12" t="s">
        <v>10</v>
      </c>
    </row>
    <row r="802" spans="3:7" ht="15" thickBot="1" x14ac:dyDescent="0.35">
      <c r="C802" s="10">
        <v>43297</v>
      </c>
      <c r="D802" s="11">
        <v>0.62048611111111118</v>
      </c>
      <c r="E802" s="12" t="s">
        <v>9</v>
      </c>
      <c r="F802" s="12">
        <v>21</v>
      </c>
      <c r="G802" s="12" t="s">
        <v>10</v>
      </c>
    </row>
    <row r="803" spans="3:7" ht="15" thickBot="1" x14ac:dyDescent="0.35">
      <c r="C803" s="10">
        <v>43297</v>
      </c>
      <c r="D803" s="11">
        <v>0.65467592592592594</v>
      </c>
      <c r="E803" s="12" t="s">
        <v>9</v>
      </c>
      <c r="F803" s="12">
        <v>19</v>
      </c>
      <c r="G803" s="12" t="s">
        <v>11</v>
      </c>
    </row>
    <row r="804" spans="3:7" ht="15" thickBot="1" x14ac:dyDescent="0.35">
      <c r="C804" s="10">
        <v>43297</v>
      </c>
      <c r="D804" s="11">
        <v>0.65892361111111108</v>
      </c>
      <c r="E804" s="12" t="s">
        <v>9</v>
      </c>
      <c r="F804" s="12">
        <v>13</v>
      </c>
      <c r="G804" s="12" t="s">
        <v>11</v>
      </c>
    </row>
    <row r="805" spans="3:7" ht="15" thickBot="1" x14ac:dyDescent="0.35">
      <c r="C805" s="10">
        <v>43297</v>
      </c>
      <c r="D805" s="11">
        <v>0.66165509259259259</v>
      </c>
      <c r="E805" s="12" t="s">
        <v>9</v>
      </c>
      <c r="F805" s="12">
        <v>9</v>
      </c>
      <c r="G805" s="12" t="s">
        <v>11</v>
      </c>
    </row>
    <row r="806" spans="3:7" ht="15" thickBot="1" x14ac:dyDescent="0.35">
      <c r="C806" s="10">
        <v>43297</v>
      </c>
      <c r="D806" s="11">
        <v>0.6645833333333333</v>
      </c>
      <c r="E806" s="12" t="s">
        <v>9</v>
      </c>
      <c r="F806" s="12">
        <v>12</v>
      </c>
      <c r="G806" s="12" t="s">
        <v>11</v>
      </c>
    </row>
    <row r="807" spans="3:7" ht="15" thickBot="1" x14ac:dyDescent="0.35">
      <c r="C807" s="10">
        <v>43297</v>
      </c>
      <c r="D807" s="11">
        <v>0.67094907407407411</v>
      </c>
      <c r="E807" s="12" t="s">
        <v>9</v>
      </c>
      <c r="F807" s="12">
        <v>11</v>
      </c>
      <c r="G807" s="12" t="s">
        <v>10</v>
      </c>
    </row>
    <row r="808" spans="3:7" ht="15" thickBot="1" x14ac:dyDescent="0.35">
      <c r="C808" s="10">
        <v>43297</v>
      </c>
      <c r="D808" s="11">
        <v>0.67503472222222216</v>
      </c>
      <c r="E808" s="12" t="s">
        <v>9</v>
      </c>
      <c r="F808" s="12">
        <v>10</v>
      </c>
      <c r="G808" s="12" t="s">
        <v>10</v>
      </c>
    </row>
    <row r="809" spans="3:7" ht="15" thickBot="1" x14ac:dyDescent="0.35">
      <c r="C809" s="10">
        <v>43297</v>
      </c>
      <c r="D809" s="11">
        <v>0.67585648148148147</v>
      </c>
      <c r="E809" s="12" t="s">
        <v>9</v>
      </c>
      <c r="F809" s="12">
        <v>10</v>
      </c>
      <c r="G809" s="12" t="s">
        <v>10</v>
      </c>
    </row>
    <row r="810" spans="3:7" ht="15" thickBot="1" x14ac:dyDescent="0.35">
      <c r="C810" s="10">
        <v>43297</v>
      </c>
      <c r="D810" s="11">
        <v>0.68201388888888881</v>
      </c>
      <c r="E810" s="12" t="s">
        <v>9</v>
      </c>
      <c r="F810" s="12">
        <v>24</v>
      </c>
      <c r="G810" s="12" t="s">
        <v>10</v>
      </c>
    </row>
    <row r="811" spans="3:7" ht="15" thickBot="1" x14ac:dyDescent="0.35">
      <c r="C811" s="10">
        <v>43297</v>
      </c>
      <c r="D811" s="11">
        <v>0.68478009259259265</v>
      </c>
      <c r="E811" s="12" t="s">
        <v>9</v>
      </c>
      <c r="F811" s="12">
        <v>40</v>
      </c>
      <c r="G811" s="12" t="s">
        <v>11</v>
      </c>
    </row>
    <row r="812" spans="3:7" ht="15" thickBot="1" x14ac:dyDescent="0.35">
      <c r="C812" s="10">
        <v>43297</v>
      </c>
      <c r="D812" s="11">
        <v>0.68901620370370376</v>
      </c>
      <c r="E812" s="12" t="s">
        <v>9</v>
      </c>
      <c r="F812" s="12">
        <v>18</v>
      </c>
      <c r="G812" s="12" t="s">
        <v>10</v>
      </c>
    </row>
    <row r="813" spans="3:7" ht="15" thickBot="1" x14ac:dyDescent="0.35">
      <c r="C813" s="10">
        <v>43297</v>
      </c>
      <c r="D813" s="11">
        <v>0.70003472222222218</v>
      </c>
      <c r="E813" s="12" t="s">
        <v>9</v>
      </c>
      <c r="F813" s="12">
        <v>18</v>
      </c>
      <c r="G813" s="12" t="s">
        <v>10</v>
      </c>
    </row>
    <row r="814" spans="3:7" ht="15" thickBot="1" x14ac:dyDescent="0.35">
      <c r="C814" s="10">
        <v>43297</v>
      </c>
      <c r="D814" s="11">
        <v>0.70068287037037036</v>
      </c>
      <c r="E814" s="12" t="s">
        <v>9</v>
      </c>
      <c r="F814" s="12">
        <v>26</v>
      </c>
      <c r="G814" s="12" t="s">
        <v>10</v>
      </c>
    </row>
    <row r="815" spans="3:7" ht="15" thickBot="1" x14ac:dyDescent="0.35">
      <c r="C815" s="10">
        <v>43297</v>
      </c>
      <c r="D815" s="11">
        <v>0.70199074074074075</v>
      </c>
      <c r="E815" s="12" t="s">
        <v>9</v>
      </c>
      <c r="F815" s="12">
        <v>11</v>
      </c>
      <c r="G815" s="12" t="s">
        <v>11</v>
      </c>
    </row>
    <row r="816" spans="3:7" ht="15" thickBot="1" x14ac:dyDescent="0.35">
      <c r="C816" s="10">
        <v>43297</v>
      </c>
      <c r="D816" s="11">
        <v>0.7026041666666667</v>
      </c>
      <c r="E816" s="12" t="s">
        <v>9</v>
      </c>
      <c r="F816" s="12">
        <v>24</v>
      </c>
      <c r="G816" s="12" t="s">
        <v>10</v>
      </c>
    </row>
    <row r="817" spans="3:7" ht="15" thickBot="1" x14ac:dyDescent="0.35">
      <c r="C817" s="10">
        <v>43297</v>
      </c>
      <c r="D817" s="11">
        <v>0.70636574074074077</v>
      </c>
      <c r="E817" s="12" t="s">
        <v>9</v>
      </c>
      <c r="F817" s="12">
        <v>29</v>
      </c>
      <c r="G817" s="12" t="s">
        <v>10</v>
      </c>
    </row>
    <row r="818" spans="3:7" ht="15" thickBot="1" x14ac:dyDescent="0.35">
      <c r="C818" s="10">
        <v>43297</v>
      </c>
      <c r="D818" s="11">
        <v>0.72289351851851846</v>
      </c>
      <c r="E818" s="12" t="s">
        <v>9</v>
      </c>
      <c r="F818" s="12">
        <v>17</v>
      </c>
      <c r="G818" s="12" t="s">
        <v>10</v>
      </c>
    </row>
    <row r="819" spans="3:7" ht="15" thickBot="1" x14ac:dyDescent="0.35">
      <c r="C819" s="10">
        <v>43297</v>
      </c>
      <c r="D819" s="11">
        <v>0.72822916666666659</v>
      </c>
      <c r="E819" s="12" t="s">
        <v>9</v>
      </c>
      <c r="F819" s="12">
        <v>17</v>
      </c>
      <c r="G819" s="12" t="s">
        <v>11</v>
      </c>
    </row>
    <row r="820" spans="3:7" ht="15" thickBot="1" x14ac:dyDescent="0.35">
      <c r="C820" s="10">
        <v>43297</v>
      </c>
      <c r="D820" s="11">
        <v>0.73157407407407404</v>
      </c>
      <c r="E820" s="12" t="s">
        <v>9</v>
      </c>
      <c r="F820" s="12">
        <v>17</v>
      </c>
      <c r="G820" s="12" t="s">
        <v>11</v>
      </c>
    </row>
    <row r="821" spans="3:7" ht="15" thickBot="1" x14ac:dyDescent="0.35">
      <c r="C821" s="10">
        <v>43297</v>
      </c>
      <c r="D821" s="11">
        <v>0.73916666666666664</v>
      </c>
      <c r="E821" s="12" t="s">
        <v>9</v>
      </c>
      <c r="F821" s="12">
        <v>8</v>
      </c>
      <c r="G821" s="12" t="s">
        <v>11</v>
      </c>
    </row>
    <row r="822" spans="3:7" ht="15" thickBot="1" x14ac:dyDescent="0.35">
      <c r="C822" s="10">
        <v>43297</v>
      </c>
      <c r="D822" s="11">
        <v>0.74518518518518517</v>
      </c>
      <c r="E822" s="12" t="s">
        <v>9</v>
      </c>
      <c r="F822" s="12">
        <v>23</v>
      </c>
      <c r="G822" s="12" t="s">
        <v>10</v>
      </c>
    </row>
    <row r="823" spans="3:7" ht="15" thickBot="1" x14ac:dyDescent="0.35">
      <c r="C823" s="10">
        <v>43297</v>
      </c>
      <c r="D823" s="11">
        <v>0.7516087962962964</v>
      </c>
      <c r="E823" s="12" t="s">
        <v>9</v>
      </c>
      <c r="F823" s="12">
        <v>21</v>
      </c>
      <c r="G823" s="12" t="s">
        <v>11</v>
      </c>
    </row>
    <row r="824" spans="3:7" ht="15" thickBot="1" x14ac:dyDescent="0.35">
      <c r="C824" s="10">
        <v>43297</v>
      </c>
      <c r="D824" s="11">
        <v>0.75456018518518519</v>
      </c>
      <c r="E824" s="12" t="s">
        <v>9</v>
      </c>
      <c r="F824" s="12">
        <v>17</v>
      </c>
      <c r="G824" s="12" t="s">
        <v>10</v>
      </c>
    </row>
    <row r="825" spans="3:7" ht="15" thickBot="1" x14ac:dyDescent="0.35">
      <c r="C825" s="10">
        <v>43297</v>
      </c>
      <c r="D825" s="11">
        <v>0.755</v>
      </c>
      <c r="E825" s="12" t="s">
        <v>9</v>
      </c>
      <c r="F825" s="12">
        <v>6</v>
      </c>
      <c r="G825" s="12" t="s">
        <v>11</v>
      </c>
    </row>
    <row r="826" spans="3:7" ht="15" thickBot="1" x14ac:dyDescent="0.35">
      <c r="C826" s="10">
        <v>43297</v>
      </c>
      <c r="D826" s="11">
        <v>0.76627314814814806</v>
      </c>
      <c r="E826" s="12" t="s">
        <v>9</v>
      </c>
      <c r="F826" s="12">
        <v>23</v>
      </c>
      <c r="G826" s="12" t="s">
        <v>10</v>
      </c>
    </row>
    <row r="827" spans="3:7" ht="15" thickBot="1" x14ac:dyDescent="0.35">
      <c r="C827" s="10">
        <v>43297</v>
      </c>
      <c r="D827" s="11">
        <v>0.76984953703703696</v>
      </c>
      <c r="E827" s="12" t="s">
        <v>9</v>
      </c>
      <c r="F827" s="12">
        <v>10</v>
      </c>
      <c r="G827" s="12" t="s">
        <v>11</v>
      </c>
    </row>
    <row r="828" spans="3:7" ht="15" thickBot="1" x14ac:dyDescent="0.35">
      <c r="C828" s="10">
        <v>43297</v>
      </c>
      <c r="D828" s="11">
        <v>0.77004629629629628</v>
      </c>
      <c r="E828" s="12" t="s">
        <v>9</v>
      </c>
      <c r="F828" s="12">
        <v>22</v>
      </c>
      <c r="G828" s="12" t="s">
        <v>10</v>
      </c>
    </row>
    <row r="829" spans="3:7" ht="15" thickBot="1" x14ac:dyDescent="0.35">
      <c r="C829" s="10">
        <v>43297</v>
      </c>
      <c r="D829" s="11">
        <v>0.77009259259259266</v>
      </c>
      <c r="E829" s="12" t="s">
        <v>9</v>
      </c>
      <c r="F829" s="12">
        <v>16</v>
      </c>
      <c r="G829" s="12" t="s">
        <v>10</v>
      </c>
    </row>
    <row r="830" spans="3:7" ht="15" thickBot="1" x14ac:dyDescent="0.35">
      <c r="C830" s="10">
        <v>43297</v>
      </c>
      <c r="D830" s="11">
        <v>0.77201388888888889</v>
      </c>
      <c r="E830" s="12" t="s">
        <v>9</v>
      </c>
      <c r="F830" s="12">
        <v>10</v>
      </c>
      <c r="G830" s="12" t="s">
        <v>11</v>
      </c>
    </row>
    <row r="831" spans="3:7" ht="15" thickBot="1" x14ac:dyDescent="0.35">
      <c r="C831" s="10">
        <v>43297</v>
      </c>
      <c r="D831" s="11">
        <v>0.77743055555555562</v>
      </c>
      <c r="E831" s="12" t="s">
        <v>9</v>
      </c>
      <c r="F831" s="12">
        <v>10</v>
      </c>
      <c r="G831" s="12" t="s">
        <v>10</v>
      </c>
    </row>
    <row r="832" spans="3:7" ht="15" thickBot="1" x14ac:dyDescent="0.35">
      <c r="C832" s="10">
        <v>43297</v>
      </c>
      <c r="D832" s="11">
        <v>0.77778935185185183</v>
      </c>
      <c r="E832" s="12" t="s">
        <v>9</v>
      </c>
      <c r="F832" s="12">
        <v>24</v>
      </c>
      <c r="G832" s="12" t="s">
        <v>10</v>
      </c>
    </row>
    <row r="833" spans="3:7" ht="15" thickBot="1" x14ac:dyDescent="0.35">
      <c r="C833" s="10">
        <v>43297</v>
      </c>
      <c r="D833" s="11">
        <v>0.77952546296296299</v>
      </c>
      <c r="E833" s="12" t="s">
        <v>9</v>
      </c>
      <c r="F833" s="12">
        <v>27</v>
      </c>
      <c r="G833" s="12" t="s">
        <v>10</v>
      </c>
    </row>
    <row r="834" spans="3:7" ht="15" thickBot="1" x14ac:dyDescent="0.35">
      <c r="C834" s="10">
        <v>43297</v>
      </c>
      <c r="D834" s="11">
        <v>0.78041666666666665</v>
      </c>
      <c r="E834" s="12" t="s">
        <v>9</v>
      </c>
      <c r="F834" s="12">
        <v>27</v>
      </c>
      <c r="G834" s="12" t="s">
        <v>10</v>
      </c>
    </row>
    <row r="835" spans="3:7" ht="15" thickBot="1" x14ac:dyDescent="0.35">
      <c r="C835" s="10">
        <v>43297</v>
      </c>
      <c r="D835" s="11">
        <v>0.78093749999999995</v>
      </c>
      <c r="E835" s="12" t="s">
        <v>9</v>
      </c>
      <c r="F835" s="12">
        <v>24</v>
      </c>
      <c r="G835" s="12" t="s">
        <v>10</v>
      </c>
    </row>
    <row r="836" spans="3:7" ht="15" thickBot="1" x14ac:dyDescent="0.35">
      <c r="C836" s="10">
        <v>43297</v>
      </c>
      <c r="D836" s="11">
        <v>0.783136574074074</v>
      </c>
      <c r="E836" s="12" t="s">
        <v>9</v>
      </c>
      <c r="F836" s="12">
        <v>23</v>
      </c>
      <c r="G836" s="12" t="s">
        <v>11</v>
      </c>
    </row>
    <row r="837" spans="3:7" ht="15" thickBot="1" x14ac:dyDescent="0.35">
      <c r="C837" s="10">
        <v>43297</v>
      </c>
      <c r="D837" s="11">
        <v>0.78722222222222227</v>
      </c>
      <c r="E837" s="12" t="s">
        <v>9</v>
      </c>
      <c r="F837" s="12">
        <v>11</v>
      </c>
      <c r="G837" s="12" t="s">
        <v>11</v>
      </c>
    </row>
    <row r="838" spans="3:7" ht="15" thickBot="1" x14ac:dyDescent="0.35">
      <c r="C838" s="10">
        <v>43297</v>
      </c>
      <c r="D838" s="11">
        <v>0.79053240740740749</v>
      </c>
      <c r="E838" s="12" t="s">
        <v>9</v>
      </c>
      <c r="F838" s="12">
        <v>9</v>
      </c>
      <c r="G838" s="12" t="s">
        <v>11</v>
      </c>
    </row>
    <row r="839" spans="3:7" ht="15" thickBot="1" x14ac:dyDescent="0.35">
      <c r="C839" s="10">
        <v>43297</v>
      </c>
      <c r="D839" s="11">
        <v>0.79121527777777778</v>
      </c>
      <c r="E839" s="12" t="s">
        <v>9</v>
      </c>
      <c r="F839" s="12">
        <v>10</v>
      </c>
      <c r="G839" s="12" t="s">
        <v>10</v>
      </c>
    </row>
    <row r="840" spans="3:7" ht="15" thickBot="1" x14ac:dyDescent="0.35">
      <c r="C840" s="10">
        <v>43297</v>
      </c>
      <c r="D840" s="11">
        <v>0.79268518518518516</v>
      </c>
      <c r="E840" s="12" t="s">
        <v>9</v>
      </c>
      <c r="F840" s="12">
        <v>7</v>
      </c>
      <c r="G840" s="12" t="s">
        <v>11</v>
      </c>
    </row>
    <row r="841" spans="3:7" ht="15" thickBot="1" x14ac:dyDescent="0.35">
      <c r="C841" s="10">
        <v>43297</v>
      </c>
      <c r="D841" s="11">
        <v>0.81162037037037038</v>
      </c>
      <c r="E841" s="12" t="s">
        <v>9</v>
      </c>
      <c r="F841" s="12">
        <v>14</v>
      </c>
      <c r="G841" s="12" t="s">
        <v>10</v>
      </c>
    </row>
    <row r="842" spans="3:7" ht="15" thickBot="1" x14ac:dyDescent="0.35">
      <c r="C842" s="10">
        <v>43297</v>
      </c>
      <c r="D842" s="11">
        <v>0.81341435185185185</v>
      </c>
      <c r="E842" s="12" t="s">
        <v>9</v>
      </c>
      <c r="F842" s="12">
        <v>15</v>
      </c>
      <c r="G842" s="12" t="s">
        <v>10</v>
      </c>
    </row>
    <row r="843" spans="3:7" ht="15" thickBot="1" x14ac:dyDescent="0.35">
      <c r="C843" s="10">
        <v>43297</v>
      </c>
      <c r="D843" s="11">
        <v>0.81690972222222225</v>
      </c>
      <c r="E843" s="12" t="s">
        <v>9</v>
      </c>
      <c r="F843" s="12">
        <v>22</v>
      </c>
      <c r="G843" s="12" t="s">
        <v>10</v>
      </c>
    </row>
    <row r="844" spans="3:7" ht="15" thickBot="1" x14ac:dyDescent="0.35">
      <c r="C844" s="10">
        <v>43297</v>
      </c>
      <c r="D844" s="11">
        <v>0.82060185185185175</v>
      </c>
      <c r="E844" s="12" t="s">
        <v>9</v>
      </c>
      <c r="F844" s="12">
        <v>13</v>
      </c>
      <c r="G844" s="12" t="s">
        <v>11</v>
      </c>
    </row>
    <row r="845" spans="3:7" ht="15" thickBot="1" x14ac:dyDescent="0.35">
      <c r="C845" s="10">
        <v>43297</v>
      </c>
      <c r="D845" s="11">
        <v>0.82246527777777778</v>
      </c>
      <c r="E845" s="12" t="s">
        <v>9</v>
      </c>
      <c r="F845" s="12">
        <v>18</v>
      </c>
      <c r="G845" s="12" t="s">
        <v>10</v>
      </c>
    </row>
    <row r="846" spans="3:7" ht="15" thickBot="1" x14ac:dyDescent="0.35">
      <c r="C846" s="10">
        <v>43297</v>
      </c>
      <c r="D846" s="11">
        <v>0.82302083333333342</v>
      </c>
      <c r="E846" s="12" t="s">
        <v>9</v>
      </c>
      <c r="F846" s="12">
        <v>9</v>
      </c>
      <c r="G846" s="12" t="s">
        <v>11</v>
      </c>
    </row>
    <row r="847" spans="3:7" ht="15" thickBot="1" x14ac:dyDescent="0.35">
      <c r="C847" s="10">
        <v>43297</v>
      </c>
      <c r="D847" s="11">
        <v>0.82309027777777777</v>
      </c>
      <c r="E847" s="12" t="s">
        <v>9</v>
      </c>
      <c r="F847" s="12">
        <v>10</v>
      </c>
      <c r="G847" s="12" t="s">
        <v>11</v>
      </c>
    </row>
    <row r="848" spans="3:7" ht="15" thickBot="1" x14ac:dyDescent="0.35">
      <c r="C848" s="10">
        <v>43297</v>
      </c>
      <c r="D848" s="11">
        <v>0.82630787037037035</v>
      </c>
      <c r="E848" s="12" t="s">
        <v>9</v>
      </c>
      <c r="F848" s="12">
        <v>13</v>
      </c>
      <c r="G848" s="12" t="s">
        <v>11</v>
      </c>
    </row>
    <row r="849" spans="3:7" ht="15" thickBot="1" x14ac:dyDescent="0.35">
      <c r="C849" s="10">
        <v>43297</v>
      </c>
      <c r="D849" s="11">
        <v>0.82796296296296301</v>
      </c>
      <c r="E849" s="12" t="s">
        <v>9</v>
      </c>
      <c r="F849" s="12">
        <v>12</v>
      </c>
      <c r="G849" s="12" t="s">
        <v>11</v>
      </c>
    </row>
    <row r="850" spans="3:7" ht="15" thickBot="1" x14ac:dyDescent="0.35">
      <c r="C850" s="10">
        <v>43297</v>
      </c>
      <c r="D850" s="11">
        <v>0.83089120370370362</v>
      </c>
      <c r="E850" s="12" t="s">
        <v>9</v>
      </c>
      <c r="F850" s="12">
        <v>17</v>
      </c>
      <c r="G850" s="12" t="s">
        <v>10</v>
      </c>
    </row>
    <row r="851" spans="3:7" ht="15" thickBot="1" x14ac:dyDescent="0.35">
      <c r="C851" s="10">
        <v>43297</v>
      </c>
      <c r="D851" s="11">
        <v>0.83218749999999997</v>
      </c>
      <c r="E851" s="12" t="s">
        <v>9</v>
      </c>
      <c r="F851" s="12">
        <v>17</v>
      </c>
      <c r="G851" s="12" t="s">
        <v>11</v>
      </c>
    </row>
    <row r="852" spans="3:7" ht="15" thickBot="1" x14ac:dyDescent="0.35">
      <c r="C852" s="10">
        <v>43297</v>
      </c>
      <c r="D852" s="11">
        <v>0.85122685185185187</v>
      </c>
      <c r="E852" s="12" t="s">
        <v>9</v>
      </c>
      <c r="F852" s="12">
        <v>22</v>
      </c>
      <c r="G852" s="12" t="s">
        <v>10</v>
      </c>
    </row>
    <row r="853" spans="3:7" ht="15" thickBot="1" x14ac:dyDescent="0.35">
      <c r="C853" s="10">
        <v>43297</v>
      </c>
      <c r="D853" s="11">
        <v>0.85167824074074072</v>
      </c>
      <c r="E853" s="12" t="s">
        <v>9</v>
      </c>
      <c r="F853" s="12">
        <v>13</v>
      </c>
      <c r="G853" s="12" t="s">
        <v>11</v>
      </c>
    </row>
    <row r="854" spans="3:7" ht="15" thickBot="1" x14ac:dyDescent="0.35">
      <c r="C854" s="10">
        <v>43297</v>
      </c>
      <c r="D854" s="11">
        <v>0.85212962962962957</v>
      </c>
      <c r="E854" s="12" t="s">
        <v>9</v>
      </c>
      <c r="F854" s="12">
        <v>19</v>
      </c>
      <c r="G854" s="12" t="s">
        <v>10</v>
      </c>
    </row>
    <row r="855" spans="3:7" ht="15" thickBot="1" x14ac:dyDescent="0.35">
      <c r="C855" s="10">
        <v>43297</v>
      </c>
      <c r="D855" s="11">
        <v>0.85406249999999995</v>
      </c>
      <c r="E855" s="12" t="s">
        <v>9</v>
      </c>
      <c r="F855" s="12">
        <v>12</v>
      </c>
      <c r="G855" s="12" t="s">
        <v>11</v>
      </c>
    </row>
    <row r="856" spans="3:7" ht="15" thickBot="1" x14ac:dyDescent="0.35">
      <c r="C856" s="10">
        <v>43297</v>
      </c>
      <c r="D856" s="11">
        <v>0.85737268518518517</v>
      </c>
      <c r="E856" s="12" t="s">
        <v>9</v>
      </c>
      <c r="F856" s="12">
        <v>26</v>
      </c>
      <c r="G856" s="12" t="s">
        <v>10</v>
      </c>
    </row>
    <row r="857" spans="3:7" ht="15" thickBot="1" x14ac:dyDescent="0.35">
      <c r="C857" s="10">
        <v>43297</v>
      </c>
      <c r="D857" s="11">
        <v>0.85966435185185175</v>
      </c>
      <c r="E857" s="12" t="s">
        <v>9</v>
      </c>
      <c r="F857" s="12">
        <v>11</v>
      </c>
      <c r="G857" s="12" t="s">
        <v>11</v>
      </c>
    </row>
    <row r="858" spans="3:7" ht="15" thickBot="1" x14ac:dyDescent="0.35">
      <c r="C858" s="10">
        <v>43297</v>
      </c>
      <c r="D858" s="11">
        <v>0.86964120370370368</v>
      </c>
      <c r="E858" s="12" t="s">
        <v>9</v>
      </c>
      <c r="F858" s="12">
        <v>12</v>
      </c>
      <c r="G858" s="12" t="s">
        <v>11</v>
      </c>
    </row>
    <row r="859" spans="3:7" ht="15" thickBot="1" x14ac:dyDescent="0.35">
      <c r="C859" s="10">
        <v>43297</v>
      </c>
      <c r="D859" s="11">
        <v>0.86964120370370368</v>
      </c>
      <c r="E859" s="12" t="s">
        <v>9</v>
      </c>
      <c r="F859" s="12">
        <v>14</v>
      </c>
      <c r="G859" s="12" t="s">
        <v>11</v>
      </c>
    </row>
    <row r="860" spans="3:7" ht="15" thickBot="1" x14ac:dyDescent="0.35">
      <c r="C860" s="10">
        <v>43297</v>
      </c>
      <c r="D860" s="11">
        <v>0.86966435185185187</v>
      </c>
      <c r="E860" s="12" t="s">
        <v>9</v>
      </c>
      <c r="F860" s="12">
        <v>18</v>
      </c>
      <c r="G860" s="12" t="s">
        <v>11</v>
      </c>
    </row>
    <row r="861" spans="3:7" ht="15" thickBot="1" x14ac:dyDescent="0.35">
      <c r="C861" s="10">
        <v>43297</v>
      </c>
      <c r="D861" s="11">
        <v>0.86968749999999995</v>
      </c>
      <c r="E861" s="12" t="s">
        <v>9</v>
      </c>
      <c r="F861" s="12">
        <v>16</v>
      </c>
      <c r="G861" s="12" t="s">
        <v>11</v>
      </c>
    </row>
    <row r="862" spans="3:7" ht="15" thickBot="1" x14ac:dyDescent="0.35">
      <c r="C862" s="10">
        <v>43297</v>
      </c>
      <c r="D862" s="11">
        <v>0.86972222222222229</v>
      </c>
      <c r="E862" s="12" t="s">
        <v>9</v>
      </c>
      <c r="F862" s="12">
        <v>12</v>
      </c>
      <c r="G862" s="12" t="s">
        <v>11</v>
      </c>
    </row>
    <row r="863" spans="3:7" ht="15" thickBot="1" x14ac:dyDescent="0.35">
      <c r="C863" s="10">
        <v>43297</v>
      </c>
      <c r="D863" s="11">
        <v>0.87864583333333324</v>
      </c>
      <c r="E863" s="12" t="s">
        <v>9</v>
      </c>
      <c r="F863" s="12">
        <v>12</v>
      </c>
      <c r="G863" s="12" t="s">
        <v>11</v>
      </c>
    </row>
    <row r="864" spans="3:7" ht="15" thickBot="1" x14ac:dyDescent="0.35">
      <c r="C864" s="10">
        <v>43297</v>
      </c>
      <c r="D864" s="11">
        <v>0.88006944444444446</v>
      </c>
      <c r="E864" s="12" t="s">
        <v>9</v>
      </c>
      <c r="F864" s="12">
        <v>19</v>
      </c>
      <c r="G864" s="12" t="s">
        <v>10</v>
      </c>
    </row>
    <row r="865" spans="3:7" ht="15" thickBot="1" x14ac:dyDescent="0.35">
      <c r="C865" s="10">
        <v>43297</v>
      </c>
      <c r="D865" s="11">
        <v>0.89004629629629628</v>
      </c>
      <c r="E865" s="12" t="s">
        <v>9</v>
      </c>
      <c r="F865" s="12">
        <v>17</v>
      </c>
      <c r="G865" s="12" t="s">
        <v>10</v>
      </c>
    </row>
    <row r="866" spans="3:7" ht="15" thickBot="1" x14ac:dyDescent="0.35">
      <c r="C866" s="10">
        <v>43297</v>
      </c>
      <c r="D866" s="11">
        <v>0.89421296296296304</v>
      </c>
      <c r="E866" s="12" t="s">
        <v>9</v>
      </c>
      <c r="F866" s="12">
        <v>15</v>
      </c>
      <c r="G866" s="12" t="s">
        <v>10</v>
      </c>
    </row>
    <row r="867" spans="3:7" ht="15" thickBot="1" x14ac:dyDescent="0.35">
      <c r="C867" s="10">
        <v>43297</v>
      </c>
      <c r="D867" s="11">
        <v>0.89623842592592595</v>
      </c>
      <c r="E867" s="12" t="s">
        <v>9</v>
      </c>
      <c r="F867" s="12">
        <v>24</v>
      </c>
      <c r="G867" s="12" t="s">
        <v>10</v>
      </c>
    </row>
    <row r="868" spans="3:7" ht="15" thickBot="1" x14ac:dyDescent="0.35">
      <c r="C868" s="10">
        <v>43297</v>
      </c>
      <c r="D868" s="11">
        <v>0.90453703703703703</v>
      </c>
      <c r="E868" s="12" t="s">
        <v>9</v>
      </c>
      <c r="F868" s="12">
        <v>14</v>
      </c>
      <c r="G868" s="12" t="s">
        <v>10</v>
      </c>
    </row>
    <row r="869" spans="3:7" ht="15" thickBot="1" x14ac:dyDescent="0.35">
      <c r="C869" s="10">
        <v>43297</v>
      </c>
      <c r="D869" s="11">
        <v>0.90604166666666675</v>
      </c>
      <c r="E869" s="12" t="s">
        <v>9</v>
      </c>
      <c r="F869" s="12">
        <v>12</v>
      </c>
      <c r="G869" s="12" t="s">
        <v>11</v>
      </c>
    </row>
    <row r="870" spans="3:7" ht="15" thickBot="1" x14ac:dyDescent="0.35">
      <c r="C870" s="10">
        <v>43297</v>
      </c>
      <c r="D870" s="11">
        <v>0.94268518518518529</v>
      </c>
      <c r="E870" s="12" t="s">
        <v>9</v>
      </c>
      <c r="F870" s="12">
        <v>30</v>
      </c>
      <c r="G870" s="12" t="s">
        <v>11</v>
      </c>
    </row>
    <row r="871" spans="3:7" ht="15" thickBot="1" x14ac:dyDescent="0.35">
      <c r="C871" s="10">
        <v>43297</v>
      </c>
      <c r="D871" s="11">
        <v>0.95648148148148149</v>
      </c>
      <c r="E871" s="12" t="s">
        <v>9</v>
      </c>
      <c r="F871" s="12">
        <v>11</v>
      </c>
      <c r="G871" s="12" t="s">
        <v>10</v>
      </c>
    </row>
    <row r="872" spans="3:7" ht="15" thickBot="1" x14ac:dyDescent="0.35">
      <c r="C872" s="10">
        <v>43298</v>
      </c>
      <c r="D872" s="11">
        <v>0.1323148148148148</v>
      </c>
      <c r="E872" s="12" t="s">
        <v>9</v>
      </c>
      <c r="F872" s="12">
        <v>14</v>
      </c>
      <c r="G872" s="12" t="s">
        <v>11</v>
      </c>
    </row>
    <row r="873" spans="3:7" ht="15" thickBot="1" x14ac:dyDescent="0.35">
      <c r="C873" s="10">
        <v>43298</v>
      </c>
      <c r="D873" s="11">
        <v>0.13245370370370371</v>
      </c>
      <c r="E873" s="12" t="s">
        <v>9</v>
      </c>
      <c r="F873" s="12">
        <v>22</v>
      </c>
      <c r="G873" s="12" t="s">
        <v>11</v>
      </c>
    </row>
    <row r="874" spans="3:7" ht="15" thickBot="1" x14ac:dyDescent="0.35">
      <c r="C874" s="10">
        <v>43298</v>
      </c>
      <c r="D874" s="11">
        <v>0.15101851851851852</v>
      </c>
      <c r="E874" s="12" t="s">
        <v>9</v>
      </c>
      <c r="F874" s="12">
        <v>13</v>
      </c>
      <c r="G874" s="12" t="s">
        <v>11</v>
      </c>
    </row>
    <row r="875" spans="3:7" ht="15" thickBot="1" x14ac:dyDescent="0.35">
      <c r="C875" s="10">
        <v>43298</v>
      </c>
      <c r="D875" s="11">
        <v>0.20350694444444442</v>
      </c>
      <c r="E875" s="12" t="s">
        <v>9</v>
      </c>
      <c r="F875" s="12">
        <v>10</v>
      </c>
      <c r="G875" s="12" t="s">
        <v>11</v>
      </c>
    </row>
    <row r="876" spans="3:7" ht="15" thickBot="1" x14ac:dyDescent="0.35">
      <c r="C876" s="10">
        <v>43298</v>
      </c>
      <c r="D876" s="11">
        <v>0.26978009259259256</v>
      </c>
      <c r="E876" s="12" t="s">
        <v>9</v>
      </c>
      <c r="F876" s="12">
        <v>7</v>
      </c>
      <c r="G876" s="12" t="s">
        <v>11</v>
      </c>
    </row>
    <row r="877" spans="3:7" ht="15" thickBot="1" x14ac:dyDescent="0.35">
      <c r="C877" s="10">
        <v>43298</v>
      </c>
      <c r="D877" s="11">
        <v>0.30806712962962962</v>
      </c>
      <c r="E877" s="12" t="s">
        <v>9</v>
      </c>
      <c r="F877" s="12">
        <v>11</v>
      </c>
      <c r="G877" s="12" t="s">
        <v>11</v>
      </c>
    </row>
    <row r="878" spans="3:7" ht="15" thickBot="1" x14ac:dyDescent="0.35">
      <c r="C878" s="10">
        <v>43298</v>
      </c>
      <c r="D878" s="11">
        <v>0.36706018518518518</v>
      </c>
      <c r="E878" s="12" t="s">
        <v>9</v>
      </c>
      <c r="F878" s="12">
        <v>12</v>
      </c>
      <c r="G878" s="12" t="s">
        <v>11</v>
      </c>
    </row>
    <row r="879" spans="3:7" ht="15" thickBot="1" x14ac:dyDescent="0.35">
      <c r="C879" s="10">
        <v>43298</v>
      </c>
      <c r="D879" s="11">
        <v>0.37743055555555555</v>
      </c>
      <c r="E879" s="12" t="s">
        <v>9</v>
      </c>
      <c r="F879" s="12">
        <v>11</v>
      </c>
      <c r="G879" s="12" t="s">
        <v>10</v>
      </c>
    </row>
    <row r="880" spans="3:7" ht="15" thickBot="1" x14ac:dyDescent="0.35">
      <c r="C880" s="10">
        <v>43298</v>
      </c>
      <c r="D880" s="11">
        <v>0.39190972222222226</v>
      </c>
      <c r="E880" s="12" t="s">
        <v>9</v>
      </c>
      <c r="F880" s="12">
        <v>10</v>
      </c>
      <c r="G880" s="12" t="s">
        <v>11</v>
      </c>
    </row>
    <row r="881" spans="3:7" ht="15" thickBot="1" x14ac:dyDescent="0.35">
      <c r="C881" s="10">
        <v>43298</v>
      </c>
      <c r="D881" s="11">
        <v>0.42730324074074072</v>
      </c>
      <c r="E881" s="12" t="s">
        <v>9</v>
      </c>
      <c r="F881" s="12">
        <v>10</v>
      </c>
      <c r="G881" s="12" t="s">
        <v>11</v>
      </c>
    </row>
    <row r="882" spans="3:7" ht="15" thickBot="1" x14ac:dyDescent="0.35">
      <c r="C882" s="10">
        <v>43298</v>
      </c>
      <c r="D882" s="11">
        <v>0.43377314814814816</v>
      </c>
      <c r="E882" s="12" t="s">
        <v>9</v>
      </c>
      <c r="F882" s="12">
        <v>12</v>
      </c>
      <c r="G882" s="12" t="s">
        <v>10</v>
      </c>
    </row>
    <row r="883" spans="3:7" ht="15" thickBot="1" x14ac:dyDescent="0.35">
      <c r="C883" s="10">
        <v>43298</v>
      </c>
      <c r="D883" s="11">
        <v>0.43921296296296292</v>
      </c>
      <c r="E883" s="12" t="s">
        <v>9</v>
      </c>
      <c r="F883" s="12">
        <v>11</v>
      </c>
      <c r="G883" s="12" t="s">
        <v>11</v>
      </c>
    </row>
    <row r="884" spans="3:7" ht="15" thickBot="1" x14ac:dyDescent="0.35">
      <c r="C884" s="10">
        <v>43298</v>
      </c>
      <c r="D884" s="11">
        <v>0.44299768518518517</v>
      </c>
      <c r="E884" s="12" t="s">
        <v>9</v>
      </c>
      <c r="F884" s="12">
        <v>11</v>
      </c>
      <c r="G884" s="12" t="s">
        <v>11</v>
      </c>
    </row>
    <row r="885" spans="3:7" ht="15" thickBot="1" x14ac:dyDescent="0.35">
      <c r="C885" s="10">
        <v>43298</v>
      </c>
      <c r="D885" s="11">
        <v>0.44874999999999998</v>
      </c>
      <c r="E885" s="12" t="s">
        <v>9</v>
      </c>
      <c r="F885" s="12">
        <v>12</v>
      </c>
      <c r="G885" s="12" t="s">
        <v>10</v>
      </c>
    </row>
    <row r="886" spans="3:7" ht="15" thickBot="1" x14ac:dyDescent="0.35">
      <c r="C886" s="10">
        <v>43298</v>
      </c>
      <c r="D886" s="11">
        <v>0.45341435185185186</v>
      </c>
      <c r="E886" s="12" t="s">
        <v>9</v>
      </c>
      <c r="F886" s="12">
        <v>20</v>
      </c>
      <c r="G886" s="12" t="s">
        <v>11</v>
      </c>
    </row>
    <row r="887" spans="3:7" ht="15" thickBot="1" x14ac:dyDescent="0.35">
      <c r="C887" s="10">
        <v>43298</v>
      </c>
      <c r="D887" s="11">
        <v>0.45347222222222222</v>
      </c>
      <c r="E887" s="12" t="s">
        <v>9</v>
      </c>
      <c r="F887" s="12">
        <v>10</v>
      </c>
      <c r="G887" s="12" t="s">
        <v>11</v>
      </c>
    </row>
    <row r="888" spans="3:7" ht="15" thickBot="1" x14ac:dyDescent="0.35">
      <c r="C888" s="10">
        <v>43298</v>
      </c>
      <c r="D888" s="11">
        <v>0.45858796296296295</v>
      </c>
      <c r="E888" s="12" t="s">
        <v>9</v>
      </c>
      <c r="F888" s="12">
        <v>12</v>
      </c>
      <c r="G888" s="12" t="s">
        <v>11</v>
      </c>
    </row>
    <row r="889" spans="3:7" ht="15" thickBot="1" x14ac:dyDescent="0.35">
      <c r="C889" s="10">
        <v>43298</v>
      </c>
      <c r="D889" s="11">
        <v>0.47635416666666663</v>
      </c>
      <c r="E889" s="12" t="s">
        <v>9</v>
      </c>
      <c r="F889" s="12">
        <v>24</v>
      </c>
      <c r="G889" s="12" t="s">
        <v>10</v>
      </c>
    </row>
    <row r="890" spans="3:7" ht="15" thickBot="1" x14ac:dyDescent="0.35">
      <c r="C890" s="10">
        <v>43298</v>
      </c>
      <c r="D890" s="11">
        <v>0.47692129629629632</v>
      </c>
      <c r="E890" s="12" t="s">
        <v>9</v>
      </c>
      <c r="F890" s="12">
        <v>12</v>
      </c>
      <c r="G890" s="12" t="s">
        <v>11</v>
      </c>
    </row>
    <row r="891" spans="3:7" ht="15" thickBot="1" x14ac:dyDescent="0.35">
      <c r="C891" s="10">
        <v>43298</v>
      </c>
      <c r="D891" s="11">
        <v>0.47712962962962963</v>
      </c>
      <c r="E891" s="12" t="s">
        <v>9</v>
      </c>
      <c r="F891" s="12">
        <v>13</v>
      </c>
      <c r="G891" s="12" t="s">
        <v>11</v>
      </c>
    </row>
    <row r="892" spans="3:7" ht="15" thickBot="1" x14ac:dyDescent="0.35">
      <c r="C892" s="10">
        <v>43298</v>
      </c>
      <c r="D892" s="11">
        <v>0.48471064814814818</v>
      </c>
      <c r="E892" s="12" t="s">
        <v>9</v>
      </c>
      <c r="F892" s="12">
        <v>29</v>
      </c>
      <c r="G892" s="12" t="s">
        <v>10</v>
      </c>
    </row>
    <row r="893" spans="3:7" ht="15" thickBot="1" x14ac:dyDescent="0.35">
      <c r="C893" s="10">
        <v>43298</v>
      </c>
      <c r="D893" s="11">
        <v>0.48473379629629632</v>
      </c>
      <c r="E893" s="12" t="s">
        <v>9</v>
      </c>
      <c r="F893" s="12">
        <v>29</v>
      </c>
      <c r="G893" s="12" t="s">
        <v>10</v>
      </c>
    </row>
    <row r="894" spans="3:7" ht="15" thickBot="1" x14ac:dyDescent="0.35">
      <c r="C894" s="10">
        <v>43298</v>
      </c>
      <c r="D894" s="11">
        <v>0.48475694444444445</v>
      </c>
      <c r="E894" s="12" t="s">
        <v>9</v>
      </c>
      <c r="F894" s="12">
        <v>30</v>
      </c>
      <c r="G894" s="12" t="s">
        <v>10</v>
      </c>
    </row>
    <row r="895" spans="3:7" ht="15" thickBot="1" x14ac:dyDescent="0.35">
      <c r="C895" s="10">
        <v>43298</v>
      </c>
      <c r="D895" s="11">
        <v>0.49402777777777779</v>
      </c>
      <c r="E895" s="12" t="s">
        <v>9</v>
      </c>
      <c r="F895" s="12">
        <v>27</v>
      </c>
      <c r="G895" s="12" t="s">
        <v>11</v>
      </c>
    </row>
    <row r="896" spans="3:7" ht="15" thickBot="1" x14ac:dyDescent="0.35">
      <c r="C896" s="10">
        <v>43298</v>
      </c>
      <c r="D896" s="11">
        <v>0.50024305555555559</v>
      </c>
      <c r="E896" s="12" t="s">
        <v>9</v>
      </c>
      <c r="F896" s="12">
        <v>10</v>
      </c>
      <c r="G896" s="12" t="s">
        <v>11</v>
      </c>
    </row>
    <row r="897" spans="3:7" ht="15" thickBot="1" x14ac:dyDescent="0.35">
      <c r="C897" s="10">
        <v>43298</v>
      </c>
      <c r="D897" s="11">
        <v>0.50173611111111105</v>
      </c>
      <c r="E897" s="12" t="s">
        <v>9</v>
      </c>
      <c r="F897" s="12">
        <v>26</v>
      </c>
      <c r="G897" s="12" t="s">
        <v>10</v>
      </c>
    </row>
    <row r="898" spans="3:7" ht="15" thickBot="1" x14ac:dyDescent="0.35">
      <c r="C898" s="10">
        <v>43298</v>
      </c>
      <c r="D898" s="11">
        <v>0.5017476851851852</v>
      </c>
      <c r="E898" s="12" t="s">
        <v>9</v>
      </c>
      <c r="F898" s="12">
        <v>26</v>
      </c>
      <c r="G898" s="12" t="s">
        <v>10</v>
      </c>
    </row>
    <row r="899" spans="3:7" ht="15" thickBot="1" x14ac:dyDescent="0.35">
      <c r="C899" s="10">
        <v>43298</v>
      </c>
      <c r="D899" s="11">
        <v>0.50177083333333339</v>
      </c>
      <c r="E899" s="12" t="s">
        <v>9</v>
      </c>
      <c r="F899" s="12">
        <v>19</v>
      </c>
      <c r="G899" s="12" t="s">
        <v>10</v>
      </c>
    </row>
    <row r="900" spans="3:7" ht="15" thickBot="1" x14ac:dyDescent="0.35">
      <c r="C900" s="10">
        <v>43298</v>
      </c>
      <c r="D900" s="11">
        <v>0.50178240740740743</v>
      </c>
      <c r="E900" s="12" t="s">
        <v>9</v>
      </c>
      <c r="F900" s="12">
        <v>20</v>
      </c>
      <c r="G900" s="12" t="s">
        <v>10</v>
      </c>
    </row>
    <row r="901" spans="3:7" ht="15" thickBot="1" x14ac:dyDescent="0.35">
      <c r="C901" s="10">
        <v>43298</v>
      </c>
      <c r="D901" s="11">
        <v>0.51194444444444442</v>
      </c>
      <c r="E901" s="12" t="s">
        <v>9</v>
      </c>
      <c r="F901" s="12">
        <v>14</v>
      </c>
      <c r="G901" s="12" t="s">
        <v>11</v>
      </c>
    </row>
    <row r="902" spans="3:7" ht="15" thickBot="1" x14ac:dyDescent="0.35">
      <c r="C902" s="10">
        <v>43298</v>
      </c>
      <c r="D902" s="11">
        <v>0.52968749999999998</v>
      </c>
      <c r="E902" s="12" t="s">
        <v>9</v>
      </c>
      <c r="F902" s="12">
        <v>18</v>
      </c>
      <c r="G902" s="12" t="s">
        <v>11</v>
      </c>
    </row>
    <row r="903" spans="3:7" ht="15" thickBot="1" x14ac:dyDescent="0.35">
      <c r="C903" s="10">
        <v>43298</v>
      </c>
      <c r="D903" s="11">
        <v>0.52972222222222221</v>
      </c>
      <c r="E903" s="12" t="s">
        <v>9</v>
      </c>
      <c r="F903" s="12">
        <v>19</v>
      </c>
      <c r="G903" s="12" t="s">
        <v>11</v>
      </c>
    </row>
    <row r="904" spans="3:7" ht="15" thickBot="1" x14ac:dyDescent="0.35">
      <c r="C904" s="10">
        <v>43298</v>
      </c>
      <c r="D904" s="11">
        <v>0.52973379629629636</v>
      </c>
      <c r="E904" s="12" t="s">
        <v>9</v>
      </c>
      <c r="F904" s="12">
        <v>18</v>
      </c>
      <c r="G904" s="12" t="s">
        <v>11</v>
      </c>
    </row>
    <row r="905" spans="3:7" ht="15" thickBot="1" x14ac:dyDescent="0.35">
      <c r="C905" s="10">
        <v>43298</v>
      </c>
      <c r="D905" s="11">
        <v>0.53211805555555558</v>
      </c>
      <c r="E905" s="12" t="s">
        <v>9</v>
      </c>
      <c r="F905" s="12">
        <v>19</v>
      </c>
      <c r="G905" s="12" t="s">
        <v>10</v>
      </c>
    </row>
    <row r="906" spans="3:7" ht="15" thickBot="1" x14ac:dyDescent="0.35">
      <c r="C906" s="10">
        <v>43298</v>
      </c>
      <c r="D906" s="11">
        <v>0.54193287037037041</v>
      </c>
      <c r="E906" s="12" t="s">
        <v>9</v>
      </c>
      <c r="F906" s="12">
        <v>25</v>
      </c>
      <c r="G906" s="12" t="s">
        <v>10</v>
      </c>
    </row>
    <row r="907" spans="3:7" ht="15" thickBot="1" x14ac:dyDescent="0.35">
      <c r="C907" s="10">
        <v>43298</v>
      </c>
      <c r="D907" s="11">
        <v>0.54718750000000005</v>
      </c>
      <c r="E907" s="12" t="s">
        <v>9</v>
      </c>
      <c r="F907" s="12">
        <v>22</v>
      </c>
      <c r="G907" s="12" t="s">
        <v>10</v>
      </c>
    </row>
    <row r="908" spans="3:7" ht="15" thickBot="1" x14ac:dyDescent="0.35">
      <c r="C908" s="10">
        <v>43298</v>
      </c>
      <c r="D908" s="11">
        <v>0.54810185185185178</v>
      </c>
      <c r="E908" s="12" t="s">
        <v>9</v>
      </c>
      <c r="F908" s="12">
        <v>12</v>
      </c>
      <c r="G908" s="12" t="s">
        <v>11</v>
      </c>
    </row>
    <row r="909" spans="3:7" ht="15" thickBot="1" x14ac:dyDescent="0.35">
      <c r="C909" s="10">
        <v>43298</v>
      </c>
      <c r="D909" s="11">
        <v>0.56655092592592593</v>
      </c>
      <c r="E909" s="12" t="s">
        <v>9</v>
      </c>
      <c r="F909" s="12">
        <v>8</v>
      </c>
      <c r="G909" s="12" t="s">
        <v>11</v>
      </c>
    </row>
    <row r="910" spans="3:7" ht="15" thickBot="1" x14ac:dyDescent="0.35">
      <c r="C910" s="10">
        <v>43298</v>
      </c>
      <c r="D910" s="11">
        <v>0.59034722222222225</v>
      </c>
      <c r="E910" s="12" t="s">
        <v>9</v>
      </c>
      <c r="F910" s="12">
        <v>9</v>
      </c>
      <c r="G910" s="12" t="s">
        <v>11</v>
      </c>
    </row>
    <row r="911" spans="3:7" ht="15" thickBot="1" x14ac:dyDescent="0.35">
      <c r="C911" s="10">
        <v>43298</v>
      </c>
      <c r="D911" s="11">
        <v>0.6017245370370371</v>
      </c>
      <c r="E911" s="12" t="s">
        <v>9</v>
      </c>
      <c r="F911" s="12">
        <v>21</v>
      </c>
      <c r="G911" s="12" t="s">
        <v>10</v>
      </c>
    </row>
    <row r="912" spans="3:7" ht="15" thickBot="1" x14ac:dyDescent="0.35">
      <c r="C912" s="10">
        <v>43298</v>
      </c>
      <c r="D912" s="11">
        <v>0.60177083333333337</v>
      </c>
      <c r="E912" s="12" t="s">
        <v>9</v>
      </c>
      <c r="F912" s="12">
        <v>17</v>
      </c>
      <c r="G912" s="12" t="s">
        <v>10</v>
      </c>
    </row>
    <row r="913" spans="3:7" ht="15" thickBot="1" x14ac:dyDescent="0.35">
      <c r="C913" s="10">
        <v>43298</v>
      </c>
      <c r="D913" s="11">
        <v>0.62652777777777779</v>
      </c>
      <c r="E913" s="12" t="s">
        <v>9</v>
      </c>
      <c r="F913" s="12">
        <v>14</v>
      </c>
      <c r="G913" s="12" t="s">
        <v>11</v>
      </c>
    </row>
    <row r="914" spans="3:7" ht="15" thickBot="1" x14ac:dyDescent="0.35">
      <c r="C914" s="10">
        <v>43298</v>
      </c>
      <c r="D914" s="11">
        <v>0.62905092592592593</v>
      </c>
      <c r="E914" s="12" t="s">
        <v>9</v>
      </c>
      <c r="F914" s="12">
        <v>12</v>
      </c>
      <c r="G914" s="12" t="s">
        <v>11</v>
      </c>
    </row>
    <row r="915" spans="3:7" ht="15" thickBot="1" x14ac:dyDescent="0.35">
      <c r="C915" s="10">
        <v>43298</v>
      </c>
      <c r="D915" s="11">
        <v>0.64525462962962965</v>
      </c>
      <c r="E915" s="12" t="s">
        <v>9</v>
      </c>
      <c r="F915" s="12">
        <v>10</v>
      </c>
      <c r="G915" s="12" t="s">
        <v>11</v>
      </c>
    </row>
    <row r="916" spans="3:7" ht="15" thickBot="1" x14ac:dyDescent="0.35">
      <c r="C916" s="10">
        <v>43298</v>
      </c>
      <c r="D916" s="11">
        <v>0.64557870370370374</v>
      </c>
      <c r="E916" s="12" t="s">
        <v>9</v>
      </c>
      <c r="F916" s="12">
        <v>20</v>
      </c>
      <c r="G916" s="12" t="s">
        <v>10</v>
      </c>
    </row>
    <row r="917" spans="3:7" ht="15" thickBot="1" x14ac:dyDescent="0.35">
      <c r="C917" s="10">
        <v>43298</v>
      </c>
      <c r="D917" s="11">
        <v>0.64679398148148148</v>
      </c>
      <c r="E917" s="12" t="s">
        <v>9</v>
      </c>
      <c r="F917" s="12">
        <v>11</v>
      </c>
      <c r="G917" s="12" t="s">
        <v>11</v>
      </c>
    </row>
    <row r="918" spans="3:7" ht="15" thickBot="1" x14ac:dyDescent="0.35">
      <c r="C918" s="10">
        <v>43298</v>
      </c>
      <c r="D918" s="11">
        <v>0.66246527777777775</v>
      </c>
      <c r="E918" s="12" t="s">
        <v>9</v>
      </c>
      <c r="F918" s="12">
        <v>10</v>
      </c>
      <c r="G918" s="12" t="s">
        <v>11</v>
      </c>
    </row>
    <row r="919" spans="3:7" ht="15" thickBot="1" x14ac:dyDescent="0.35">
      <c r="C919" s="10">
        <v>43298</v>
      </c>
      <c r="D919" s="11">
        <v>0.66418981481481476</v>
      </c>
      <c r="E919" s="12" t="s">
        <v>9</v>
      </c>
      <c r="F919" s="12">
        <v>10</v>
      </c>
      <c r="G919" s="12" t="s">
        <v>11</v>
      </c>
    </row>
    <row r="920" spans="3:7" ht="15" thickBot="1" x14ac:dyDescent="0.35">
      <c r="C920" s="10">
        <v>43298</v>
      </c>
      <c r="D920" s="11">
        <v>0.67155092592592591</v>
      </c>
      <c r="E920" s="12" t="s">
        <v>9</v>
      </c>
      <c r="F920" s="12">
        <v>26</v>
      </c>
      <c r="G920" s="12" t="s">
        <v>11</v>
      </c>
    </row>
    <row r="921" spans="3:7" ht="15" thickBot="1" x14ac:dyDescent="0.35">
      <c r="C921" s="10">
        <v>43298</v>
      </c>
      <c r="D921" s="11">
        <v>0.67156249999999995</v>
      </c>
      <c r="E921" s="12" t="s">
        <v>9</v>
      </c>
      <c r="F921" s="12">
        <v>24</v>
      </c>
      <c r="G921" s="12" t="s">
        <v>11</v>
      </c>
    </row>
    <row r="922" spans="3:7" ht="15" thickBot="1" x14ac:dyDescent="0.35">
      <c r="C922" s="10">
        <v>43298</v>
      </c>
      <c r="D922" s="11">
        <v>0.67351851851851852</v>
      </c>
      <c r="E922" s="12" t="s">
        <v>9</v>
      </c>
      <c r="F922" s="12">
        <v>20</v>
      </c>
      <c r="G922" s="12" t="s">
        <v>11</v>
      </c>
    </row>
    <row r="923" spans="3:7" ht="15" thickBot="1" x14ac:dyDescent="0.35">
      <c r="C923" s="10">
        <v>43298</v>
      </c>
      <c r="D923" s="11">
        <v>0.67543981481481474</v>
      </c>
      <c r="E923" s="12" t="s">
        <v>9</v>
      </c>
      <c r="F923" s="12">
        <v>14</v>
      </c>
      <c r="G923" s="12" t="s">
        <v>11</v>
      </c>
    </row>
    <row r="924" spans="3:7" ht="15" thickBot="1" x14ac:dyDescent="0.35">
      <c r="C924" s="10">
        <v>43298</v>
      </c>
      <c r="D924" s="11">
        <v>0.67962962962962958</v>
      </c>
      <c r="E924" s="12" t="s">
        <v>9</v>
      </c>
      <c r="F924" s="12">
        <v>11</v>
      </c>
      <c r="G924" s="12" t="s">
        <v>11</v>
      </c>
    </row>
    <row r="925" spans="3:7" ht="15" thickBot="1" x14ac:dyDescent="0.35">
      <c r="C925" s="10">
        <v>43298</v>
      </c>
      <c r="D925" s="11">
        <v>0.69767361111111104</v>
      </c>
      <c r="E925" s="12" t="s">
        <v>9</v>
      </c>
      <c r="F925" s="12">
        <v>11</v>
      </c>
      <c r="G925" s="12" t="s">
        <v>11</v>
      </c>
    </row>
    <row r="926" spans="3:7" ht="15" thickBot="1" x14ac:dyDescent="0.35">
      <c r="C926" s="10">
        <v>43298</v>
      </c>
      <c r="D926" s="11">
        <v>0.70062500000000005</v>
      </c>
      <c r="E926" s="12" t="s">
        <v>9</v>
      </c>
      <c r="F926" s="12">
        <v>13</v>
      </c>
      <c r="G926" s="12" t="s">
        <v>11</v>
      </c>
    </row>
    <row r="927" spans="3:7" ht="15" thickBot="1" x14ac:dyDescent="0.35">
      <c r="C927" s="10">
        <v>43298</v>
      </c>
      <c r="D927" s="11">
        <v>0.71900462962962963</v>
      </c>
      <c r="E927" s="12" t="s">
        <v>9</v>
      </c>
      <c r="F927" s="12">
        <v>12</v>
      </c>
      <c r="G927" s="12" t="s">
        <v>11</v>
      </c>
    </row>
    <row r="928" spans="3:7" ht="15" thickBot="1" x14ac:dyDescent="0.35">
      <c r="C928" s="10">
        <v>43298</v>
      </c>
      <c r="D928" s="11">
        <v>0.72297453703703696</v>
      </c>
      <c r="E928" s="12" t="s">
        <v>9</v>
      </c>
      <c r="F928" s="12">
        <v>20</v>
      </c>
      <c r="G928" s="12" t="s">
        <v>10</v>
      </c>
    </row>
    <row r="929" spans="3:7" ht="15" thickBot="1" x14ac:dyDescent="0.35">
      <c r="C929" s="10">
        <v>43298</v>
      </c>
      <c r="D929" s="11">
        <v>0.72701388888888896</v>
      </c>
      <c r="E929" s="12" t="s">
        <v>9</v>
      </c>
      <c r="F929" s="12">
        <v>21</v>
      </c>
      <c r="G929" s="12" t="s">
        <v>11</v>
      </c>
    </row>
    <row r="930" spans="3:7" ht="15" thickBot="1" x14ac:dyDescent="0.35">
      <c r="C930" s="10">
        <v>43298</v>
      </c>
      <c r="D930" s="11">
        <v>0.73439814814814808</v>
      </c>
      <c r="E930" s="12" t="s">
        <v>9</v>
      </c>
      <c r="F930" s="12">
        <v>24</v>
      </c>
      <c r="G930" s="12" t="s">
        <v>10</v>
      </c>
    </row>
    <row r="931" spans="3:7" ht="15" thickBot="1" x14ac:dyDescent="0.35">
      <c r="C931" s="10">
        <v>43298</v>
      </c>
      <c r="D931" s="11">
        <v>0.73651620370370363</v>
      </c>
      <c r="E931" s="12" t="s">
        <v>9</v>
      </c>
      <c r="F931" s="12">
        <v>12</v>
      </c>
      <c r="G931" s="12" t="s">
        <v>11</v>
      </c>
    </row>
    <row r="932" spans="3:7" ht="15" thickBot="1" x14ac:dyDescent="0.35">
      <c r="C932" s="10">
        <v>43298</v>
      </c>
      <c r="D932" s="11">
        <v>0.74236111111111114</v>
      </c>
      <c r="E932" s="12" t="s">
        <v>9</v>
      </c>
      <c r="F932" s="12">
        <v>11</v>
      </c>
      <c r="G932" s="12" t="s">
        <v>11</v>
      </c>
    </row>
    <row r="933" spans="3:7" ht="15" thickBot="1" x14ac:dyDescent="0.35">
      <c r="C933" s="10">
        <v>43298</v>
      </c>
      <c r="D933" s="11">
        <v>0.7430092592592592</v>
      </c>
      <c r="E933" s="12" t="s">
        <v>9</v>
      </c>
      <c r="F933" s="12">
        <v>10</v>
      </c>
      <c r="G933" s="12" t="s">
        <v>11</v>
      </c>
    </row>
    <row r="934" spans="3:7" ht="15" thickBot="1" x14ac:dyDescent="0.35">
      <c r="C934" s="10">
        <v>43298</v>
      </c>
      <c r="D934" s="11">
        <v>0.7464467592592593</v>
      </c>
      <c r="E934" s="12" t="s">
        <v>9</v>
      </c>
      <c r="F934" s="12">
        <v>9</v>
      </c>
      <c r="G934" s="12" t="s">
        <v>10</v>
      </c>
    </row>
    <row r="935" spans="3:7" ht="15" thickBot="1" x14ac:dyDescent="0.35">
      <c r="C935" s="10">
        <v>43298</v>
      </c>
      <c r="D935" s="11">
        <v>0.74824074074074076</v>
      </c>
      <c r="E935" s="12" t="s">
        <v>9</v>
      </c>
      <c r="F935" s="12">
        <v>20</v>
      </c>
      <c r="G935" s="12" t="s">
        <v>10</v>
      </c>
    </row>
    <row r="936" spans="3:7" ht="15" thickBot="1" x14ac:dyDescent="0.35">
      <c r="C936" s="10">
        <v>43298</v>
      </c>
      <c r="D936" s="11">
        <v>0.76369212962962962</v>
      </c>
      <c r="E936" s="12" t="s">
        <v>9</v>
      </c>
      <c r="F936" s="12">
        <v>17</v>
      </c>
      <c r="G936" s="12" t="s">
        <v>10</v>
      </c>
    </row>
    <row r="937" spans="3:7" ht="15" thickBot="1" x14ac:dyDescent="0.35">
      <c r="C937" s="10">
        <v>43298</v>
      </c>
      <c r="D937" s="11">
        <v>0.76788194444444446</v>
      </c>
      <c r="E937" s="12" t="s">
        <v>9</v>
      </c>
      <c r="F937" s="12">
        <v>11</v>
      </c>
      <c r="G937" s="12" t="s">
        <v>11</v>
      </c>
    </row>
    <row r="938" spans="3:7" ht="15" thickBot="1" x14ac:dyDescent="0.35">
      <c r="C938" s="10">
        <v>43298</v>
      </c>
      <c r="D938" s="11">
        <v>0.7768518518518519</v>
      </c>
      <c r="E938" s="12" t="s">
        <v>9</v>
      </c>
      <c r="F938" s="12">
        <v>11</v>
      </c>
      <c r="G938" s="12" t="s">
        <v>11</v>
      </c>
    </row>
    <row r="939" spans="3:7" ht="15" thickBot="1" x14ac:dyDescent="0.35">
      <c r="C939" s="10">
        <v>43298</v>
      </c>
      <c r="D939" s="11">
        <v>0.7823148148148148</v>
      </c>
      <c r="E939" s="12" t="s">
        <v>9</v>
      </c>
      <c r="F939" s="12">
        <v>21</v>
      </c>
      <c r="G939" s="12" t="s">
        <v>10</v>
      </c>
    </row>
    <row r="940" spans="3:7" ht="15" thickBot="1" x14ac:dyDescent="0.35">
      <c r="C940" s="10">
        <v>43298</v>
      </c>
      <c r="D940" s="11">
        <v>0.78403935185185192</v>
      </c>
      <c r="E940" s="12" t="s">
        <v>9</v>
      </c>
      <c r="F940" s="12">
        <v>24</v>
      </c>
      <c r="G940" s="12" t="s">
        <v>11</v>
      </c>
    </row>
    <row r="941" spans="3:7" ht="15" thickBot="1" x14ac:dyDescent="0.35">
      <c r="C941" s="10">
        <v>43298</v>
      </c>
      <c r="D941" s="11">
        <v>0.78784722222222225</v>
      </c>
      <c r="E941" s="12" t="s">
        <v>9</v>
      </c>
      <c r="F941" s="12">
        <v>11</v>
      </c>
      <c r="G941" s="12" t="s">
        <v>10</v>
      </c>
    </row>
    <row r="942" spans="3:7" ht="15" thickBot="1" x14ac:dyDescent="0.35">
      <c r="C942" s="10">
        <v>43298</v>
      </c>
      <c r="D942" s="11">
        <v>0.79424768518518529</v>
      </c>
      <c r="E942" s="12" t="s">
        <v>9</v>
      </c>
      <c r="F942" s="12">
        <v>12</v>
      </c>
      <c r="G942" s="12" t="s">
        <v>11</v>
      </c>
    </row>
    <row r="943" spans="3:7" ht="15" thickBot="1" x14ac:dyDescent="0.35">
      <c r="C943" s="10">
        <v>43298</v>
      </c>
      <c r="D943" s="11">
        <v>0.79510416666666661</v>
      </c>
      <c r="E943" s="12" t="s">
        <v>9</v>
      </c>
      <c r="F943" s="12">
        <v>11</v>
      </c>
      <c r="G943" s="12" t="s">
        <v>11</v>
      </c>
    </row>
    <row r="944" spans="3:7" ht="15" thickBot="1" x14ac:dyDescent="0.35">
      <c r="C944" s="10">
        <v>43298</v>
      </c>
      <c r="D944" s="11">
        <v>0.79740740740740745</v>
      </c>
      <c r="E944" s="12" t="s">
        <v>9</v>
      </c>
      <c r="F944" s="12">
        <v>10</v>
      </c>
      <c r="G944" s="12" t="s">
        <v>11</v>
      </c>
    </row>
    <row r="945" spans="3:7" ht="15" thickBot="1" x14ac:dyDescent="0.35">
      <c r="C945" s="10">
        <v>43298</v>
      </c>
      <c r="D945" s="11">
        <v>0.79811342592592593</v>
      </c>
      <c r="E945" s="12" t="s">
        <v>9</v>
      </c>
      <c r="F945" s="12">
        <v>16</v>
      </c>
      <c r="G945" s="12" t="s">
        <v>10</v>
      </c>
    </row>
    <row r="946" spans="3:7" ht="15" thickBot="1" x14ac:dyDescent="0.35">
      <c r="C946" s="10">
        <v>43298</v>
      </c>
      <c r="D946" s="11">
        <v>0.81178240740740737</v>
      </c>
      <c r="E946" s="12" t="s">
        <v>9</v>
      </c>
      <c r="F946" s="12">
        <v>12</v>
      </c>
      <c r="G946" s="12" t="s">
        <v>11</v>
      </c>
    </row>
    <row r="947" spans="3:7" ht="15" thickBot="1" x14ac:dyDescent="0.35">
      <c r="C947" s="10">
        <v>43298</v>
      </c>
      <c r="D947" s="11">
        <v>0.81515046296296301</v>
      </c>
      <c r="E947" s="12" t="s">
        <v>9</v>
      </c>
      <c r="F947" s="12">
        <v>8</v>
      </c>
      <c r="G947" s="12" t="s">
        <v>10</v>
      </c>
    </row>
    <row r="948" spans="3:7" ht="15" thickBot="1" x14ac:dyDescent="0.35">
      <c r="C948" s="10">
        <v>43298</v>
      </c>
      <c r="D948" s="11">
        <v>0.82141203703703702</v>
      </c>
      <c r="E948" s="12" t="s">
        <v>9</v>
      </c>
      <c r="F948" s="12">
        <v>11</v>
      </c>
      <c r="G948" s="12" t="s">
        <v>10</v>
      </c>
    </row>
    <row r="949" spans="3:7" ht="15" thickBot="1" x14ac:dyDescent="0.35">
      <c r="C949" s="10">
        <v>43298</v>
      </c>
      <c r="D949" s="11">
        <v>0.82431712962962955</v>
      </c>
      <c r="E949" s="12" t="s">
        <v>9</v>
      </c>
      <c r="F949" s="12">
        <v>10</v>
      </c>
      <c r="G949" s="12" t="s">
        <v>10</v>
      </c>
    </row>
    <row r="950" spans="3:7" ht="15" thickBot="1" x14ac:dyDescent="0.35">
      <c r="C950" s="10">
        <v>43298</v>
      </c>
      <c r="D950" s="11">
        <v>0.8337268518518518</v>
      </c>
      <c r="E950" s="12" t="s">
        <v>9</v>
      </c>
      <c r="F950" s="12">
        <v>7</v>
      </c>
      <c r="G950" s="12" t="s">
        <v>11</v>
      </c>
    </row>
    <row r="951" spans="3:7" ht="15" thickBot="1" x14ac:dyDescent="0.35">
      <c r="C951" s="10">
        <v>43298</v>
      </c>
      <c r="D951" s="11">
        <v>0.83695601851851853</v>
      </c>
      <c r="E951" s="12" t="s">
        <v>9</v>
      </c>
      <c r="F951" s="12">
        <v>8</v>
      </c>
      <c r="G951" s="12" t="s">
        <v>11</v>
      </c>
    </row>
    <row r="952" spans="3:7" ht="15" thickBot="1" x14ac:dyDescent="0.35">
      <c r="C952" s="10">
        <v>43298</v>
      </c>
      <c r="D952" s="11">
        <v>0.84634259259259259</v>
      </c>
      <c r="E952" s="12" t="s">
        <v>9</v>
      </c>
      <c r="F952" s="12">
        <v>9</v>
      </c>
      <c r="G952" s="12" t="s">
        <v>11</v>
      </c>
    </row>
    <row r="953" spans="3:7" ht="15" thickBot="1" x14ac:dyDescent="0.35">
      <c r="C953" s="10">
        <v>43298</v>
      </c>
      <c r="D953" s="11">
        <v>0.84856481481481483</v>
      </c>
      <c r="E953" s="12" t="s">
        <v>9</v>
      </c>
      <c r="F953" s="12">
        <v>19</v>
      </c>
      <c r="G953" s="12" t="s">
        <v>10</v>
      </c>
    </row>
    <row r="954" spans="3:7" ht="15" thickBot="1" x14ac:dyDescent="0.35">
      <c r="C954" s="10">
        <v>43298</v>
      </c>
      <c r="D954" s="11">
        <v>0.84892361111111114</v>
      </c>
      <c r="E954" s="12" t="s">
        <v>9</v>
      </c>
      <c r="F954" s="12">
        <v>16</v>
      </c>
      <c r="G954" s="12" t="s">
        <v>10</v>
      </c>
    </row>
    <row r="955" spans="3:7" ht="15" thickBot="1" x14ac:dyDescent="0.35">
      <c r="C955" s="10">
        <v>43298</v>
      </c>
      <c r="D955" s="11">
        <v>0.84894675925925922</v>
      </c>
      <c r="E955" s="12" t="s">
        <v>9</v>
      </c>
      <c r="F955" s="12">
        <v>18</v>
      </c>
      <c r="G955" s="12" t="s">
        <v>11</v>
      </c>
    </row>
    <row r="956" spans="3:7" ht="15" thickBot="1" x14ac:dyDescent="0.35">
      <c r="C956" s="10">
        <v>43298</v>
      </c>
      <c r="D956" s="11">
        <v>0.84903935185185186</v>
      </c>
      <c r="E956" s="12" t="s">
        <v>9</v>
      </c>
      <c r="F956" s="12">
        <v>13</v>
      </c>
      <c r="G956" s="12" t="s">
        <v>11</v>
      </c>
    </row>
    <row r="957" spans="3:7" ht="15" thickBot="1" x14ac:dyDescent="0.35">
      <c r="C957" s="10">
        <v>43298</v>
      </c>
      <c r="D957" s="11">
        <v>0.8772106481481482</v>
      </c>
      <c r="E957" s="12" t="s">
        <v>9</v>
      </c>
      <c r="F957" s="12">
        <v>13</v>
      </c>
      <c r="G957" s="12" t="s">
        <v>11</v>
      </c>
    </row>
    <row r="958" spans="3:7" ht="15" thickBot="1" x14ac:dyDescent="0.35">
      <c r="C958" s="10">
        <v>43298</v>
      </c>
      <c r="D958" s="11">
        <v>0.87960648148148157</v>
      </c>
      <c r="E958" s="12" t="s">
        <v>9</v>
      </c>
      <c r="F958" s="12">
        <v>11</v>
      </c>
      <c r="G958" s="12" t="s">
        <v>11</v>
      </c>
    </row>
    <row r="959" spans="3:7" ht="15" thickBot="1" x14ac:dyDescent="0.35">
      <c r="C959" s="10">
        <v>43298</v>
      </c>
      <c r="D959" s="11">
        <v>0.88864583333333336</v>
      </c>
      <c r="E959" s="12" t="s">
        <v>9</v>
      </c>
      <c r="F959" s="12">
        <v>7</v>
      </c>
      <c r="G959" s="12" t="s">
        <v>11</v>
      </c>
    </row>
    <row r="960" spans="3:7" ht="15" thickBot="1" x14ac:dyDescent="0.35">
      <c r="C960" s="10">
        <v>43298</v>
      </c>
      <c r="D960" s="11">
        <v>0.89270833333333333</v>
      </c>
      <c r="E960" s="12" t="s">
        <v>9</v>
      </c>
      <c r="F960" s="12">
        <v>5</v>
      </c>
      <c r="G960" s="12" t="s">
        <v>11</v>
      </c>
    </row>
    <row r="961" spans="3:7" ht="15" thickBot="1" x14ac:dyDescent="0.35">
      <c r="C961" s="10">
        <v>43298</v>
      </c>
      <c r="D961" s="11">
        <v>0.95187499999999992</v>
      </c>
      <c r="E961" s="12" t="s">
        <v>9</v>
      </c>
      <c r="F961" s="12">
        <v>17</v>
      </c>
      <c r="G961" s="12" t="s">
        <v>11</v>
      </c>
    </row>
    <row r="962" spans="3:7" ht="15" thickBot="1" x14ac:dyDescent="0.35">
      <c r="C962" s="10">
        <v>43299</v>
      </c>
      <c r="D962" s="11">
        <v>1.4351851851851852E-2</v>
      </c>
      <c r="E962" s="12" t="s">
        <v>9</v>
      </c>
      <c r="F962" s="12">
        <v>17</v>
      </c>
      <c r="G962" s="12" t="s">
        <v>10</v>
      </c>
    </row>
    <row r="963" spans="3:7" ht="15" thickBot="1" x14ac:dyDescent="0.35">
      <c r="C963" s="10">
        <v>43299</v>
      </c>
      <c r="D963" s="11">
        <v>4.4409722222222225E-2</v>
      </c>
      <c r="E963" s="12" t="s">
        <v>9</v>
      </c>
      <c r="F963" s="12">
        <v>12</v>
      </c>
      <c r="G963" s="12" t="s">
        <v>10</v>
      </c>
    </row>
    <row r="964" spans="3:7" ht="15" thickBot="1" x14ac:dyDescent="0.35">
      <c r="C964" s="10">
        <v>43299</v>
      </c>
      <c r="D964" s="11">
        <v>0.15319444444444444</v>
      </c>
      <c r="E964" s="12" t="s">
        <v>9</v>
      </c>
      <c r="F964" s="12">
        <v>13</v>
      </c>
      <c r="G964" s="12" t="s">
        <v>11</v>
      </c>
    </row>
    <row r="965" spans="3:7" ht="15" thickBot="1" x14ac:dyDescent="0.35">
      <c r="C965" s="10">
        <v>43299</v>
      </c>
      <c r="D965" s="11">
        <v>0.15333333333333332</v>
      </c>
      <c r="E965" s="12" t="s">
        <v>9</v>
      </c>
      <c r="F965" s="12">
        <v>20</v>
      </c>
      <c r="G965" s="12" t="s">
        <v>11</v>
      </c>
    </row>
    <row r="966" spans="3:7" ht="15" thickBot="1" x14ac:dyDescent="0.35">
      <c r="C966" s="10">
        <v>43299</v>
      </c>
      <c r="D966" s="11">
        <v>0.18744212962962961</v>
      </c>
      <c r="E966" s="12" t="s">
        <v>9</v>
      </c>
      <c r="F966" s="12">
        <v>13</v>
      </c>
      <c r="G966" s="12" t="s">
        <v>11</v>
      </c>
    </row>
    <row r="967" spans="3:7" ht="15" thickBot="1" x14ac:dyDescent="0.35">
      <c r="C967" s="10">
        <v>43299</v>
      </c>
      <c r="D967" s="11">
        <v>0.22494212962962964</v>
      </c>
      <c r="E967" s="12" t="s">
        <v>9</v>
      </c>
      <c r="F967" s="12">
        <v>12</v>
      </c>
      <c r="G967" s="12" t="s">
        <v>10</v>
      </c>
    </row>
    <row r="968" spans="3:7" ht="15" thickBot="1" x14ac:dyDescent="0.35">
      <c r="C968" s="10">
        <v>43299</v>
      </c>
      <c r="D968" s="11">
        <v>0.28733796296296293</v>
      </c>
      <c r="E968" s="12" t="s">
        <v>9</v>
      </c>
      <c r="F968" s="12">
        <v>11</v>
      </c>
      <c r="G968" s="12" t="s">
        <v>11</v>
      </c>
    </row>
    <row r="969" spans="3:7" ht="15" thickBot="1" x14ac:dyDescent="0.35">
      <c r="C969" s="10">
        <v>43299</v>
      </c>
      <c r="D969" s="11">
        <v>0.32804398148148145</v>
      </c>
      <c r="E969" s="12" t="s">
        <v>9</v>
      </c>
      <c r="F969" s="12">
        <v>17</v>
      </c>
      <c r="G969" s="12" t="s">
        <v>11</v>
      </c>
    </row>
    <row r="970" spans="3:7" ht="15" thickBot="1" x14ac:dyDescent="0.35">
      <c r="C970" s="10">
        <v>43299</v>
      </c>
      <c r="D970" s="11">
        <v>0.32821759259259259</v>
      </c>
      <c r="E970" s="12" t="s">
        <v>9</v>
      </c>
      <c r="F970" s="12">
        <v>20</v>
      </c>
      <c r="G970" s="12" t="s">
        <v>11</v>
      </c>
    </row>
    <row r="971" spans="3:7" ht="15" thickBot="1" x14ac:dyDescent="0.35">
      <c r="C971" s="10">
        <v>43299</v>
      </c>
      <c r="D971" s="11">
        <v>0.37166666666666665</v>
      </c>
      <c r="E971" s="12" t="s">
        <v>9</v>
      </c>
      <c r="F971" s="12">
        <v>11</v>
      </c>
      <c r="G971" s="12" t="s">
        <v>11</v>
      </c>
    </row>
    <row r="972" spans="3:7" ht="15" thickBot="1" x14ac:dyDescent="0.35">
      <c r="C972" s="10">
        <v>43299</v>
      </c>
      <c r="D972" s="11">
        <v>0.37688657407407411</v>
      </c>
      <c r="E972" s="12" t="s">
        <v>9</v>
      </c>
      <c r="F972" s="12">
        <v>8</v>
      </c>
      <c r="G972" s="12" t="s">
        <v>11</v>
      </c>
    </row>
    <row r="973" spans="3:7" ht="15" thickBot="1" x14ac:dyDescent="0.35">
      <c r="C973" s="10">
        <v>43299</v>
      </c>
      <c r="D973" s="11">
        <v>0.3946527777777778</v>
      </c>
      <c r="E973" s="12" t="s">
        <v>9</v>
      </c>
      <c r="F973" s="12">
        <v>8</v>
      </c>
      <c r="G973" s="12" t="s">
        <v>11</v>
      </c>
    </row>
    <row r="974" spans="3:7" ht="15" thickBot="1" x14ac:dyDescent="0.35">
      <c r="C974" s="10">
        <v>43299</v>
      </c>
      <c r="D974" s="11">
        <v>0.40900462962962963</v>
      </c>
      <c r="E974" s="12" t="s">
        <v>9</v>
      </c>
      <c r="F974" s="12">
        <v>5</v>
      </c>
      <c r="G974" s="12" t="s">
        <v>11</v>
      </c>
    </row>
    <row r="975" spans="3:7" ht="15" thickBot="1" x14ac:dyDescent="0.35">
      <c r="C975" s="10">
        <v>43299</v>
      </c>
      <c r="D975" s="11">
        <v>0.41996527777777781</v>
      </c>
      <c r="E975" s="12" t="s">
        <v>9</v>
      </c>
      <c r="F975" s="12">
        <v>13</v>
      </c>
      <c r="G975" s="12" t="s">
        <v>11</v>
      </c>
    </row>
    <row r="976" spans="3:7" ht="15" thickBot="1" x14ac:dyDescent="0.35">
      <c r="C976" s="10">
        <v>43299</v>
      </c>
      <c r="D976" s="11">
        <v>0.42319444444444443</v>
      </c>
      <c r="E976" s="12" t="s">
        <v>9</v>
      </c>
      <c r="F976" s="12">
        <v>11</v>
      </c>
      <c r="G976" s="12" t="s">
        <v>11</v>
      </c>
    </row>
    <row r="977" spans="3:7" ht="15" thickBot="1" x14ac:dyDescent="0.35">
      <c r="C977" s="10">
        <v>43299</v>
      </c>
      <c r="D977" s="11">
        <v>0.4381944444444445</v>
      </c>
      <c r="E977" s="12" t="s">
        <v>9</v>
      </c>
      <c r="F977" s="12">
        <v>14</v>
      </c>
      <c r="G977" s="12" t="s">
        <v>10</v>
      </c>
    </row>
    <row r="978" spans="3:7" ht="15" thickBot="1" x14ac:dyDescent="0.35">
      <c r="C978" s="10">
        <v>43299</v>
      </c>
      <c r="D978" s="11">
        <v>0.44292824074074072</v>
      </c>
      <c r="E978" s="12" t="s">
        <v>9</v>
      </c>
      <c r="F978" s="12">
        <v>12</v>
      </c>
      <c r="G978" s="12" t="s">
        <v>11</v>
      </c>
    </row>
    <row r="979" spans="3:7" ht="15" thickBot="1" x14ac:dyDescent="0.35">
      <c r="C979" s="10">
        <v>43299</v>
      </c>
      <c r="D979" s="11">
        <v>0.44449074074074074</v>
      </c>
      <c r="E979" s="12" t="s">
        <v>9</v>
      </c>
      <c r="F979" s="12">
        <v>13</v>
      </c>
      <c r="G979" s="12" t="s">
        <v>11</v>
      </c>
    </row>
    <row r="980" spans="3:7" ht="15" thickBot="1" x14ac:dyDescent="0.35">
      <c r="C980" s="10">
        <v>43299</v>
      </c>
      <c r="D980" s="11">
        <v>0.4446180555555555</v>
      </c>
      <c r="E980" s="12" t="s">
        <v>9</v>
      </c>
      <c r="F980" s="12">
        <v>12</v>
      </c>
      <c r="G980" s="12" t="s">
        <v>11</v>
      </c>
    </row>
    <row r="981" spans="3:7" ht="15" thickBot="1" x14ac:dyDescent="0.35">
      <c r="C981" s="10">
        <v>43299</v>
      </c>
      <c r="D981" s="11">
        <v>0.46182870370370371</v>
      </c>
      <c r="E981" s="12" t="s">
        <v>9</v>
      </c>
      <c r="F981" s="12">
        <v>20</v>
      </c>
      <c r="G981" s="12" t="s">
        <v>10</v>
      </c>
    </row>
    <row r="982" spans="3:7" ht="15" thickBot="1" x14ac:dyDescent="0.35">
      <c r="C982" s="10">
        <v>43299</v>
      </c>
      <c r="D982" s="11">
        <v>0.46346064814814819</v>
      </c>
      <c r="E982" s="12" t="s">
        <v>9</v>
      </c>
      <c r="F982" s="12">
        <v>22</v>
      </c>
      <c r="G982" s="12" t="s">
        <v>10</v>
      </c>
    </row>
    <row r="983" spans="3:7" ht="15" thickBot="1" x14ac:dyDescent="0.35">
      <c r="C983" s="10">
        <v>43299</v>
      </c>
      <c r="D983" s="11">
        <v>0.46427083333333335</v>
      </c>
      <c r="E983" s="12" t="s">
        <v>9</v>
      </c>
      <c r="F983" s="12">
        <v>13</v>
      </c>
      <c r="G983" s="12" t="s">
        <v>11</v>
      </c>
    </row>
    <row r="984" spans="3:7" ht="15" thickBot="1" x14ac:dyDescent="0.35">
      <c r="C984" s="10">
        <v>43299</v>
      </c>
      <c r="D984" s="11">
        <v>0.46453703703703703</v>
      </c>
      <c r="E984" s="12" t="s">
        <v>9</v>
      </c>
      <c r="F984" s="12">
        <v>12</v>
      </c>
      <c r="G984" s="12" t="s">
        <v>11</v>
      </c>
    </row>
    <row r="985" spans="3:7" ht="15" thickBot="1" x14ac:dyDescent="0.35">
      <c r="C985" s="10">
        <v>43299</v>
      </c>
      <c r="D985" s="11">
        <v>0.47545138888888888</v>
      </c>
      <c r="E985" s="12" t="s">
        <v>9</v>
      </c>
      <c r="F985" s="12">
        <v>16</v>
      </c>
      <c r="G985" s="12" t="s">
        <v>10</v>
      </c>
    </row>
    <row r="986" spans="3:7" ht="15" thickBot="1" x14ac:dyDescent="0.35">
      <c r="C986" s="10">
        <v>43299</v>
      </c>
      <c r="D986" s="11">
        <v>0.51331018518518523</v>
      </c>
      <c r="E986" s="12" t="s">
        <v>9</v>
      </c>
      <c r="F986" s="12">
        <v>12</v>
      </c>
      <c r="G986" s="12" t="s">
        <v>11</v>
      </c>
    </row>
    <row r="987" spans="3:7" ht="15" thickBot="1" x14ac:dyDescent="0.35">
      <c r="C987" s="10">
        <v>43299</v>
      </c>
      <c r="D987" s="11">
        <v>0.51844907407407403</v>
      </c>
      <c r="E987" s="12" t="s">
        <v>9</v>
      </c>
      <c r="F987" s="12">
        <v>11</v>
      </c>
      <c r="G987" s="12" t="s">
        <v>11</v>
      </c>
    </row>
    <row r="988" spans="3:7" ht="15" thickBot="1" x14ac:dyDescent="0.35">
      <c r="C988" s="10">
        <v>43299</v>
      </c>
      <c r="D988" s="11">
        <v>0.52204861111111112</v>
      </c>
      <c r="E988" s="12" t="s">
        <v>9</v>
      </c>
      <c r="F988" s="12">
        <v>11</v>
      </c>
      <c r="G988" s="12" t="s">
        <v>11</v>
      </c>
    </row>
    <row r="989" spans="3:7" ht="15" thickBot="1" x14ac:dyDescent="0.35">
      <c r="C989" s="10">
        <v>43299</v>
      </c>
      <c r="D989" s="11">
        <v>0.52644675925925932</v>
      </c>
      <c r="E989" s="12" t="s">
        <v>9</v>
      </c>
      <c r="F989" s="12">
        <v>12</v>
      </c>
      <c r="G989" s="12" t="s">
        <v>11</v>
      </c>
    </row>
    <row r="990" spans="3:7" ht="15" thickBot="1" x14ac:dyDescent="0.35">
      <c r="C990" s="10">
        <v>43299</v>
      </c>
      <c r="D990" s="11">
        <v>0.53358796296296296</v>
      </c>
      <c r="E990" s="12" t="s">
        <v>9</v>
      </c>
      <c r="F990" s="12">
        <v>23</v>
      </c>
      <c r="G990" s="12" t="s">
        <v>10</v>
      </c>
    </row>
    <row r="991" spans="3:7" ht="15" thickBot="1" x14ac:dyDescent="0.35">
      <c r="C991" s="10">
        <v>43299</v>
      </c>
      <c r="D991" s="11">
        <v>0.53475694444444444</v>
      </c>
      <c r="E991" s="12" t="s">
        <v>9</v>
      </c>
      <c r="F991" s="12">
        <v>13</v>
      </c>
      <c r="G991" s="12" t="s">
        <v>11</v>
      </c>
    </row>
    <row r="992" spans="3:7" ht="15" thickBot="1" x14ac:dyDescent="0.35">
      <c r="C992" s="10">
        <v>43299</v>
      </c>
      <c r="D992" s="11">
        <v>0.54122685185185182</v>
      </c>
      <c r="E992" s="12" t="s">
        <v>9</v>
      </c>
      <c r="F992" s="12">
        <v>11</v>
      </c>
      <c r="G992" s="12" t="s">
        <v>10</v>
      </c>
    </row>
    <row r="993" spans="3:7" ht="15" thickBot="1" x14ac:dyDescent="0.35">
      <c r="C993" s="10">
        <v>43299</v>
      </c>
      <c r="D993" s="11">
        <v>0.5488425925925926</v>
      </c>
      <c r="E993" s="12" t="s">
        <v>9</v>
      </c>
      <c r="F993" s="12">
        <v>17</v>
      </c>
      <c r="G993" s="12" t="s">
        <v>10</v>
      </c>
    </row>
    <row r="994" spans="3:7" ht="15" thickBot="1" x14ac:dyDescent="0.35">
      <c r="C994" s="10">
        <v>43299</v>
      </c>
      <c r="D994" s="11">
        <v>0.56041666666666667</v>
      </c>
      <c r="E994" s="12" t="s">
        <v>9</v>
      </c>
      <c r="F994" s="12">
        <v>13</v>
      </c>
      <c r="G994" s="12" t="s">
        <v>11</v>
      </c>
    </row>
    <row r="995" spans="3:7" ht="15" thickBot="1" x14ac:dyDescent="0.35">
      <c r="C995" s="10">
        <v>43299</v>
      </c>
      <c r="D995" s="11">
        <v>0.56885416666666666</v>
      </c>
      <c r="E995" s="12" t="s">
        <v>9</v>
      </c>
      <c r="F995" s="12">
        <v>10</v>
      </c>
      <c r="G995" s="12" t="s">
        <v>10</v>
      </c>
    </row>
    <row r="996" spans="3:7" ht="15" thickBot="1" x14ac:dyDescent="0.35">
      <c r="C996" s="10">
        <v>43299</v>
      </c>
      <c r="D996" s="11">
        <v>0.56896990740740738</v>
      </c>
      <c r="E996" s="12" t="s">
        <v>9</v>
      </c>
      <c r="F996" s="12">
        <v>13</v>
      </c>
      <c r="G996" s="12" t="s">
        <v>11</v>
      </c>
    </row>
    <row r="997" spans="3:7" ht="15" thickBot="1" x14ac:dyDescent="0.35">
      <c r="C997" s="10">
        <v>43299</v>
      </c>
      <c r="D997" s="11">
        <v>0.57877314814814818</v>
      </c>
      <c r="E997" s="12" t="s">
        <v>9</v>
      </c>
      <c r="F997" s="12">
        <v>19</v>
      </c>
      <c r="G997" s="12" t="s">
        <v>10</v>
      </c>
    </row>
    <row r="998" spans="3:7" ht="15" thickBot="1" x14ac:dyDescent="0.35">
      <c r="C998" s="10">
        <v>43299</v>
      </c>
      <c r="D998" s="11">
        <v>0.57878472222222221</v>
      </c>
      <c r="E998" s="12" t="s">
        <v>9</v>
      </c>
      <c r="F998" s="12">
        <v>17</v>
      </c>
      <c r="G998" s="12" t="s">
        <v>10</v>
      </c>
    </row>
    <row r="999" spans="3:7" ht="15" thickBot="1" x14ac:dyDescent="0.35">
      <c r="C999" s="10">
        <v>43299</v>
      </c>
      <c r="D999" s="11">
        <v>0.59755787037037034</v>
      </c>
      <c r="E999" s="12" t="s">
        <v>9</v>
      </c>
      <c r="F999" s="12">
        <v>11</v>
      </c>
      <c r="G999" s="12" t="s">
        <v>11</v>
      </c>
    </row>
    <row r="1000" spans="3:7" ht="15" thickBot="1" x14ac:dyDescent="0.35">
      <c r="C1000" s="10">
        <v>43299</v>
      </c>
      <c r="D1000" s="11">
        <v>0.59980324074074076</v>
      </c>
      <c r="E1000" s="12" t="s">
        <v>9</v>
      </c>
      <c r="F1000" s="12">
        <v>10</v>
      </c>
      <c r="G1000" s="12" t="s">
        <v>11</v>
      </c>
    </row>
    <row r="1001" spans="3:7" ht="15" thickBot="1" x14ac:dyDescent="0.35">
      <c r="C1001" s="10">
        <v>43299</v>
      </c>
      <c r="D1001" s="11">
        <v>0.60245370370370377</v>
      </c>
      <c r="E1001" s="12" t="s">
        <v>9</v>
      </c>
      <c r="F1001" s="12">
        <v>23</v>
      </c>
      <c r="G1001" s="12" t="s">
        <v>10</v>
      </c>
    </row>
    <row r="1002" spans="3:7" ht="15" thickBot="1" x14ac:dyDescent="0.35">
      <c r="C1002" s="10">
        <v>43299</v>
      </c>
      <c r="D1002" s="11">
        <v>0.60520833333333335</v>
      </c>
      <c r="E1002" s="12" t="s">
        <v>9</v>
      </c>
      <c r="F1002" s="12">
        <v>10</v>
      </c>
      <c r="G1002" s="12" t="s">
        <v>11</v>
      </c>
    </row>
    <row r="1003" spans="3:7" ht="15" thickBot="1" x14ac:dyDescent="0.35">
      <c r="C1003" s="10">
        <v>43299</v>
      </c>
      <c r="D1003" s="11">
        <v>0.62243055555555549</v>
      </c>
      <c r="E1003" s="12" t="s">
        <v>9</v>
      </c>
      <c r="F1003" s="12">
        <v>12</v>
      </c>
      <c r="G1003" s="12" t="s">
        <v>10</v>
      </c>
    </row>
    <row r="1004" spans="3:7" ht="15" thickBot="1" x14ac:dyDescent="0.35">
      <c r="C1004" s="10">
        <v>43299</v>
      </c>
      <c r="D1004" s="11">
        <v>0.63951388888888883</v>
      </c>
      <c r="E1004" s="12" t="s">
        <v>9</v>
      </c>
      <c r="F1004" s="12">
        <v>10</v>
      </c>
      <c r="G1004" s="12" t="s">
        <v>11</v>
      </c>
    </row>
    <row r="1005" spans="3:7" ht="15" thickBot="1" x14ac:dyDescent="0.35">
      <c r="C1005" s="10">
        <v>43299</v>
      </c>
      <c r="D1005" s="11">
        <v>0.6683217592592593</v>
      </c>
      <c r="E1005" s="12" t="s">
        <v>9</v>
      </c>
      <c r="F1005" s="12">
        <v>8</v>
      </c>
      <c r="G1005" s="12" t="s">
        <v>10</v>
      </c>
    </row>
    <row r="1006" spans="3:7" ht="15" thickBot="1" x14ac:dyDescent="0.35">
      <c r="C1006" s="10">
        <v>43299</v>
      </c>
      <c r="D1006" s="11">
        <v>0.68918981481481489</v>
      </c>
      <c r="E1006" s="12" t="s">
        <v>9</v>
      </c>
      <c r="F1006" s="12">
        <v>8</v>
      </c>
      <c r="G1006" s="12" t="s">
        <v>10</v>
      </c>
    </row>
    <row r="1007" spans="3:7" ht="15" thickBot="1" x14ac:dyDescent="0.35">
      <c r="C1007" s="10">
        <v>43299</v>
      </c>
      <c r="D1007" s="11">
        <v>0.69070601851851843</v>
      </c>
      <c r="E1007" s="12" t="s">
        <v>9</v>
      </c>
      <c r="F1007" s="12">
        <v>10</v>
      </c>
      <c r="G1007" s="12" t="s">
        <v>10</v>
      </c>
    </row>
    <row r="1008" spans="3:7" ht="15" thickBot="1" x14ac:dyDescent="0.35">
      <c r="C1008" s="10">
        <v>43299</v>
      </c>
      <c r="D1008" s="11">
        <v>0.69222222222222218</v>
      </c>
      <c r="E1008" s="12" t="s">
        <v>9</v>
      </c>
      <c r="F1008" s="12">
        <v>20</v>
      </c>
      <c r="G1008" s="12" t="s">
        <v>10</v>
      </c>
    </row>
    <row r="1009" spans="3:7" ht="15" thickBot="1" x14ac:dyDescent="0.35">
      <c r="C1009" s="10">
        <v>43299</v>
      </c>
      <c r="D1009" s="11">
        <v>0.69296296296296289</v>
      </c>
      <c r="E1009" s="12" t="s">
        <v>9</v>
      </c>
      <c r="F1009" s="12">
        <v>20</v>
      </c>
      <c r="G1009" s="12" t="s">
        <v>10</v>
      </c>
    </row>
    <row r="1010" spans="3:7" ht="15" thickBot="1" x14ac:dyDescent="0.35">
      <c r="C1010" s="10">
        <v>43299</v>
      </c>
      <c r="D1010" s="11">
        <v>0.69331018518518517</v>
      </c>
      <c r="E1010" s="12" t="s">
        <v>9</v>
      </c>
      <c r="F1010" s="12">
        <v>22</v>
      </c>
      <c r="G1010" s="12" t="s">
        <v>10</v>
      </c>
    </row>
    <row r="1011" spans="3:7" ht="15" thickBot="1" x14ac:dyDescent="0.35">
      <c r="C1011" s="10">
        <v>43299</v>
      </c>
      <c r="D1011" s="11">
        <v>0.69450231481481473</v>
      </c>
      <c r="E1011" s="12" t="s">
        <v>9</v>
      </c>
      <c r="F1011" s="12">
        <v>13</v>
      </c>
      <c r="G1011" s="12" t="s">
        <v>11</v>
      </c>
    </row>
    <row r="1012" spans="3:7" ht="15" thickBot="1" x14ac:dyDescent="0.35">
      <c r="C1012" s="10">
        <v>43299</v>
      </c>
      <c r="D1012" s="11">
        <v>0.69593749999999999</v>
      </c>
      <c r="E1012" s="12" t="s">
        <v>9</v>
      </c>
      <c r="F1012" s="12">
        <v>29</v>
      </c>
      <c r="G1012" s="12" t="s">
        <v>10</v>
      </c>
    </row>
    <row r="1013" spans="3:7" ht="15" thickBot="1" x14ac:dyDescent="0.35">
      <c r="C1013" s="10">
        <v>43299</v>
      </c>
      <c r="D1013" s="11">
        <v>0.69608796296296294</v>
      </c>
      <c r="E1013" s="12" t="s">
        <v>9</v>
      </c>
      <c r="F1013" s="12">
        <v>22</v>
      </c>
      <c r="G1013" s="12" t="s">
        <v>10</v>
      </c>
    </row>
    <row r="1014" spans="3:7" ht="15" thickBot="1" x14ac:dyDescent="0.35">
      <c r="C1014" s="10">
        <v>43299</v>
      </c>
      <c r="D1014" s="11">
        <v>0.6968981481481481</v>
      </c>
      <c r="E1014" s="12" t="s">
        <v>9</v>
      </c>
      <c r="F1014" s="12">
        <v>23</v>
      </c>
      <c r="G1014" s="12" t="s">
        <v>10</v>
      </c>
    </row>
    <row r="1015" spans="3:7" ht="15" thickBot="1" x14ac:dyDescent="0.35">
      <c r="C1015" s="10">
        <v>43299</v>
      </c>
      <c r="D1015" s="11">
        <v>0.69836805555555559</v>
      </c>
      <c r="E1015" s="12" t="s">
        <v>9</v>
      </c>
      <c r="F1015" s="12">
        <v>10</v>
      </c>
      <c r="G1015" s="12" t="s">
        <v>11</v>
      </c>
    </row>
    <row r="1016" spans="3:7" ht="15" thickBot="1" x14ac:dyDescent="0.35">
      <c r="C1016" s="10">
        <v>43299</v>
      </c>
      <c r="D1016" s="11">
        <v>0.70004629629629633</v>
      </c>
      <c r="E1016" s="12" t="s">
        <v>9</v>
      </c>
      <c r="F1016" s="12">
        <v>17</v>
      </c>
      <c r="G1016" s="12" t="s">
        <v>10</v>
      </c>
    </row>
    <row r="1017" spans="3:7" ht="15" thickBot="1" x14ac:dyDescent="0.35">
      <c r="C1017" s="10">
        <v>43299</v>
      </c>
      <c r="D1017" s="11">
        <v>0.70157407407407402</v>
      </c>
      <c r="E1017" s="12" t="s">
        <v>9</v>
      </c>
      <c r="F1017" s="12">
        <v>20</v>
      </c>
      <c r="G1017" s="12" t="s">
        <v>10</v>
      </c>
    </row>
    <row r="1018" spans="3:7" ht="15" thickBot="1" x14ac:dyDescent="0.35">
      <c r="C1018" s="10">
        <v>43299</v>
      </c>
      <c r="D1018" s="11">
        <v>0.70976851851851841</v>
      </c>
      <c r="E1018" s="12" t="s">
        <v>9</v>
      </c>
      <c r="F1018" s="12">
        <v>11</v>
      </c>
      <c r="G1018" s="12" t="s">
        <v>11</v>
      </c>
    </row>
    <row r="1019" spans="3:7" ht="15" thickBot="1" x14ac:dyDescent="0.35">
      <c r="C1019" s="10">
        <v>43299</v>
      </c>
      <c r="D1019" s="11">
        <v>0.71234953703703707</v>
      </c>
      <c r="E1019" s="12" t="s">
        <v>9</v>
      </c>
      <c r="F1019" s="12">
        <v>12</v>
      </c>
      <c r="G1019" s="12" t="s">
        <v>11</v>
      </c>
    </row>
    <row r="1020" spans="3:7" ht="15" thickBot="1" x14ac:dyDescent="0.35">
      <c r="C1020" s="10">
        <v>43299</v>
      </c>
      <c r="D1020" s="11">
        <v>0.71258101851851852</v>
      </c>
      <c r="E1020" s="12" t="s">
        <v>9</v>
      </c>
      <c r="F1020" s="12">
        <v>21</v>
      </c>
      <c r="G1020" s="12" t="s">
        <v>10</v>
      </c>
    </row>
    <row r="1021" spans="3:7" ht="15" thickBot="1" x14ac:dyDescent="0.35">
      <c r="C1021" s="10">
        <v>43299</v>
      </c>
      <c r="D1021" s="11">
        <v>0.71680555555555558</v>
      </c>
      <c r="E1021" s="12" t="s">
        <v>9</v>
      </c>
      <c r="F1021" s="12">
        <v>12</v>
      </c>
      <c r="G1021" s="12" t="s">
        <v>11</v>
      </c>
    </row>
    <row r="1022" spans="3:7" ht="15" thickBot="1" x14ac:dyDescent="0.35">
      <c r="C1022" s="10">
        <v>43299</v>
      </c>
      <c r="D1022" s="11">
        <v>0.71711805555555552</v>
      </c>
      <c r="E1022" s="12" t="s">
        <v>9</v>
      </c>
      <c r="F1022" s="12">
        <v>10</v>
      </c>
      <c r="G1022" s="12" t="s">
        <v>10</v>
      </c>
    </row>
    <row r="1023" spans="3:7" ht="15" thickBot="1" x14ac:dyDescent="0.35">
      <c r="C1023" s="10">
        <v>43299</v>
      </c>
      <c r="D1023" s="11">
        <v>0.72771990740740744</v>
      </c>
      <c r="E1023" s="12" t="s">
        <v>9</v>
      </c>
      <c r="F1023" s="12">
        <v>12</v>
      </c>
      <c r="G1023" s="12" t="s">
        <v>10</v>
      </c>
    </row>
    <row r="1024" spans="3:7" ht="15" thickBot="1" x14ac:dyDescent="0.35">
      <c r="C1024" s="10">
        <v>43299</v>
      </c>
      <c r="D1024" s="11">
        <v>0.72771990740740744</v>
      </c>
      <c r="E1024" s="12" t="s">
        <v>9</v>
      </c>
      <c r="F1024" s="12">
        <v>11</v>
      </c>
      <c r="G1024" s="12" t="s">
        <v>10</v>
      </c>
    </row>
    <row r="1025" spans="3:7" ht="15" thickBot="1" x14ac:dyDescent="0.35">
      <c r="C1025" s="10">
        <v>43299</v>
      </c>
      <c r="D1025" s="11">
        <v>0.73332175925925924</v>
      </c>
      <c r="E1025" s="12" t="s">
        <v>9</v>
      </c>
      <c r="F1025" s="12">
        <v>15</v>
      </c>
      <c r="G1025" s="12" t="s">
        <v>10</v>
      </c>
    </row>
    <row r="1026" spans="3:7" ht="15" thickBot="1" x14ac:dyDescent="0.35">
      <c r="C1026" s="10">
        <v>43299</v>
      </c>
      <c r="D1026" s="11">
        <v>0.75383101851851853</v>
      </c>
      <c r="E1026" s="12" t="s">
        <v>9</v>
      </c>
      <c r="F1026" s="12">
        <v>11</v>
      </c>
      <c r="G1026" s="12" t="s">
        <v>11</v>
      </c>
    </row>
    <row r="1027" spans="3:7" ht="15" thickBot="1" x14ac:dyDescent="0.35">
      <c r="C1027" s="10">
        <v>43299</v>
      </c>
      <c r="D1027" s="11">
        <v>0.76923611111111112</v>
      </c>
      <c r="E1027" s="12" t="s">
        <v>9</v>
      </c>
      <c r="F1027" s="12">
        <v>23</v>
      </c>
      <c r="G1027" s="12" t="s">
        <v>10</v>
      </c>
    </row>
    <row r="1028" spans="3:7" ht="15" thickBot="1" x14ac:dyDescent="0.35">
      <c r="C1028" s="10">
        <v>43299</v>
      </c>
      <c r="D1028" s="11">
        <v>0.77076388888888892</v>
      </c>
      <c r="E1028" s="12" t="s">
        <v>9</v>
      </c>
      <c r="F1028" s="12">
        <v>19</v>
      </c>
      <c r="G1028" s="12" t="s">
        <v>10</v>
      </c>
    </row>
    <row r="1029" spans="3:7" ht="15" thickBot="1" x14ac:dyDescent="0.35">
      <c r="C1029" s="10">
        <v>43299</v>
      </c>
      <c r="D1029" s="11">
        <v>0.77518518518518509</v>
      </c>
      <c r="E1029" s="12" t="s">
        <v>9</v>
      </c>
      <c r="F1029" s="12">
        <v>11</v>
      </c>
      <c r="G1029" s="12" t="s">
        <v>11</v>
      </c>
    </row>
    <row r="1030" spans="3:7" ht="15" thickBot="1" x14ac:dyDescent="0.35">
      <c r="C1030" s="10">
        <v>43299</v>
      </c>
      <c r="D1030" s="11">
        <v>0.7753472222222223</v>
      </c>
      <c r="E1030" s="12" t="s">
        <v>9</v>
      </c>
      <c r="F1030" s="12">
        <v>13</v>
      </c>
      <c r="G1030" s="12" t="s">
        <v>11</v>
      </c>
    </row>
    <row r="1031" spans="3:7" ht="15" thickBot="1" x14ac:dyDescent="0.35">
      <c r="C1031" s="10">
        <v>43299</v>
      </c>
      <c r="D1031" s="11">
        <v>0.77666666666666673</v>
      </c>
      <c r="E1031" s="12" t="s">
        <v>9</v>
      </c>
      <c r="F1031" s="12">
        <v>10</v>
      </c>
      <c r="G1031" s="12" t="s">
        <v>11</v>
      </c>
    </row>
    <row r="1032" spans="3:7" ht="15" thickBot="1" x14ac:dyDescent="0.35">
      <c r="C1032" s="10">
        <v>43299</v>
      </c>
      <c r="D1032" s="11">
        <v>0.77707175925925931</v>
      </c>
      <c r="E1032" s="12" t="s">
        <v>9</v>
      </c>
      <c r="F1032" s="12">
        <v>14</v>
      </c>
      <c r="G1032" s="12" t="s">
        <v>10</v>
      </c>
    </row>
    <row r="1033" spans="3:7" ht="15" thickBot="1" x14ac:dyDescent="0.35">
      <c r="C1033" s="10">
        <v>43299</v>
      </c>
      <c r="D1033" s="11">
        <v>0.77718750000000003</v>
      </c>
      <c r="E1033" s="12" t="s">
        <v>9</v>
      </c>
      <c r="F1033" s="12">
        <v>11</v>
      </c>
      <c r="G1033" s="12" t="s">
        <v>10</v>
      </c>
    </row>
    <row r="1034" spans="3:7" ht="15" thickBot="1" x14ac:dyDescent="0.35">
      <c r="C1034" s="10">
        <v>43299</v>
      </c>
      <c r="D1034" s="11">
        <v>0.78252314814814816</v>
      </c>
      <c r="E1034" s="12" t="s">
        <v>9</v>
      </c>
      <c r="F1034" s="12">
        <v>13</v>
      </c>
      <c r="G1034" s="12" t="s">
        <v>11</v>
      </c>
    </row>
    <row r="1035" spans="3:7" ht="15" thickBot="1" x14ac:dyDescent="0.35">
      <c r="C1035" s="10">
        <v>43299</v>
      </c>
      <c r="D1035" s="11">
        <v>0.78732638888888884</v>
      </c>
      <c r="E1035" s="12" t="s">
        <v>9</v>
      </c>
      <c r="F1035" s="12">
        <v>10</v>
      </c>
      <c r="G1035" s="12" t="s">
        <v>11</v>
      </c>
    </row>
    <row r="1036" spans="3:7" ht="15" thickBot="1" x14ac:dyDescent="0.35">
      <c r="C1036" s="10">
        <v>43299</v>
      </c>
      <c r="D1036" s="11">
        <v>0.79481481481481486</v>
      </c>
      <c r="E1036" s="12" t="s">
        <v>9</v>
      </c>
      <c r="F1036" s="12">
        <v>9</v>
      </c>
      <c r="G1036" s="12" t="s">
        <v>11</v>
      </c>
    </row>
    <row r="1037" spans="3:7" ht="15" thickBot="1" x14ac:dyDescent="0.35">
      <c r="C1037" s="10">
        <v>43299</v>
      </c>
      <c r="D1037" s="11">
        <v>0.79856481481481489</v>
      </c>
      <c r="E1037" s="12" t="s">
        <v>9</v>
      </c>
      <c r="F1037" s="12">
        <v>19</v>
      </c>
      <c r="G1037" s="12" t="s">
        <v>11</v>
      </c>
    </row>
    <row r="1038" spans="3:7" ht="15" thickBot="1" x14ac:dyDescent="0.35">
      <c r="C1038" s="10">
        <v>43299</v>
      </c>
      <c r="D1038" s="11">
        <v>0.80039351851851848</v>
      </c>
      <c r="E1038" s="12" t="s">
        <v>9</v>
      </c>
      <c r="F1038" s="12">
        <v>16</v>
      </c>
      <c r="G1038" s="12" t="s">
        <v>10</v>
      </c>
    </row>
    <row r="1039" spans="3:7" ht="15" thickBot="1" x14ac:dyDescent="0.35">
      <c r="C1039" s="10">
        <v>43299</v>
      </c>
      <c r="D1039" s="11">
        <v>0.8005902777777778</v>
      </c>
      <c r="E1039" s="12" t="s">
        <v>9</v>
      </c>
      <c r="F1039" s="12">
        <v>14</v>
      </c>
      <c r="G1039" s="12" t="s">
        <v>10</v>
      </c>
    </row>
    <row r="1040" spans="3:7" ht="15" thickBot="1" x14ac:dyDescent="0.35">
      <c r="C1040" s="10">
        <v>43299</v>
      </c>
      <c r="D1040" s="11">
        <v>0.83555555555555561</v>
      </c>
      <c r="E1040" s="12" t="s">
        <v>9</v>
      </c>
      <c r="F1040" s="12">
        <v>14</v>
      </c>
      <c r="G1040" s="12" t="s">
        <v>10</v>
      </c>
    </row>
    <row r="1041" spans="3:7" ht="15" thickBot="1" x14ac:dyDescent="0.35">
      <c r="C1041" s="10">
        <v>43299</v>
      </c>
      <c r="D1041" s="11">
        <v>0.83929398148148149</v>
      </c>
      <c r="E1041" s="12" t="s">
        <v>9</v>
      </c>
      <c r="F1041" s="12">
        <v>19</v>
      </c>
      <c r="G1041" s="12" t="s">
        <v>11</v>
      </c>
    </row>
    <row r="1042" spans="3:7" ht="15" thickBot="1" x14ac:dyDescent="0.35">
      <c r="C1042" s="10">
        <v>43299</v>
      </c>
      <c r="D1042" s="11">
        <v>0.84934027777777776</v>
      </c>
      <c r="E1042" s="12" t="s">
        <v>9</v>
      </c>
      <c r="F1042" s="12">
        <v>23</v>
      </c>
      <c r="G1042" s="12" t="s">
        <v>10</v>
      </c>
    </row>
    <row r="1043" spans="3:7" ht="15" thickBot="1" x14ac:dyDescent="0.35">
      <c r="C1043" s="10">
        <v>43299</v>
      </c>
      <c r="D1043" s="11">
        <v>0.85321759259259267</v>
      </c>
      <c r="E1043" s="12" t="s">
        <v>9</v>
      </c>
      <c r="F1043" s="12">
        <v>11</v>
      </c>
      <c r="G1043" s="12" t="s">
        <v>11</v>
      </c>
    </row>
    <row r="1044" spans="3:7" ht="15" thickBot="1" x14ac:dyDescent="0.35">
      <c r="C1044" s="10">
        <v>43299</v>
      </c>
      <c r="D1044" s="11">
        <v>0.8629282407407407</v>
      </c>
      <c r="E1044" s="12" t="s">
        <v>9</v>
      </c>
      <c r="F1044" s="12">
        <v>17</v>
      </c>
      <c r="G1044" s="12" t="s">
        <v>10</v>
      </c>
    </row>
    <row r="1045" spans="3:7" ht="15" thickBot="1" x14ac:dyDescent="0.35">
      <c r="C1045" s="10">
        <v>43299</v>
      </c>
      <c r="D1045" s="11">
        <v>0.86821759259259268</v>
      </c>
      <c r="E1045" s="12" t="s">
        <v>9</v>
      </c>
      <c r="F1045" s="12">
        <v>22</v>
      </c>
      <c r="G1045" s="12" t="s">
        <v>10</v>
      </c>
    </row>
    <row r="1046" spans="3:7" ht="15" thickBot="1" x14ac:dyDescent="0.35">
      <c r="C1046" s="10">
        <v>43299</v>
      </c>
      <c r="D1046" s="11">
        <v>0.86827546296296287</v>
      </c>
      <c r="E1046" s="12" t="s">
        <v>9</v>
      </c>
      <c r="F1046" s="12">
        <v>20</v>
      </c>
      <c r="G1046" s="12" t="s">
        <v>10</v>
      </c>
    </row>
    <row r="1047" spans="3:7" ht="15" thickBot="1" x14ac:dyDescent="0.35">
      <c r="C1047" s="10">
        <v>43299</v>
      </c>
      <c r="D1047" s="11">
        <v>0.87547453703703704</v>
      </c>
      <c r="E1047" s="12" t="s">
        <v>9</v>
      </c>
      <c r="F1047" s="12">
        <v>17</v>
      </c>
      <c r="G1047" s="12" t="s">
        <v>10</v>
      </c>
    </row>
    <row r="1048" spans="3:7" ht="15" thickBot="1" x14ac:dyDescent="0.35">
      <c r="C1048" s="10">
        <v>43299</v>
      </c>
      <c r="D1048" s="11">
        <v>0.8869097222222222</v>
      </c>
      <c r="E1048" s="12" t="s">
        <v>9</v>
      </c>
      <c r="F1048" s="12">
        <v>10</v>
      </c>
      <c r="G1048" s="12" t="s">
        <v>11</v>
      </c>
    </row>
    <row r="1049" spans="3:7" ht="15" thickBot="1" x14ac:dyDescent="0.35">
      <c r="C1049" s="10">
        <v>43299</v>
      </c>
      <c r="D1049" s="11">
        <v>0.89449074074074064</v>
      </c>
      <c r="E1049" s="12" t="s">
        <v>9</v>
      </c>
      <c r="F1049" s="12">
        <v>11</v>
      </c>
      <c r="G1049" s="12" t="s">
        <v>10</v>
      </c>
    </row>
    <row r="1050" spans="3:7" ht="15" thickBot="1" x14ac:dyDescent="0.35">
      <c r="C1050" s="10">
        <v>43300</v>
      </c>
      <c r="D1050" s="11">
        <v>0.12591435185185185</v>
      </c>
      <c r="E1050" s="12" t="s">
        <v>9</v>
      </c>
      <c r="F1050" s="12">
        <v>13</v>
      </c>
      <c r="G1050" s="12" t="s">
        <v>11</v>
      </c>
    </row>
    <row r="1051" spans="3:7" ht="15" thickBot="1" x14ac:dyDescent="0.35">
      <c r="C1051" s="10">
        <v>43300</v>
      </c>
      <c r="D1051" s="11">
        <v>0.12605324074074073</v>
      </c>
      <c r="E1051" s="12" t="s">
        <v>9</v>
      </c>
      <c r="F1051" s="12">
        <v>20</v>
      </c>
      <c r="G1051" s="12" t="s">
        <v>11</v>
      </c>
    </row>
    <row r="1052" spans="3:7" ht="15" thickBot="1" x14ac:dyDescent="0.35">
      <c r="C1052" s="10">
        <v>43300</v>
      </c>
      <c r="D1052" s="11">
        <v>0.30746527777777777</v>
      </c>
      <c r="E1052" s="12" t="s">
        <v>9</v>
      </c>
      <c r="F1052" s="12">
        <v>10</v>
      </c>
      <c r="G1052" s="12" t="s">
        <v>11</v>
      </c>
    </row>
    <row r="1053" spans="3:7" ht="15" thickBot="1" x14ac:dyDescent="0.35">
      <c r="C1053" s="10">
        <v>43300</v>
      </c>
      <c r="D1053" s="11">
        <v>0.33496527777777779</v>
      </c>
      <c r="E1053" s="12" t="s">
        <v>9</v>
      </c>
      <c r="F1053" s="12">
        <v>15</v>
      </c>
      <c r="G1053" s="12" t="s">
        <v>11</v>
      </c>
    </row>
    <row r="1054" spans="3:7" ht="15" thickBot="1" x14ac:dyDescent="0.35">
      <c r="C1054" s="10">
        <v>43300</v>
      </c>
      <c r="D1054" s="11">
        <v>0.35123842592592597</v>
      </c>
      <c r="E1054" s="12" t="s">
        <v>9</v>
      </c>
      <c r="F1054" s="12">
        <v>10</v>
      </c>
      <c r="G1054" s="12" t="s">
        <v>11</v>
      </c>
    </row>
    <row r="1055" spans="3:7" ht="15" thickBot="1" x14ac:dyDescent="0.35">
      <c r="C1055" s="10">
        <v>43300</v>
      </c>
      <c r="D1055" s="11">
        <v>0.36436342592592591</v>
      </c>
      <c r="E1055" s="12" t="s">
        <v>9</v>
      </c>
      <c r="F1055" s="12">
        <v>13</v>
      </c>
      <c r="G1055" s="12" t="s">
        <v>10</v>
      </c>
    </row>
    <row r="1056" spans="3:7" ht="15" thickBot="1" x14ac:dyDescent="0.35">
      <c r="C1056" s="10">
        <v>43300</v>
      </c>
      <c r="D1056" s="11">
        <v>0.37092592592592594</v>
      </c>
      <c r="E1056" s="12" t="s">
        <v>9</v>
      </c>
      <c r="F1056" s="12">
        <v>14</v>
      </c>
      <c r="G1056" s="12" t="s">
        <v>11</v>
      </c>
    </row>
    <row r="1057" spans="3:7" ht="15" thickBot="1" x14ac:dyDescent="0.35">
      <c r="C1057" s="10">
        <v>43300</v>
      </c>
      <c r="D1057" s="11">
        <v>0.4099652777777778</v>
      </c>
      <c r="E1057" s="12" t="s">
        <v>9</v>
      </c>
      <c r="F1057" s="12">
        <v>25</v>
      </c>
      <c r="G1057" s="12" t="s">
        <v>11</v>
      </c>
    </row>
    <row r="1058" spans="3:7" ht="15" thickBot="1" x14ac:dyDescent="0.35">
      <c r="C1058" s="10">
        <v>43300</v>
      </c>
      <c r="D1058" s="11">
        <v>0.40998842592592594</v>
      </c>
      <c r="E1058" s="12" t="s">
        <v>9</v>
      </c>
      <c r="F1058" s="12">
        <v>14</v>
      </c>
      <c r="G1058" s="12" t="s">
        <v>11</v>
      </c>
    </row>
    <row r="1059" spans="3:7" ht="15" thickBot="1" x14ac:dyDescent="0.35">
      <c r="C1059" s="10">
        <v>43300</v>
      </c>
      <c r="D1059" s="11">
        <v>0.43973379629629633</v>
      </c>
      <c r="E1059" s="12" t="s">
        <v>9</v>
      </c>
      <c r="F1059" s="12">
        <v>11</v>
      </c>
      <c r="G1059" s="12" t="s">
        <v>11</v>
      </c>
    </row>
    <row r="1060" spans="3:7" ht="15" thickBot="1" x14ac:dyDescent="0.35">
      <c r="C1060" s="10">
        <v>43300</v>
      </c>
      <c r="D1060" s="11">
        <v>0.45842592592592596</v>
      </c>
      <c r="E1060" s="12" t="s">
        <v>9</v>
      </c>
      <c r="F1060" s="12">
        <v>12</v>
      </c>
      <c r="G1060" s="12" t="s">
        <v>11</v>
      </c>
    </row>
    <row r="1061" spans="3:7" ht="15" thickBot="1" x14ac:dyDescent="0.35">
      <c r="C1061" s="10">
        <v>43300</v>
      </c>
      <c r="D1061" s="11">
        <v>0.46491898148148153</v>
      </c>
      <c r="E1061" s="12" t="s">
        <v>9</v>
      </c>
      <c r="F1061" s="12">
        <v>10</v>
      </c>
      <c r="G1061" s="12" t="s">
        <v>11</v>
      </c>
    </row>
    <row r="1062" spans="3:7" ht="15" thickBot="1" x14ac:dyDescent="0.35">
      <c r="C1062" s="10">
        <v>43300</v>
      </c>
      <c r="D1062" s="11">
        <v>0.46858796296296296</v>
      </c>
      <c r="E1062" s="12" t="s">
        <v>9</v>
      </c>
      <c r="F1062" s="12">
        <v>10</v>
      </c>
      <c r="G1062" s="12" t="s">
        <v>11</v>
      </c>
    </row>
    <row r="1063" spans="3:7" ht="15" thickBot="1" x14ac:dyDescent="0.35">
      <c r="C1063" s="10">
        <v>43300</v>
      </c>
      <c r="D1063" s="11">
        <v>0.47035879629629629</v>
      </c>
      <c r="E1063" s="12" t="s">
        <v>9</v>
      </c>
      <c r="F1063" s="12">
        <v>10</v>
      </c>
      <c r="G1063" s="12" t="s">
        <v>10</v>
      </c>
    </row>
    <row r="1064" spans="3:7" ht="15" thickBot="1" x14ac:dyDescent="0.35">
      <c r="C1064" s="10">
        <v>43300</v>
      </c>
      <c r="D1064" s="11">
        <v>0.4758680555555555</v>
      </c>
      <c r="E1064" s="12" t="s">
        <v>9</v>
      </c>
      <c r="F1064" s="12">
        <v>26</v>
      </c>
      <c r="G1064" s="12" t="s">
        <v>10</v>
      </c>
    </row>
    <row r="1065" spans="3:7" ht="15" thickBot="1" x14ac:dyDescent="0.35">
      <c r="C1065" s="10">
        <v>43300</v>
      </c>
      <c r="D1065" s="11">
        <v>0.4765625</v>
      </c>
      <c r="E1065" s="12" t="s">
        <v>9</v>
      </c>
      <c r="F1065" s="12">
        <v>13</v>
      </c>
      <c r="G1065" s="12" t="s">
        <v>11</v>
      </c>
    </row>
    <row r="1066" spans="3:7" ht="15" thickBot="1" x14ac:dyDescent="0.35">
      <c r="C1066" s="10">
        <v>43300</v>
      </c>
      <c r="D1066" s="11">
        <v>0.47690972222222222</v>
      </c>
      <c r="E1066" s="12" t="s">
        <v>9</v>
      </c>
      <c r="F1066" s="12">
        <v>12</v>
      </c>
      <c r="G1066" s="12" t="s">
        <v>11</v>
      </c>
    </row>
    <row r="1067" spans="3:7" ht="15" thickBot="1" x14ac:dyDescent="0.35">
      <c r="C1067" s="10">
        <v>43300</v>
      </c>
      <c r="D1067" s="11">
        <v>0.49802083333333336</v>
      </c>
      <c r="E1067" s="12" t="s">
        <v>9</v>
      </c>
      <c r="F1067" s="12">
        <v>11</v>
      </c>
      <c r="G1067" s="12" t="s">
        <v>11</v>
      </c>
    </row>
    <row r="1068" spans="3:7" ht="15" thickBot="1" x14ac:dyDescent="0.35">
      <c r="C1068" s="10">
        <v>43300</v>
      </c>
      <c r="D1068" s="11">
        <v>0.49856481481481479</v>
      </c>
      <c r="E1068" s="12" t="s">
        <v>9</v>
      </c>
      <c r="F1068" s="12">
        <v>10</v>
      </c>
      <c r="G1068" s="12" t="s">
        <v>11</v>
      </c>
    </row>
    <row r="1069" spans="3:7" ht="15" thickBot="1" x14ac:dyDescent="0.35">
      <c r="C1069" s="10">
        <v>43300</v>
      </c>
      <c r="D1069" s="11">
        <v>0.54664351851851845</v>
      </c>
      <c r="E1069" s="12" t="s">
        <v>9</v>
      </c>
      <c r="F1069" s="12">
        <v>10</v>
      </c>
      <c r="G1069" s="12" t="s">
        <v>10</v>
      </c>
    </row>
    <row r="1070" spans="3:7" ht="15" thickBot="1" x14ac:dyDescent="0.35">
      <c r="C1070" s="10">
        <v>43300</v>
      </c>
      <c r="D1070" s="11">
        <v>0.54699074074074072</v>
      </c>
      <c r="E1070" s="12" t="s">
        <v>9</v>
      </c>
      <c r="F1070" s="12">
        <v>8</v>
      </c>
      <c r="G1070" s="12" t="s">
        <v>11</v>
      </c>
    </row>
    <row r="1071" spans="3:7" ht="15" thickBot="1" x14ac:dyDescent="0.35">
      <c r="C1071" s="10">
        <v>43300</v>
      </c>
      <c r="D1071" s="11">
        <v>0.55035879629629625</v>
      </c>
      <c r="E1071" s="12" t="s">
        <v>9</v>
      </c>
      <c r="F1071" s="12">
        <v>3</v>
      </c>
      <c r="G1071" s="12" t="s">
        <v>11</v>
      </c>
    </row>
    <row r="1072" spans="3:7" ht="15" thickBot="1" x14ac:dyDescent="0.35">
      <c r="C1072" s="10">
        <v>43300</v>
      </c>
      <c r="D1072" s="11">
        <v>0.5527199074074074</v>
      </c>
      <c r="E1072" s="12" t="s">
        <v>9</v>
      </c>
      <c r="F1072" s="12">
        <v>7</v>
      </c>
      <c r="G1072" s="12" t="s">
        <v>11</v>
      </c>
    </row>
    <row r="1073" spans="3:7" ht="15" thickBot="1" x14ac:dyDescent="0.35">
      <c r="C1073" s="10">
        <v>43300</v>
      </c>
      <c r="D1073" s="11">
        <v>0.55582175925925925</v>
      </c>
      <c r="E1073" s="12" t="s">
        <v>9</v>
      </c>
      <c r="F1073" s="12">
        <v>12</v>
      </c>
      <c r="G1073" s="12" t="s">
        <v>11</v>
      </c>
    </row>
    <row r="1074" spans="3:7" ht="15" thickBot="1" x14ac:dyDescent="0.35">
      <c r="C1074" s="10">
        <v>43300</v>
      </c>
      <c r="D1074" s="11">
        <v>0.5614351851851852</v>
      </c>
      <c r="E1074" s="12" t="s">
        <v>9</v>
      </c>
      <c r="F1074" s="12">
        <v>11</v>
      </c>
      <c r="G1074" s="12" t="s">
        <v>11</v>
      </c>
    </row>
    <row r="1075" spans="3:7" ht="15" thickBot="1" x14ac:dyDescent="0.35">
      <c r="C1075" s="10">
        <v>43300</v>
      </c>
      <c r="D1075" s="11">
        <v>0.58656249999999999</v>
      </c>
      <c r="E1075" s="12" t="s">
        <v>9</v>
      </c>
      <c r="F1075" s="12">
        <v>20</v>
      </c>
      <c r="G1075" s="12" t="s">
        <v>11</v>
      </c>
    </row>
    <row r="1076" spans="3:7" ht="15" thickBot="1" x14ac:dyDescent="0.35">
      <c r="C1076" s="10">
        <v>43300</v>
      </c>
      <c r="D1076" s="11">
        <v>0.58658564814814818</v>
      </c>
      <c r="E1076" s="12" t="s">
        <v>9</v>
      </c>
      <c r="F1076" s="12">
        <v>11</v>
      </c>
      <c r="G1076" s="12" t="s">
        <v>11</v>
      </c>
    </row>
    <row r="1077" spans="3:7" ht="15" thickBot="1" x14ac:dyDescent="0.35">
      <c r="C1077" s="10">
        <v>43300</v>
      </c>
      <c r="D1077" s="11">
        <v>0.58848379629629632</v>
      </c>
      <c r="E1077" s="12" t="s">
        <v>9</v>
      </c>
      <c r="F1077" s="12">
        <v>10</v>
      </c>
      <c r="G1077" s="12" t="s">
        <v>11</v>
      </c>
    </row>
    <row r="1078" spans="3:7" ht="15" thickBot="1" x14ac:dyDescent="0.35">
      <c r="C1078" s="10">
        <v>43300</v>
      </c>
      <c r="D1078" s="11">
        <v>0.59716435185185179</v>
      </c>
      <c r="E1078" s="12" t="s">
        <v>9</v>
      </c>
      <c r="F1078" s="12">
        <v>14</v>
      </c>
      <c r="G1078" s="12" t="s">
        <v>10</v>
      </c>
    </row>
    <row r="1079" spans="3:7" ht="15" thickBot="1" x14ac:dyDescent="0.35">
      <c r="C1079" s="10">
        <v>43300</v>
      </c>
      <c r="D1079" s="11">
        <v>0.59813657407407406</v>
      </c>
      <c r="E1079" s="12" t="s">
        <v>9</v>
      </c>
      <c r="F1079" s="12">
        <v>14</v>
      </c>
      <c r="G1079" s="12" t="s">
        <v>11</v>
      </c>
    </row>
    <row r="1080" spans="3:7" ht="15" thickBot="1" x14ac:dyDescent="0.35">
      <c r="C1080" s="10">
        <v>43300</v>
      </c>
      <c r="D1080" s="11">
        <v>0.59931712962962969</v>
      </c>
      <c r="E1080" s="12" t="s">
        <v>9</v>
      </c>
      <c r="F1080" s="12">
        <v>11</v>
      </c>
      <c r="G1080" s="12" t="s">
        <v>11</v>
      </c>
    </row>
    <row r="1081" spans="3:7" ht="15" thickBot="1" x14ac:dyDescent="0.35">
      <c r="C1081" s="10">
        <v>43300</v>
      </c>
      <c r="D1081" s="11">
        <v>0.60114583333333338</v>
      </c>
      <c r="E1081" s="12" t="s">
        <v>9</v>
      </c>
      <c r="F1081" s="12">
        <v>10</v>
      </c>
      <c r="G1081" s="12" t="s">
        <v>11</v>
      </c>
    </row>
    <row r="1082" spans="3:7" ht="15" thickBot="1" x14ac:dyDescent="0.35">
      <c r="C1082" s="10">
        <v>43300</v>
      </c>
      <c r="D1082" s="11">
        <v>0.60398148148148145</v>
      </c>
      <c r="E1082" s="12" t="s">
        <v>9</v>
      </c>
      <c r="F1082" s="12">
        <v>11</v>
      </c>
      <c r="G1082" s="12" t="s">
        <v>11</v>
      </c>
    </row>
    <row r="1083" spans="3:7" ht="15" thickBot="1" x14ac:dyDescent="0.35">
      <c r="C1083" s="10">
        <v>43300</v>
      </c>
      <c r="D1083" s="11">
        <v>0.61079861111111111</v>
      </c>
      <c r="E1083" s="12" t="s">
        <v>9</v>
      </c>
      <c r="F1083" s="12">
        <v>10</v>
      </c>
      <c r="G1083" s="12" t="s">
        <v>10</v>
      </c>
    </row>
    <row r="1084" spans="3:7" ht="15" thickBot="1" x14ac:dyDescent="0.35">
      <c r="C1084" s="10">
        <v>43300</v>
      </c>
      <c r="D1084" s="11">
        <v>0.62950231481481478</v>
      </c>
      <c r="E1084" s="12" t="s">
        <v>9</v>
      </c>
      <c r="F1084" s="12">
        <v>17</v>
      </c>
      <c r="G1084" s="12" t="s">
        <v>11</v>
      </c>
    </row>
    <row r="1085" spans="3:7" ht="15" thickBot="1" x14ac:dyDescent="0.35">
      <c r="C1085" s="10">
        <v>43300</v>
      </c>
      <c r="D1085" s="11">
        <v>0.64373842592592589</v>
      </c>
      <c r="E1085" s="12" t="s">
        <v>9</v>
      </c>
      <c r="F1085" s="12">
        <v>10</v>
      </c>
      <c r="G1085" s="12" t="s">
        <v>11</v>
      </c>
    </row>
    <row r="1086" spans="3:7" ht="15" thickBot="1" x14ac:dyDescent="0.35">
      <c r="C1086" s="10">
        <v>43300</v>
      </c>
      <c r="D1086" s="11">
        <v>0.65585648148148146</v>
      </c>
      <c r="E1086" s="12" t="s">
        <v>9</v>
      </c>
      <c r="F1086" s="12">
        <v>17</v>
      </c>
      <c r="G1086" s="12" t="s">
        <v>10</v>
      </c>
    </row>
    <row r="1087" spans="3:7" ht="15" thickBot="1" x14ac:dyDescent="0.35">
      <c r="C1087" s="10">
        <v>43300</v>
      </c>
      <c r="D1087" s="11">
        <v>0.65593749999999995</v>
      </c>
      <c r="E1087" s="12" t="s">
        <v>9</v>
      </c>
      <c r="F1087" s="12">
        <v>22</v>
      </c>
      <c r="G1087" s="12" t="s">
        <v>10</v>
      </c>
    </row>
    <row r="1088" spans="3:7" ht="15" thickBot="1" x14ac:dyDescent="0.35">
      <c r="C1088" s="10">
        <v>43300</v>
      </c>
      <c r="D1088" s="11">
        <v>0.6937268518518519</v>
      </c>
      <c r="E1088" s="12" t="s">
        <v>9</v>
      </c>
      <c r="F1088" s="12">
        <v>11</v>
      </c>
      <c r="G1088" s="12" t="s">
        <v>10</v>
      </c>
    </row>
    <row r="1089" spans="3:7" ht="15" thickBot="1" x14ac:dyDescent="0.35">
      <c r="C1089" s="10">
        <v>43300</v>
      </c>
      <c r="D1089" s="11">
        <v>0.69491898148148146</v>
      </c>
      <c r="E1089" s="12" t="s">
        <v>9</v>
      </c>
      <c r="F1089" s="12">
        <v>26</v>
      </c>
      <c r="G1089" s="12" t="s">
        <v>10</v>
      </c>
    </row>
    <row r="1090" spans="3:7" ht="15" thickBot="1" x14ac:dyDescent="0.35">
      <c r="C1090" s="10">
        <v>43300</v>
      </c>
      <c r="D1090" s="11">
        <v>0.69707175925925924</v>
      </c>
      <c r="E1090" s="12" t="s">
        <v>9</v>
      </c>
      <c r="F1090" s="12">
        <v>15</v>
      </c>
      <c r="G1090" s="12" t="s">
        <v>10</v>
      </c>
    </row>
    <row r="1091" spans="3:7" ht="15" thickBot="1" x14ac:dyDescent="0.35">
      <c r="C1091" s="10">
        <v>43300</v>
      </c>
      <c r="D1091" s="11">
        <v>0.70164351851851858</v>
      </c>
      <c r="E1091" s="12" t="s">
        <v>9</v>
      </c>
      <c r="F1091" s="12">
        <v>10</v>
      </c>
      <c r="G1091" s="12" t="s">
        <v>10</v>
      </c>
    </row>
    <row r="1092" spans="3:7" ht="15" thickBot="1" x14ac:dyDescent="0.35">
      <c r="C1092" s="10">
        <v>43300</v>
      </c>
      <c r="D1092" s="11">
        <v>0.70491898148148147</v>
      </c>
      <c r="E1092" s="12" t="s">
        <v>9</v>
      </c>
      <c r="F1092" s="12">
        <v>23</v>
      </c>
      <c r="G1092" s="12" t="s">
        <v>10</v>
      </c>
    </row>
    <row r="1093" spans="3:7" ht="15" thickBot="1" x14ac:dyDescent="0.35">
      <c r="C1093" s="10">
        <v>43300</v>
      </c>
      <c r="D1093" s="11">
        <v>0.70731481481481484</v>
      </c>
      <c r="E1093" s="12" t="s">
        <v>9</v>
      </c>
      <c r="F1093" s="12">
        <v>19</v>
      </c>
      <c r="G1093" s="12" t="s">
        <v>10</v>
      </c>
    </row>
    <row r="1094" spans="3:7" ht="15" thickBot="1" x14ac:dyDescent="0.35">
      <c r="C1094" s="10">
        <v>43300</v>
      </c>
      <c r="D1094" s="11">
        <v>0.7157175925925926</v>
      </c>
      <c r="E1094" s="12" t="s">
        <v>9</v>
      </c>
      <c r="F1094" s="12">
        <v>18</v>
      </c>
      <c r="G1094" s="12" t="s">
        <v>11</v>
      </c>
    </row>
    <row r="1095" spans="3:7" ht="15" thickBot="1" x14ac:dyDescent="0.35">
      <c r="C1095" s="10">
        <v>43300</v>
      </c>
      <c r="D1095" s="11">
        <v>0.71856481481481482</v>
      </c>
      <c r="E1095" s="12" t="s">
        <v>9</v>
      </c>
      <c r="F1095" s="12">
        <v>10</v>
      </c>
      <c r="G1095" s="12" t="s">
        <v>11</v>
      </c>
    </row>
    <row r="1096" spans="3:7" ht="15" thickBot="1" x14ac:dyDescent="0.35">
      <c r="C1096" s="10">
        <v>43300</v>
      </c>
      <c r="D1096" s="11">
        <v>0.73579861111111111</v>
      </c>
      <c r="E1096" s="12" t="s">
        <v>9</v>
      </c>
      <c r="F1096" s="12">
        <v>12</v>
      </c>
      <c r="G1096" s="12" t="s">
        <v>11</v>
      </c>
    </row>
    <row r="1097" spans="3:7" ht="15" thickBot="1" x14ac:dyDescent="0.35">
      <c r="C1097" s="10">
        <v>43300</v>
      </c>
      <c r="D1097" s="11">
        <v>0.73582175925925919</v>
      </c>
      <c r="E1097" s="12" t="s">
        <v>9</v>
      </c>
      <c r="F1097" s="12">
        <v>10</v>
      </c>
      <c r="G1097" s="12" t="s">
        <v>11</v>
      </c>
    </row>
    <row r="1098" spans="3:7" ht="15" thickBot="1" x14ac:dyDescent="0.35">
      <c r="C1098" s="10">
        <v>43300</v>
      </c>
      <c r="D1098" s="11">
        <v>0.74177083333333327</v>
      </c>
      <c r="E1098" s="12" t="s">
        <v>9</v>
      </c>
      <c r="F1098" s="12">
        <v>27</v>
      </c>
      <c r="G1098" s="12" t="s">
        <v>10</v>
      </c>
    </row>
    <row r="1099" spans="3:7" ht="15" thickBot="1" x14ac:dyDescent="0.35">
      <c r="C1099" s="10">
        <v>43300</v>
      </c>
      <c r="D1099" s="11">
        <v>0.74180555555555561</v>
      </c>
      <c r="E1099" s="12" t="s">
        <v>9</v>
      </c>
      <c r="F1099" s="12">
        <v>29</v>
      </c>
      <c r="G1099" s="12" t="s">
        <v>10</v>
      </c>
    </row>
    <row r="1100" spans="3:7" ht="15" thickBot="1" x14ac:dyDescent="0.35">
      <c r="C1100" s="10">
        <v>43300</v>
      </c>
      <c r="D1100" s="11">
        <v>0.74627314814814805</v>
      </c>
      <c r="E1100" s="12" t="s">
        <v>9</v>
      </c>
      <c r="F1100" s="12">
        <v>28</v>
      </c>
      <c r="G1100" s="12" t="s">
        <v>11</v>
      </c>
    </row>
    <row r="1101" spans="3:7" ht="15" thickBot="1" x14ac:dyDescent="0.35">
      <c r="C1101" s="10">
        <v>43300</v>
      </c>
      <c r="D1101" s="11">
        <v>0.75745370370370368</v>
      </c>
      <c r="E1101" s="12" t="s">
        <v>9</v>
      </c>
      <c r="F1101" s="12">
        <v>19</v>
      </c>
      <c r="G1101" s="12" t="s">
        <v>11</v>
      </c>
    </row>
    <row r="1102" spans="3:7" ht="15" thickBot="1" x14ac:dyDescent="0.35">
      <c r="C1102" s="10">
        <v>43300</v>
      </c>
      <c r="D1102" s="11">
        <v>0.76261574074074068</v>
      </c>
      <c r="E1102" s="12" t="s">
        <v>9</v>
      </c>
      <c r="F1102" s="12">
        <v>20</v>
      </c>
      <c r="G1102" s="12" t="s">
        <v>10</v>
      </c>
    </row>
    <row r="1103" spans="3:7" ht="15" thickBot="1" x14ac:dyDescent="0.35">
      <c r="C1103" s="10">
        <v>43300</v>
      </c>
      <c r="D1103" s="11">
        <v>0.76354166666666667</v>
      </c>
      <c r="E1103" s="12" t="s">
        <v>9</v>
      </c>
      <c r="F1103" s="12">
        <v>14</v>
      </c>
      <c r="G1103" s="12" t="s">
        <v>10</v>
      </c>
    </row>
    <row r="1104" spans="3:7" ht="15" thickBot="1" x14ac:dyDescent="0.35">
      <c r="C1104" s="10">
        <v>43300</v>
      </c>
      <c r="D1104" s="11">
        <v>0.76515046296296296</v>
      </c>
      <c r="E1104" s="12" t="s">
        <v>9</v>
      </c>
      <c r="F1104" s="12">
        <v>13</v>
      </c>
      <c r="G1104" s="12" t="s">
        <v>11</v>
      </c>
    </row>
    <row r="1105" spans="3:7" ht="15" thickBot="1" x14ac:dyDescent="0.35">
      <c r="C1105" s="10">
        <v>43300</v>
      </c>
      <c r="D1105" s="11">
        <v>0.76692129629629635</v>
      </c>
      <c r="E1105" s="12" t="s">
        <v>9</v>
      </c>
      <c r="F1105" s="12">
        <v>15</v>
      </c>
      <c r="G1105" s="12" t="s">
        <v>10</v>
      </c>
    </row>
    <row r="1106" spans="3:7" ht="15" thickBot="1" x14ac:dyDescent="0.35">
      <c r="C1106" s="10">
        <v>43300</v>
      </c>
      <c r="D1106" s="11">
        <v>0.76819444444444451</v>
      </c>
      <c r="E1106" s="12" t="s">
        <v>9</v>
      </c>
      <c r="F1106" s="12">
        <v>12</v>
      </c>
      <c r="G1106" s="12" t="s">
        <v>11</v>
      </c>
    </row>
    <row r="1107" spans="3:7" ht="15" thickBot="1" x14ac:dyDescent="0.35">
      <c r="C1107" s="10">
        <v>43300</v>
      </c>
      <c r="D1107" s="11">
        <v>0.78031249999999996</v>
      </c>
      <c r="E1107" s="12" t="s">
        <v>9</v>
      </c>
      <c r="F1107" s="12">
        <v>12</v>
      </c>
      <c r="G1107" s="12" t="s">
        <v>11</v>
      </c>
    </row>
    <row r="1108" spans="3:7" ht="15" thickBot="1" x14ac:dyDescent="0.35">
      <c r="C1108" s="10">
        <v>43300</v>
      </c>
      <c r="D1108" s="11">
        <v>0.78834490740740737</v>
      </c>
      <c r="E1108" s="12" t="s">
        <v>9</v>
      </c>
      <c r="F1108" s="12">
        <v>12</v>
      </c>
      <c r="G1108" s="12" t="s">
        <v>11</v>
      </c>
    </row>
    <row r="1109" spans="3:7" ht="15" thickBot="1" x14ac:dyDescent="0.35">
      <c r="C1109" s="10">
        <v>43300</v>
      </c>
      <c r="D1109" s="11">
        <v>0.80449074074074067</v>
      </c>
      <c r="E1109" s="12" t="s">
        <v>9</v>
      </c>
      <c r="F1109" s="12">
        <v>11</v>
      </c>
      <c r="G1109" s="12" t="s">
        <v>11</v>
      </c>
    </row>
    <row r="1110" spans="3:7" ht="15" thickBot="1" x14ac:dyDescent="0.35">
      <c r="C1110" s="10">
        <v>43300</v>
      </c>
      <c r="D1110" s="11">
        <v>0.80956018518518524</v>
      </c>
      <c r="E1110" s="12" t="s">
        <v>9</v>
      </c>
      <c r="F1110" s="12">
        <v>11</v>
      </c>
      <c r="G1110" s="12" t="s">
        <v>11</v>
      </c>
    </row>
    <row r="1111" spans="3:7" ht="15" thickBot="1" x14ac:dyDescent="0.35">
      <c r="C1111" s="10">
        <v>43300</v>
      </c>
      <c r="D1111" s="11">
        <v>0.81090277777777775</v>
      </c>
      <c r="E1111" s="12" t="s">
        <v>9</v>
      </c>
      <c r="F1111" s="12">
        <v>11</v>
      </c>
      <c r="G1111" s="12" t="s">
        <v>11</v>
      </c>
    </row>
    <row r="1112" spans="3:7" ht="15" thickBot="1" x14ac:dyDescent="0.35">
      <c r="C1112" s="10">
        <v>43300</v>
      </c>
      <c r="D1112" s="11">
        <v>0.81844907407407408</v>
      </c>
      <c r="E1112" s="12" t="s">
        <v>9</v>
      </c>
      <c r="F1112" s="12">
        <v>29</v>
      </c>
      <c r="G1112" s="12" t="s">
        <v>10</v>
      </c>
    </row>
    <row r="1113" spans="3:7" ht="15" thickBot="1" x14ac:dyDescent="0.35">
      <c r="C1113" s="10">
        <v>43300</v>
      </c>
      <c r="D1113" s="11">
        <v>0.81908564814814822</v>
      </c>
      <c r="E1113" s="12" t="s">
        <v>9</v>
      </c>
      <c r="F1113" s="12">
        <v>21</v>
      </c>
      <c r="G1113" s="12" t="s">
        <v>11</v>
      </c>
    </row>
    <row r="1114" spans="3:7" ht="15" thickBot="1" x14ac:dyDescent="0.35">
      <c r="C1114" s="10">
        <v>43300</v>
      </c>
      <c r="D1114" s="11">
        <v>0.82237268518518514</v>
      </c>
      <c r="E1114" s="12" t="s">
        <v>9</v>
      </c>
      <c r="F1114" s="12">
        <v>18</v>
      </c>
      <c r="G1114" s="12" t="s">
        <v>10</v>
      </c>
    </row>
    <row r="1115" spans="3:7" ht="15" thickBot="1" x14ac:dyDescent="0.35">
      <c r="C1115" s="10">
        <v>43300</v>
      </c>
      <c r="D1115" s="11">
        <v>0.82256944444444446</v>
      </c>
      <c r="E1115" s="12" t="s">
        <v>9</v>
      </c>
      <c r="F1115" s="12">
        <v>11</v>
      </c>
      <c r="G1115" s="12" t="s">
        <v>10</v>
      </c>
    </row>
    <row r="1116" spans="3:7" ht="15" thickBot="1" x14ac:dyDescent="0.35">
      <c r="C1116" s="10">
        <v>43300</v>
      </c>
      <c r="D1116" s="11">
        <v>0.82488425925925923</v>
      </c>
      <c r="E1116" s="12" t="s">
        <v>9</v>
      </c>
      <c r="F1116" s="12">
        <v>11</v>
      </c>
      <c r="G1116" s="12" t="s">
        <v>11</v>
      </c>
    </row>
    <row r="1117" spans="3:7" ht="15" thickBot="1" x14ac:dyDescent="0.35">
      <c r="C1117" s="10">
        <v>43300</v>
      </c>
      <c r="D1117" s="11">
        <v>0.82725694444444453</v>
      </c>
      <c r="E1117" s="12" t="s">
        <v>9</v>
      </c>
      <c r="F1117" s="12">
        <v>11</v>
      </c>
      <c r="G1117" s="12" t="s">
        <v>11</v>
      </c>
    </row>
    <row r="1118" spans="3:7" ht="15" thickBot="1" x14ac:dyDescent="0.35">
      <c r="C1118" s="10">
        <v>43300</v>
      </c>
      <c r="D1118" s="11">
        <v>0.83562499999999995</v>
      </c>
      <c r="E1118" s="12" t="s">
        <v>9</v>
      </c>
      <c r="F1118" s="12">
        <v>22</v>
      </c>
      <c r="G1118" s="12" t="s">
        <v>11</v>
      </c>
    </row>
    <row r="1119" spans="3:7" ht="15" thickBot="1" x14ac:dyDescent="0.35">
      <c r="C1119" s="10">
        <v>43300</v>
      </c>
      <c r="D1119" s="11">
        <v>0.83753472222222225</v>
      </c>
      <c r="E1119" s="12" t="s">
        <v>9</v>
      </c>
      <c r="F1119" s="12">
        <v>11</v>
      </c>
      <c r="G1119" s="12" t="s">
        <v>11</v>
      </c>
    </row>
    <row r="1120" spans="3:7" ht="15" thickBot="1" x14ac:dyDescent="0.35">
      <c r="C1120" s="10">
        <v>43300</v>
      </c>
      <c r="D1120" s="11">
        <v>0.85026620370370365</v>
      </c>
      <c r="E1120" s="12" t="s">
        <v>9</v>
      </c>
      <c r="F1120" s="12">
        <v>10</v>
      </c>
      <c r="G1120" s="12" t="s">
        <v>11</v>
      </c>
    </row>
    <row r="1121" spans="3:7" ht="15" thickBot="1" x14ac:dyDescent="0.35">
      <c r="C1121" s="10">
        <v>43300</v>
      </c>
      <c r="D1121" s="11">
        <v>0.89430555555555558</v>
      </c>
      <c r="E1121" s="12" t="s">
        <v>9</v>
      </c>
      <c r="F1121" s="12">
        <v>10</v>
      </c>
      <c r="G1121" s="12" t="s">
        <v>10</v>
      </c>
    </row>
    <row r="1122" spans="3:7" ht="15" thickBot="1" x14ac:dyDescent="0.35">
      <c r="C1122" s="10">
        <v>43300</v>
      </c>
      <c r="D1122" s="11">
        <v>0.93629629629629629</v>
      </c>
      <c r="E1122" s="12" t="s">
        <v>9</v>
      </c>
      <c r="F1122" s="12">
        <v>24</v>
      </c>
      <c r="G1122" s="12" t="s">
        <v>10</v>
      </c>
    </row>
    <row r="1123" spans="3:7" ht="15" thickBot="1" x14ac:dyDescent="0.35">
      <c r="C1123" s="10">
        <v>43300</v>
      </c>
      <c r="D1123" s="11">
        <v>0.99259259259259258</v>
      </c>
      <c r="E1123" s="12" t="s">
        <v>9</v>
      </c>
      <c r="F1123" s="12">
        <v>31</v>
      </c>
      <c r="G1123" s="12" t="s">
        <v>11</v>
      </c>
    </row>
    <row r="1124" spans="3:7" ht="15" thickBot="1" x14ac:dyDescent="0.35">
      <c r="C1124" s="10">
        <v>43300</v>
      </c>
      <c r="D1124" s="11">
        <v>0.99444444444444446</v>
      </c>
      <c r="E1124" s="12" t="s">
        <v>9</v>
      </c>
      <c r="F1124" s="12">
        <v>10</v>
      </c>
      <c r="G1124" s="12" t="s">
        <v>10</v>
      </c>
    </row>
    <row r="1125" spans="3:7" ht="15" thickBot="1" x14ac:dyDescent="0.35">
      <c r="C1125" s="10">
        <v>43301</v>
      </c>
      <c r="D1125" s="11">
        <v>0.17192129629629629</v>
      </c>
      <c r="E1125" s="12" t="s">
        <v>9</v>
      </c>
      <c r="F1125" s="12">
        <v>13</v>
      </c>
      <c r="G1125" s="12" t="s">
        <v>11</v>
      </c>
    </row>
    <row r="1126" spans="3:7" ht="15" thickBot="1" x14ac:dyDescent="0.35">
      <c r="C1126" s="10">
        <v>43301</v>
      </c>
      <c r="D1126" s="11">
        <v>0.17206018518518518</v>
      </c>
      <c r="E1126" s="12" t="s">
        <v>9</v>
      </c>
      <c r="F1126" s="12">
        <v>18</v>
      </c>
      <c r="G1126" s="12" t="s">
        <v>11</v>
      </c>
    </row>
    <row r="1127" spans="3:7" ht="15" thickBot="1" x14ac:dyDescent="0.35">
      <c r="C1127" s="10">
        <v>43301</v>
      </c>
      <c r="D1127" s="11">
        <v>0.30157407407407405</v>
      </c>
      <c r="E1127" s="12" t="s">
        <v>9</v>
      </c>
      <c r="F1127" s="12">
        <v>17</v>
      </c>
      <c r="G1127" s="12" t="s">
        <v>10</v>
      </c>
    </row>
    <row r="1128" spans="3:7" ht="15" thickBot="1" x14ac:dyDescent="0.35">
      <c r="C1128" s="10">
        <v>43301</v>
      </c>
      <c r="D1128" s="11">
        <v>0.30800925925925926</v>
      </c>
      <c r="E1128" s="12" t="s">
        <v>9</v>
      </c>
      <c r="F1128" s="12">
        <v>11</v>
      </c>
      <c r="G1128" s="12" t="s">
        <v>11</v>
      </c>
    </row>
    <row r="1129" spans="3:7" ht="15" thickBot="1" x14ac:dyDescent="0.35">
      <c r="C1129" s="10">
        <v>43301</v>
      </c>
      <c r="D1129" s="11">
        <v>0.32421296296296293</v>
      </c>
      <c r="E1129" s="12" t="s">
        <v>9</v>
      </c>
      <c r="F1129" s="12">
        <v>12</v>
      </c>
      <c r="G1129" s="12" t="s">
        <v>11</v>
      </c>
    </row>
    <row r="1130" spans="3:7" ht="15" thickBot="1" x14ac:dyDescent="0.35">
      <c r="C1130" s="10">
        <v>43301</v>
      </c>
      <c r="D1130" s="11">
        <v>0.34491898148148148</v>
      </c>
      <c r="E1130" s="12" t="s">
        <v>9</v>
      </c>
      <c r="F1130" s="12">
        <v>21</v>
      </c>
      <c r="G1130" s="12" t="s">
        <v>10</v>
      </c>
    </row>
    <row r="1131" spans="3:7" ht="15" thickBot="1" x14ac:dyDescent="0.35">
      <c r="C1131" s="10">
        <v>43301</v>
      </c>
      <c r="D1131" s="11">
        <v>0.34775462962962966</v>
      </c>
      <c r="E1131" s="12" t="s">
        <v>9</v>
      </c>
      <c r="F1131" s="12">
        <v>24</v>
      </c>
      <c r="G1131" s="12" t="s">
        <v>11</v>
      </c>
    </row>
    <row r="1132" spans="3:7" ht="15" thickBot="1" x14ac:dyDescent="0.35">
      <c r="C1132" s="10">
        <v>43301</v>
      </c>
      <c r="D1132" s="11">
        <v>0.41302083333333334</v>
      </c>
      <c r="E1132" s="12" t="s">
        <v>9</v>
      </c>
      <c r="F1132" s="12">
        <v>18</v>
      </c>
      <c r="G1132" s="12" t="s">
        <v>11</v>
      </c>
    </row>
    <row r="1133" spans="3:7" ht="15" thickBot="1" x14ac:dyDescent="0.35">
      <c r="C1133" s="10">
        <v>43301</v>
      </c>
      <c r="D1133" s="11">
        <v>0.42568287037037034</v>
      </c>
      <c r="E1133" s="12" t="s">
        <v>9</v>
      </c>
      <c r="F1133" s="12">
        <v>21</v>
      </c>
      <c r="G1133" s="12" t="s">
        <v>10</v>
      </c>
    </row>
    <row r="1134" spans="3:7" ht="15" thickBot="1" x14ac:dyDescent="0.35">
      <c r="C1134" s="10">
        <v>43301</v>
      </c>
      <c r="D1134" s="11">
        <v>0.42972222222222217</v>
      </c>
      <c r="E1134" s="12" t="s">
        <v>9</v>
      </c>
      <c r="F1134" s="12">
        <v>13</v>
      </c>
      <c r="G1134" s="12" t="s">
        <v>11</v>
      </c>
    </row>
    <row r="1135" spans="3:7" ht="15" thickBot="1" x14ac:dyDescent="0.35">
      <c r="C1135" s="10">
        <v>43301</v>
      </c>
      <c r="D1135" s="11">
        <v>0.42973379629629632</v>
      </c>
      <c r="E1135" s="12" t="s">
        <v>9</v>
      </c>
      <c r="F1135" s="12">
        <v>12</v>
      </c>
      <c r="G1135" s="12" t="s">
        <v>11</v>
      </c>
    </row>
    <row r="1136" spans="3:7" ht="15" thickBot="1" x14ac:dyDescent="0.35">
      <c r="C1136" s="10">
        <v>43301</v>
      </c>
      <c r="D1136" s="11">
        <v>0.43818287037037035</v>
      </c>
      <c r="E1136" s="12" t="s">
        <v>9</v>
      </c>
      <c r="F1136" s="12">
        <v>12</v>
      </c>
      <c r="G1136" s="12" t="s">
        <v>11</v>
      </c>
    </row>
    <row r="1137" spans="3:7" ht="15" thickBot="1" x14ac:dyDescent="0.35">
      <c r="C1137" s="10">
        <v>43301</v>
      </c>
      <c r="D1137" s="11">
        <v>0.4435763888888889</v>
      </c>
      <c r="E1137" s="12" t="s">
        <v>9</v>
      </c>
      <c r="F1137" s="12">
        <v>11</v>
      </c>
      <c r="G1137" s="12" t="s">
        <v>11</v>
      </c>
    </row>
    <row r="1138" spans="3:7" ht="15" thickBot="1" x14ac:dyDescent="0.35">
      <c r="C1138" s="10">
        <v>43301</v>
      </c>
      <c r="D1138" s="11">
        <v>0.44748842592592591</v>
      </c>
      <c r="E1138" s="12" t="s">
        <v>9</v>
      </c>
      <c r="F1138" s="12">
        <v>21</v>
      </c>
      <c r="G1138" s="12" t="s">
        <v>10</v>
      </c>
    </row>
    <row r="1139" spans="3:7" ht="15" thickBot="1" x14ac:dyDescent="0.35">
      <c r="C1139" s="10">
        <v>43301</v>
      </c>
      <c r="D1139" s="11">
        <v>0.45189814814814816</v>
      </c>
      <c r="E1139" s="12" t="s">
        <v>9</v>
      </c>
      <c r="F1139" s="12">
        <v>22</v>
      </c>
      <c r="G1139" s="12" t="s">
        <v>11</v>
      </c>
    </row>
    <row r="1140" spans="3:7" ht="15" thickBot="1" x14ac:dyDescent="0.35">
      <c r="C1140" s="10">
        <v>43301</v>
      </c>
      <c r="D1140" s="11">
        <v>0.45651620370370366</v>
      </c>
      <c r="E1140" s="12" t="s">
        <v>9</v>
      </c>
      <c r="F1140" s="12">
        <v>22</v>
      </c>
      <c r="G1140" s="12" t="s">
        <v>10</v>
      </c>
    </row>
    <row r="1141" spans="3:7" ht="15" thickBot="1" x14ac:dyDescent="0.35">
      <c r="C1141" s="10">
        <v>43301</v>
      </c>
      <c r="D1141" s="11">
        <v>0.45775462962962959</v>
      </c>
      <c r="E1141" s="12" t="s">
        <v>9</v>
      </c>
      <c r="F1141" s="12">
        <v>19</v>
      </c>
      <c r="G1141" s="12" t="s">
        <v>10</v>
      </c>
    </row>
    <row r="1142" spans="3:7" ht="15" thickBot="1" x14ac:dyDescent="0.35">
      <c r="C1142" s="10">
        <v>43301</v>
      </c>
      <c r="D1142" s="11">
        <v>0.46633101851851855</v>
      </c>
      <c r="E1142" s="12" t="s">
        <v>9</v>
      </c>
      <c r="F1142" s="12">
        <v>23</v>
      </c>
      <c r="G1142" s="12" t="s">
        <v>10</v>
      </c>
    </row>
    <row r="1143" spans="3:7" ht="15" thickBot="1" x14ac:dyDescent="0.35">
      <c r="C1143" s="10">
        <v>43301</v>
      </c>
      <c r="D1143" s="11">
        <v>0.46717592592592588</v>
      </c>
      <c r="E1143" s="12" t="s">
        <v>9</v>
      </c>
      <c r="F1143" s="12">
        <v>12</v>
      </c>
      <c r="G1143" s="12" t="s">
        <v>11</v>
      </c>
    </row>
    <row r="1144" spans="3:7" ht="15" thickBot="1" x14ac:dyDescent="0.35">
      <c r="C1144" s="10">
        <v>43301</v>
      </c>
      <c r="D1144" s="11">
        <v>0.46737268518518515</v>
      </c>
      <c r="E1144" s="12" t="s">
        <v>9</v>
      </c>
      <c r="F1144" s="12">
        <v>12</v>
      </c>
      <c r="G1144" s="12" t="s">
        <v>11</v>
      </c>
    </row>
    <row r="1145" spans="3:7" ht="15" thickBot="1" x14ac:dyDescent="0.35">
      <c r="C1145" s="10">
        <v>43301</v>
      </c>
      <c r="D1145" s="11">
        <v>0.46925925925925926</v>
      </c>
      <c r="E1145" s="12" t="s">
        <v>9</v>
      </c>
      <c r="F1145" s="12">
        <v>21</v>
      </c>
      <c r="G1145" s="12" t="s">
        <v>11</v>
      </c>
    </row>
    <row r="1146" spans="3:7" ht="15" thickBot="1" x14ac:dyDescent="0.35">
      <c r="C1146" s="10">
        <v>43301</v>
      </c>
      <c r="D1146" s="11">
        <v>0.46925925925925926</v>
      </c>
      <c r="E1146" s="12" t="s">
        <v>9</v>
      </c>
      <c r="F1146" s="12">
        <v>15</v>
      </c>
      <c r="G1146" s="12" t="s">
        <v>11</v>
      </c>
    </row>
    <row r="1147" spans="3:7" ht="15" thickBot="1" x14ac:dyDescent="0.35">
      <c r="C1147" s="10">
        <v>43301</v>
      </c>
      <c r="D1147" s="11">
        <v>0.4692708333333333</v>
      </c>
      <c r="E1147" s="12" t="s">
        <v>9</v>
      </c>
      <c r="F1147" s="12">
        <v>16</v>
      </c>
      <c r="G1147" s="12" t="s">
        <v>11</v>
      </c>
    </row>
    <row r="1148" spans="3:7" ht="15" thickBot="1" x14ac:dyDescent="0.35">
      <c r="C1148" s="10">
        <v>43301</v>
      </c>
      <c r="D1148" s="11">
        <v>0.46929398148148144</v>
      </c>
      <c r="E1148" s="12" t="s">
        <v>9</v>
      </c>
      <c r="F1148" s="12">
        <v>22</v>
      </c>
      <c r="G1148" s="12" t="s">
        <v>11</v>
      </c>
    </row>
    <row r="1149" spans="3:7" ht="15" thickBot="1" x14ac:dyDescent="0.35">
      <c r="C1149" s="10">
        <v>43301</v>
      </c>
      <c r="D1149" s="11">
        <v>0.46930555555555559</v>
      </c>
      <c r="E1149" s="12" t="s">
        <v>9</v>
      </c>
      <c r="F1149" s="12">
        <v>21</v>
      </c>
      <c r="G1149" s="12" t="s">
        <v>11</v>
      </c>
    </row>
    <row r="1150" spans="3:7" ht="15" thickBot="1" x14ac:dyDescent="0.35">
      <c r="C1150" s="10">
        <v>43301</v>
      </c>
      <c r="D1150" s="11">
        <v>0.46934027777777776</v>
      </c>
      <c r="E1150" s="12" t="s">
        <v>9</v>
      </c>
      <c r="F1150" s="12">
        <v>15</v>
      </c>
      <c r="G1150" s="12" t="s">
        <v>11</v>
      </c>
    </row>
    <row r="1151" spans="3:7" ht="15" thickBot="1" x14ac:dyDescent="0.35">
      <c r="C1151" s="10">
        <v>43301</v>
      </c>
      <c r="D1151" s="11">
        <v>0.48135416666666669</v>
      </c>
      <c r="E1151" s="12" t="s">
        <v>9</v>
      </c>
      <c r="F1151" s="12">
        <v>11</v>
      </c>
      <c r="G1151" s="12" t="s">
        <v>11</v>
      </c>
    </row>
    <row r="1152" spans="3:7" ht="15" thickBot="1" x14ac:dyDescent="0.35">
      <c r="C1152" s="10">
        <v>43301</v>
      </c>
      <c r="D1152" s="11">
        <v>0.48761574074074071</v>
      </c>
      <c r="E1152" s="12" t="s">
        <v>9</v>
      </c>
      <c r="F1152" s="12">
        <v>15</v>
      </c>
      <c r="G1152" s="12" t="s">
        <v>11</v>
      </c>
    </row>
    <row r="1153" spans="3:7" ht="15" thickBot="1" x14ac:dyDescent="0.35">
      <c r="C1153" s="10">
        <v>43301</v>
      </c>
      <c r="D1153" s="11">
        <v>0.4959837962962963</v>
      </c>
      <c r="E1153" s="12" t="s">
        <v>9</v>
      </c>
      <c r="F1153" s="12">
        <v>11</v>
      </c>
      <c r="G1153" s="12" t="s">
        <v>11</v>
      </c>
    </row>
    <row r="1154" spans="3:7" ht="15" thickBot="1" x14ac:dyDescent="0.35">
      <c r="C1154" s="10">
        <v>43301</v>
      </c>
      <c r="D1154" s="11">
        <v>0.4982638888888889</v>
      </c>
      <c r="E1154" s="12" t="s">
        <v>9</v>
      </c>
      <c r="F1154" s="12">
        <v>22</v>
      </c>
      <c r="G1154" s="12" t="s">
        <v>10</v>
      </c>
    </row>
    <row r="1155" spans="3:7" ht="15" thickBot="1" x14ac:dyDescent="0.35">
      <c r="C1155" s="10">
        <v>43301</v>
      </c>
      <c r="D1155" s="11">
        <v>0.50224537037037031</v>
      </c>
      <c r="E1155" s="12" t="s">
        <v>9</v>
      </c>
      <c r="F1155" s="12">
        <v>18</v>
      </c>
      <c r="G1155" s="12" t="s">
        <v>11</v>
      </c>
    </row>
    <row r="1156" spans="3:7" ht="15" thickBot="1" x14ac:dyDescent="0.35">
      <c r="C1156" s="10">
        <v>43301</v>
      </c>
      <c r="D1156" s="11">
        <v>0.50817129629629632</v>
      </c>
      <c r="E1156" s="12" t="s">
        <v>9</v>
      </c>
      <c r="F1156" s="12">
        <v>14</v>
      </c>
      <c r="G1156" s="12" t="s">
        <v>11</v>
      </c>
    </row>
    <row r="1157" spans="3:7" ht="15" thickBot="1" x14ac:dyDescent="0.35">
      <c r="C1157" s="10">
        <v>43301</v>
      </c>
      <c r="D1157" s="11">
        <v>0.51063657407407403</v>
      </c>
      <c r="E1157" s="12" t="s">
        <v>9</v>
      </c>
      <c r="F1157" s="12">
        <v>13</v>
      </c>
      <c r="G1157" s="12" t="s">
        <v>11</v>
      </c>
    </row>
    <row r="1158" spans="3:7" ht="15" thickBot="1" x14ac:dyDescent="0.35">
      <c r="C1158" s="10">
        <v>43301</v>
      </c>
      <c r="D1158" s="11">
        <v>0.51140046296296293</v>
      </c>
      <c r="E1158" s="12" t="s">
        <v>9</v>
      </c>
      <c r="F1158" s="12">
        <v>19</v>
      </c>
      <c r="G1158" s="12" t="s">
        <v>10</v>
      </c>
    </row>
    <row r="1159" spans="3:7" ht="15" thickBot="1" x14ac:dyDescent="0.35">
      <c r="C1159" s="10">
        <v>43301</v>
      </c>
      <c r="D1159" s="11">
        <v>0.52200231481481485</v>
      </c>
      <c r="E1159" s="12" t="s">
        <v>9</v>
      </c>
      <c r="F1159" s="12">
        <v>19</v>
      </c>
      <c r="G1159" s="12" t="s">
        <v>10</v>
      </c>
    </row>
    <row r="1160" spans="3:7" ht="15" thickBot="1" x14ac:dyDescent="0.35">
      <c r="C1160" s="10">
        <v>43301</v>
      </c>
      <c r="D1160" s="11">
        <v>0.53259259259259262</v>
      </c>
      <c r="E1160" s="12" t="s">
        <v>9</v>
      </c>
      <c r="F1160" s="12">
        <v>21</v>
      </c>
      <c r="G1160" s="12" t="s">
        <v>10</v>
      </c>
    </row>
    <row r="1161" spans="3:7" ht="15" thickBot="1" x14ac:dyDescent="0.35">
      <c r="C1161" s="10">
        <v>43301</v>
      </c>
      <c r="D1161" s="11">
        <v>0.53673611111111108</v>
      </c>
      <c r="E1161" s="12" t="s">
        <v>9</v>
      </c>
      <c r="F1161" s="12">
        <v>13</v>
      </c>
      <c r="G1161" s="12" t="s">
        <v>10</v>
      </c>
    </row>
    <row r="1162" spans="3:7" ht="15" thickBot="1" x14ac:dyDescent="0.35">
      <c r="C1162" s="10">
        <v>43301</v>
      </c>
      <c r="D1162" s="11">
        <v>0.53929398148148155</v>
      </c>
      <c r="E1162" s="12" t="s">
        <v>9</v>
      </c>
      <c r="F1162" s="12">
        <v>27</v>
      </c>
      <c r="G1162" s="12" t="s">
        <v>10</v>
      </c>
    </row>
    <row r="1163" spans="3:7" ht="15" thickBot="1" x14ac:dyDescent="0.35">
      <c r="C1163" s="10">
        <v>43301</v>
      </c>
      <c r="D1163" s="11">
        <v>0.55152777777777773</v>
      </c>
      <c r="E1163" s="12" t="s">
        <v>9</v>
      </c>
      <c r="F1163" s="12">
        <v>22</v>
      </c>
      <c r="G1163" s="12" t="s">
        <v>10</v>
      </c>
    </row>
    <row r="1164" spans="3:7" ht="15" thickBot="1" x14ac:dyDescent="0.35">
      <c r="C1164" s="10">
        <v>43301</v>
      </c>
      <c r="D1164" s="11">
        <v>0.56540509259259253</v>
      </c>
      <c r="E1164" s="12" t="s">
        <v>9</v>
      </c>
      <c r="F1164" s="12">
        <v>19</v>
      </c>
      <c r="G1164" s="12" t="s">
        <v>10</v>
      </c>
    </row>
    <row r="1165" spans="3:7" ht="15" thickBot="1" x14ac:dyDescent="0.35">
      <c r="C1165" s="10">
        <v>43301</v>
      </c>
      <c r="D1165" s="11">
        <v>0.56562499999999993</v>
      </c>
      <c r="E1165" s="12" t="s">
        <v>9</v>
      </c>
      <c r="F1165" s="12">
        <v>14</v>
      </c>
      <c r="G1165" s="12" t="s">
        <v>11</v>
      </c>
    </row>
    <row r="1166" spans="3:7" ht="15" thickBot="1" x14ac:dyDescent="0.35">
      <c r="C1166" s="10">
        <v>43301</v>
      </c>
      <c r="D1166" s="11">
        <v>0.58833333333333326</v>
      </c>
      <c r="E1166" s="12" t="s">
        <v>9</v>
      </c>
      <c r="F1166" s="12">
        <v>6</v>
      </c>
      <c r="G1166" s="12" t="s">
        <v>11</v>
      </c>
    </row>
    <row r="1167" spans="3:7" ht="15" thickBot="1" x14ac:dyDescent="0.35">
      <c r="C1167" s="10">
        <v>43301</v>
      </c>
      <c r="D1167" s="11">
        <v>0.59129629629629632</v>
      </c>
      <c r="E1167" s="12" t="s">
        <v>9</v>
      </c>
      <c r="F1167" s="12">
        <v>6</v>
      </c>
      <c r="G1167" s="12" t="s">
        <v>11</v>
      </c>
    </row>
    <row r="1168" spans="3:7" ht="15" thickBot="1" x14ac:dyDescent="0.35">
      <c r="C1168" s="10">
        <v>43301</v>
      </c>
      <c r="D1168" s="11">
        <v>0.60474537037037035</v>
      </c>
      <c r="E1168" s="12" t="s">
        <v>9</v>
      </c>
      <c r="F1168" s="12">
        <v>13</v>
      </c>
      <c r="G1168" s="12" t="s">
        <v>11</v>
      </c>
    </row>
    <row r="1169" spans="3:7" ht="15" thickBot="1" x14ac:dyDescent="0.35">
      <c r="C1169" s="10">
        <v>43301</v>
      </c>
      <c r="D1169" s="11">
        <v>0.60513888888888889</v>
      </c>
      <c r="E1169" s="12" t="s">
        <v>9</v>
      </c>
      <c r="F1169" s="12">
        <v>22</v>
      </c>
      <c r="G1169" s="12" t="s">
        <v>10</v>
      </c>
    </row>
    <row r="1170" spans="3:7" ht="15" thickBot="1" x14ac:dyDescent="0.35">
      <c r="C1170" s="10">
        <v>43301</v>
      </c>
      <c r="D1170" s="11">
        <v>0.6090740740740741</v>
      </c>
      <c r="E1170" s="12" t="s">
        <v>9</v>
      </c>
      <c r="F1170" s="12">
        <v>14</v>
      </c>
      <c r="G1170" s="12" t="s">
        <v>11</v>
      </c>
    </row>
    <row r="1171" spans="3:7" ht="15" thickBot="1" x14ac:dyDescent="0.35">
      <c r="C1171" s="10">
        <v>43301</v>
      </c>
      <c r="D1171" s="11">
        <v>0.60930555555555554</v>
      </c>
      <c r="E1171" s="12" t="s">
        <v>9</v>
      </c>
      <c r="F1171" s="12">
        <v>13</v>
      </c>
      <c r="G1171" s="12" t="s">
        <v>10</v>
      </c>
    </row>
    <row r="1172" spans="3:7" ht="15" thickBot="1" x14ac:dyDescent="0.35">
      <c r="C1172" s="10">
        <v>43301</v>
      </c>
      <c r="D1172" s="11">
        <v>0.6328125</v>
      </c>
      <c r="E1172" s="12" t="s">
        <v>9</v>
      </c>
      <c r="F1172" s="12">
        <v>24</v>
      </c>
      <c r="G1172" s="12" t="s">
        <v>11</v>
      </c>
    </row>
    <row r="1173" spans="3:7" ht="15" thickBot="1" x14ac:dyDescent="0.35">
      <c r="C1173" s="10">
        <v>43301</v>
      </c>
      <c r="D1173" s="11">
        <v>0.63282407407407404</v>
      </c>
      <c r="E1173" s="12" t="s">
        <v>9</v>
      </c>
      <c r="F1173" s="12">
        <v>16</v>
      </c>
      <c r="G1173" s="12" t="s">
        <v>11</v>
      </c>
    </row>
    <row r="1174" spans="3:7" ht="15" thickBot="1" x14ac:dyDescent="0.35">
      <c r="C1174" s="10">
        <v>43301</v>
      </c>
      <c r="D1174" s="11">
        <v>0.63283564814814819</v>
      </c>
      <c r="E1174" s="12" t="s">
        <v>9</v>
      </c>
      <c r="F1174" s="12">
        <v>19</v>
      </c>
      <c r="G1174" s="12" t="s">
        <v>11</v>
      </c>
    </row>
    <row r="1175" spans="3:7" ht="15" thickBot="1" x14ac:dyDescent="0.35">
      <c r="C1175" s="10">
        <v>43301</v>
      </c>
      <c r="D1175" s="11">
        <v>0.63284722222222223</v>
      </c>
      <c r="E1175" s="12" t="s">
        <v>9</v>
      </c>
      <c r="F1175" s="12">
        <v>17</v>
      </c>
      <c r="G1175" s="12" t="s">
        <v>11</v>
      </c>
    </row>
    <row r="1176" spans="3:7" ht="15" thickBot="1" x14ac:dyDescent="0.35">
      <c r="C1176" s="10">
        <v>43301</v>
      </c>
      <c r="D1176" s="11">
        <v>0.63782407407407404</v>
      </c>
      <c r="E1176" s="12" t="s">
        <v>9</v>
      </c>
      <c r="F1176" s="12">
        <v>14</v>
      </c>
      <c r="G1176" s="12" t="s">
        <v>11</v>
      </c>
    </row>
    <row r="1177" spans="3:7" ht="15" thickBot="1" x14ac:dyDescent="0.35">
      <c r="C1177" s="10">
        <v>43301</v>
      </c>
      <c r="D1177" s="11">
        <v>0.64224537037037044</v>
      </c>
      <c r="E1177" s="12" t="s">
        <v>9</v>
      </c>
      <c r="F1177" s="12">
        <v>12</v>
      </c>
      <c r="G1177" s="12" t="s">
        <v>10</v>
      </c>
    </row>
    <row r="1178" spans="3:7" ht="15" thickBot="1" x14ac:dyDescent="0.35">
      <c r="C1178" s="10">
        <v>43301</v>
      </c>
      <c r="D1178" s="11">
        <v>0.6436574074074074</v>
      </c>
      <c r="E1178" s="12" t="s">
        <v>9</v>
      </c>
      <c r="F1178" s="12">
        <v>19</v>
      </c>
      <c r="G1178" s="12" t="s">
        <v>10</v>
      </c>
    </row>
    <row r="1179" spans="3:7" ht="15" thickBot="1" x14ac:dyDescent="0.35">
      <c r="C1179" s="10">
        <v>43301</v>
      </c>
      <c r="D1179" s="11">
        <v>0.65707175925925931</v>
      </c>
      <c r="E1179" s="12" t="s">
        <v>9</v>
      </c>
      <c r="F1179" s="12">
        <v>13</v>
      </c>
      <c r="G1179" s="12" t="s">
        <v>10</v>
      </c>
    </row>
    <row r="1180" spans="3:7" ht="15" thickBot="1" x14ac:dyDescent="0.35">
      <c r="C1180" s="10">
        <v>43301</v>
      </c>
      <c r="D1180" s="11">
        <v>0.67032407407407402</v>
      </c>
      <c r="E1180" s="12" t="s">
        <v>9</v>
      </c>
      <c r="F1180" s="12">
        <v>11</v>
      </c>
      <c r="G1180" s="12" t="s">
        <v>10</v>
      </c>
    </row>
    <row r="1181" spans="3:7" ht="15" thickBot="1" x14ac:dyDescent="0.35">
      <c r="C1181" s="10">
        <v>43301</v>
      </c>
      <c r="D1181" s="11">
        <v>0.67194444444444434</v>
      </c>
      <c r="E1181" s="12" t="s">
        <v>9</v>
      </c>
      <c r="F1181" s="12">
        <v>12</v>
      </c>
      <c r="G1181" s="12" t="s">
        <v>11</v>
      </c>
    </row>
    <row r="1182" spans="3:7" ht="15" thickBot="1" x14ac:dyDescent="0.35">
      <c r="C1182" s="10">
        <v>43301</v>
      </c>
      <c r="D1182" s="11">
        <v>0.67702546296296295</v>
      </c>
      <c r="E1182" s="12" t="s">
        <v>9</v>
      </c>
      <c r="F1182" s="12">
        <v>11</v>
      </c>
      <c r="G1182" s="12" t="s">
        <v>10</v>
      </c>
    </row>
    <row r="1183" spans="3:7" ht="15" thickBot="1" x14ac:dyDescent="0.35">
      <c r="C1183" s="10">
        <v>43301</v>
      </c>
      <c r="D1183" s="11">
        <v>0.67993055555555559</v>
      </c>
      <c r="E1183" s="12" t="s">
        <v>9</v>
      </c>
      <c r="F1183" s="12">
        <v>11</v>
      </c>
      <c r="G1183" s="12" t="s">
        <v>11</v>
      </c>
    </row>
    <row r="1184" spans="3:7" ht="15" thickBot="1" x14ac:dyDescent="0.35">
      <c r="C1184" s="10">
        <v>43301</v>
      </c>
      <c r="D1184" s="11">
        <v>0.68190972222222224</v>
      </c>
      <c r="E1184" s="12" t="s">
        <v>9</v>
      </c>
      <c r="F1184" s="12">
        <v>11</v>
      </c>
      <c r="G1184" s="12" t="s">
        <v>10</v>
      </c>
    </row>
    <row r="1185" spans="3:7" ht="15" thickBot="1" x14ac:dyDescent="0.35">
      <c r="C1185" s="10">
        <v>43301</v>
      </c>
      <c r="D1185" s="11">
        <v>0.68226851851851855</v>
      </c>
      <c r="E1185" s="12" t="s">
        <v>9</v>
      </c>
      <c r="F1185" s="12">
        <v>21</v>
      </c>
      <c r="G1185" s="12" t="s">
        <v>10</v>
      </c>
    </row>
    <row r="1186" spans="3:7" ht="15" thickBot="1" x14ac:dyDescent="0.35">
      <c r="C1186" s="10">
        <v>43301</v>
      </c>
      <c r="D1186" s="11">
        <v>0.68701388888888892</v>
      </c>
      <c r="E1186" s="12" t="s">
        <v>9</v>
      </c>
      <c r="F1186" s="12">
        <v>12</v>
      </c>
      <c r="G1186" s="12" t="s">
        <v>11</v>
      </c>
    </row>
    <row r="1187" spans="3:7" ht="15" thickBot="1" x14ac:dyDescent="0.35">
      <c r="C1187" s="10">
        <v>43301</v>
      </c>
      <c r="D1187" s="11">
        <v>0.68790509259259258</v>
      </c>
      <c r="E1187" s="12" t="s">
        <v>9</v>
      </c>
      <c r="F1187" s="12">
        <v>13</v>
      </c>
      <c r="G1187" s="12" t="s">
        <v>11</v>
      </c>
    </row>
    <row r="1188" spans="3:7" ht="15" thickBot="1" x14ac:dyDescent="0.35">
      <c r="C1188" s="10">
        <v>43301</v>
      </c>
      <c r="D1188" s="11">
        <v>0.69140046296296298</v>
      </c>
      <c r="E1188" s="12" t="s">
        <v>9</v>
      </c>
      <c r="F1188" s="12">
        <v>19</v>
      </c>
      <c r="G1188" s="12" t="s">
        <v>10</v>
      </c>
    </row>
    <row r="1189" spans="3:7" ht="15" thickBot="1" x14ac:dyDescent="0.35">
      <c r="C1189" s="10">
        <v>43301</v>
      </c>
      <c r="D1189" s="11">
        <v>0.69149305555555562</v>
      </c>
      <c r="E1189" s="12" t="s">
        <v>9</v>
      </c>
      <c r="F1189" s="12">
        <v>16</v>
      </c>
      <c r="G1189" s="12" t="s">
        <v>10</v>
      </c>
    </row>
    <row r="1190" spans="3:7" ht="15" thickBot="1" x14ac:dyDescent="0.35">
      <c r="C1190" s="10">
        <v>43301</v>
      </c>
      <c r="D1190" s="11">
        <v>0.70134259259259257</v>
      </c>
      <c r="E1190" s="12" t="s">
        <v>9</v>
      </c>
      <c r="F1190" s="12">
        <v>11</v>
      </c>
      <c r="G1190" s="12" t="s">
        <v>10</v>
      </c>
    </row>
    <row r="1191" spans="3:7" ht="15" thickBot="1" x14ac:dyDescent="0.35">
      <c r="C1191" s="10">
        <v>43301</v>
      </c>
      <c r="D1191" s="11">
        <v>0.70518518518518514</v>
      </c>
      <c r="E1191" s="12" t="s">
        <v>9</v>
      </c>
      <c r="F1191" s="12">
        <v>10</v>
      </c>
      <c r="G1191" s="12" t="s">
        <v>11</v>
      </c>
    </row>
    <row r="1192" spans="3:7" ht="15" thickBot="1" x14ac:dyDescent="0.35">
      <c r="C1192" s="10">
        <v>43301</v>
      </c>
      <c r="D1192" s="11">
        <v>0.73645833333333333</v>
      </c>
      <c r="E1192" s="12" t="s">
        <v>9</v>
      </c>
      <c r="F1192" s="12">
        <v>13</v>
      </c>
      <c r="G1192" s="12" t="s">
        <v>11</v>
      </c>
    </row>
    <row r="1193" spans="3:7" ht="15" thickBot="1" x14ac:dyDescent="0.35">
      <c r="C1193" s="10">
        <v>43301</v>
      </c>
      <c r="D1193" s="11">
        <v>0.74526620370370367</v>
      </c>
      <c r="E1193" s="12" t="s">
        <v>9</v>
      </c>
      <c r="F1193" s="12">
        <v>11</v>
      </c>
      <c r="G1193" s="12" t="s">
        <v>11</v>
      </c>
    </row>
    <row r="1194" spans="3:7" ht="15" thickBot="1" x14ac:dyDescent="0.35">
      <c r="C1194" s="10">
        <v>43301</v>
      </c>
      <c r="D1194" s="11">
        <v>0.74768518518518512</v>
      </c>
      <c r="E1194" s="12" t="s">
        <v>9</v>
      </c>
      <c r="F1194" s="12">
        <v>38</v>
      </c>
      <c r="G1194" s="12" t="s">
        <v>11</v>
      </c>
    </row>
    <row r="1195" spans="3:7" ht="15" thickBot="1" x14ac:dyDescent="0.35">
      <c r="C1195" s="10">
        <v>43301</v>
      </c>
      <c r="D1195" s="11">
        <v>0.76809027777777772</v>
      </c>
      <c r="E1195" s="12" t="s">
        <v>9</v>
      </c>
      <c r="F1195" s="12">
        <v>32</v>
      </c>
      <c r="G1195" s="12" t="s">
        <v>11</v>
      </c>
    </row>
    <row r="1196" spans="3:7" ht="15" thickBot="1" x14ac:dyDescent="0.35">
      <c r="C1196" s="10">
        <v>43301</v>
      </c>
      <c r="D1196" s="11">
        <v>0.78049768518518514</v>
      </c>
      <c r="E1196" s="12" t="s">
        <v>9</v>
      </c>
      <c r="F1196" s="12">
        <v>13</v>
      </c>
      <c r="G1196" s="12" t="s">
        <v>11</v>
      </c>
    </row>
    <row r="1197" spans="3:7" ht="15" thickBot="1" x14ac:dyDescent="0.35">
      <c r="C1197" s="10">
        <v>43301</v>
      </c>
      <c r="D1197" s="11">
        <v>0.80460648148148151</v>
      </c>
      <c r="E1197" s="12" t="s">
        <v>9</v>
      </c>
      <c r="F1197" s="12">
        <v>17</v>
      </c>
      <c r="G1197" s="12" t="s">
        <v>11</v>
      </c>
    </row>
    <row r="1198" spans="3:7" ht="15" thickBot="1" x14ac:dyDescent="0.35">
      <c r="C1198" s="10">
        <v>43301</v>
      </c>
      <c r="D1198" s="11">
        <v>0.81322916666666656</v>
      </c>
      <c r="E1198" s="12" t="s">
        <v>9</v>
      </c>
      <c r="F1198" s="12">
        <v>17</v>
      </c>
      <c r="G1198" s="12" t="s">
        <v>10</v>
      </c>
    </row>
    <row r="1199" spans="3:7" ht="15" thickBot="1" x14ac:dyDescent="0.35">
      <c r="C1199" s="10">
        <v>43301</v>
      </c>
      <c r="D1199" s="11">
        <v>0.81789351851851855</v>
      </c>
      <c r="E1199" s="12" t="s">
        <v>9</v>
      </c>
      <c r="F1199" s="12">
        <v>15</v>
      </c>
      <c r="G1199" s="12" t="s">
        <v>10</v>
      </c>
    </row>
    <row r="1200" spans="3:7" ht="15" thickBot="1" x14ac:dyDescent="0.35">
      <c r="C1200" s="10">
        <v>43301</v>
      </c>
      <c r="D1200" s="11">
        <v>0.8318402777777778</v>
      </c>
      <c r="E1200" s="12" t="s">
        <v>9</v>
      </c>
      <c r="F1200" s="12">
        <v>10</v>
      </c>
      <c r="G1200" s="12" t="s">
        <v>10</v>
      </c>
    </row>
    <row r="1201" spans="3:7" ht="15" thickBot="1" x14ac:dyDescent="0.35">
      <c r="C1201" s="10">
        <v>43301</v>
      </c>
      <c r="D1201" s="11">
        <v>0.83344907407407398</v>
      </c>
      <c r="E1201" s="12" t="s">
        <v>9</v>
      </c>
      <c r="F1201" s="12">
        <v>4</v>
      </c>
      <c r="G1201" s="12" t="s">
        <v>10</v>
      </c>
    </row>
    <row r="1202" spans="3:7" ht="15" thickBot="1" x14ac:dyDescent="0.35">
      <c r="C1202" s="10">
        <v>43301</v>
      </c>
      <c r="D1202" s="11">
        <v>0.83466435185185184</v>
      </c>
      <c r="E1202" s="12" t="s">
        <v>9</v>
      </c>
      <c r="F1202" s="12">
        <v>10</v>
      </c>
      <c r="G1202" s="12" t="s">
        <v>11</v>
      </c>
    </row>
    <row r="1203" spans="3:7" ht="15" thickBot="1" x14ac:dyDescent="0.35">
      <c r="C1203" s="10">
        <v>43301</v>
      </c>
      <c r="D1203" s="11">
        <v>0.83548611111111104</v>
      </c>
      <c r="E1203" s="12" t="s">
        <v>9</v>
      </c>
      <c r="F1203" s="12">
        <v>18</v>
      </c>
      <c r="G1203" s="12" t="s">
        <v>10</v>
      </c>
    </row>
    <row r="1204" spans="3:7" ht="15" thickBot="1" x14ac:dyDescent="0.35">
      <c r="C1204" s="10">
        <v>43301</v>
      </c>
      <c r="D1204" s="11">
        <v>0.84439814814814806</v>
      </c>
      <c r="E1204" s="12" t="s">
        <v>9</v>
      </c>
      <c r="F1204" s="12">
        <v>18</v>
      </c>
      <c r="G1204" s="12" t="s">
        <v>10</v>
      </c>
    </row>
    <row r="1205" spans="3:7" ht="15" thickBot="1" x14ac:dyDescent="0.35">
      <c r="C1205" s="10">
        <v>43301</v>
      </c>
      <c r="D1205" s="11">
        <v>0.84439814814814806</v>
      </c>
      <c r="E1205" s="12" t="s">
        <v>9</v>
      </c>
      <c r="F1205" s="12">
        <v>19</v>
      </c>
      <c r="G1205" s="12" t="s">
        <v>11</v>
      </c>
    </row>
    <row r="1206" spans="3:7" ht="15" thickBot="1" x14ac:dyDescent="0.35">
      <c r="C1206" s="10">
        <v>43301</v>
      </c>
      <c r="D1206" s="11">
        <v>0.84717592592592583</v>
      </c>
      <c r="E1206" s="12" t="s">
        <v>9</v>
      </c>
      <c r="F1206" s="12">
        <v>13</v>
      </c>
      <c r="G1206" s="12" t="s">
        <v>10</v>
      </c>
    </row>
    <row r="1207" spans="3:7" ht="15" thickBot="1" x14ac:dyDescent="0.35">
      <c r="C1207" s="10">
        <v>43301</v>
      </c>
      <c r="D1207" s="11">
        <v>0.85231481481481486</v>
      </c>
      <c r="E1207" s="12" t="s">
        <v>9</v>
      </c>
      <c r="F1207" s="12">
        <v>21</v>
      </c>
      <c r="G1207" s="12" t="s">
        <v>10</v>
      </c>
    </row>
    <row r="1208" spans="3:7" ht="15" thickBot="1" x14ac:dyDescent="0.35">
      <c r="C1208" s="10">
        <v>43301</v>
      </c>
      <c r="D1208" s="11">
        <v>0.85236111111111112</v>
      </c>
      <c r="E1208" s="12" t="s">
        <v>9</v>
      </c>
      <c r="F1208" s="12">
        <v>20</v>
      </c>
      <c r="G1208" s="12" t="s">
        <v>10</v>
      </c>
    </row>
    <row r="1209" spans="3:7" ht="15" thickBot="1" x14ac:dyDescent="0.35">
      <c r="C1209" s="10">
        <v>43301</v>
      </c>
      <c r="D1209" s="11">
        <v>0.85277777777777775</v>
      </c>
      <c r="E1209" s="12" t="s">
        <v>9</v>
      </c>
      <c r="F1209" s="12">
        <v>16</v>
      </c>
      <c r="G1209" s="12" t="s">
        <v>11</v>
      </c>
    </row>
    <row r="1210" spans="3:7" ht="15" thickBot="1" x14ac:dyDescent="0.35">
      <c r="C1210" s="10">
        <v>43301</v>
      </c>
      <c r="D1210" s="11">
        <v>0.85822916666666671</v>
      </c>
      <c r="E1210" s="12" t="s">
        <v>9</v>
      </c>
      <c r="F1210" s="12">
        <v>11</v>
      </c>
      <c r="G1210" s="12" t="s">
        <v>11</v>
      </c>
    </row>
    <row r="1211" spans="3:7" ht="15" thickBot="1" x14ac:dyDescent="0.35">
      <c r="C1211" s="10">
        <v>43301</v>
      </c>
      <c r="D1211" s="11">
        <v>0.86179398148148145</v>
      </c>
      <c r="E1211" s="12" t="s">
        <v>9</v>
      </c>
      <c r="F1211" s="12">
        <v>12</v>
      </c>
      <c r="G1211" s="12" t="s">
        <v>11</v>
      </c>
    </row>
    <row r="1212" spans="3:7" ht="15" thickBot="1" x14ac:dyDescent="0.35">
      <c r="C1212" s="10">
        <v>43301</v>
      </c>
      <c r="D1212" s="11">
        <v>0.86357638888888888</v>
      </c>
      <c r="E1212" s="12" t="s">
        <v>9</v>
      </c>
      <c r="F1212" s="12">
        <v>10</v>
      </c>
      <c r="G1212" s="12" t="s">
        <v>11</v>
      </c>
    </row>
    <row r="1213" spans="3:7" ht="15" thickBot="1" x14ac:dyDescent="0.35">
      <c r="C1213" s="10">
        <v>43301</v>
      </c>
      <c r="D1213" s="11">
        <v>0.86893518518518509</v>
      </c>
      <c r="E1213" s="12" t="s">
        <v>9</v>
      </c>
      <c r="F1213" s="12">
        <v>21</v>
      </c>
      <c r="G1213" s="12" t="s">
        <v>10</v>
      </c>
    </row>
    <row r="1214" spans="3:7" ht="15" thickBot="1" x14ac:dyDescent="0.35">
      <c r="C1214" s="10">
        <v>43301</v>
      </c>
      <c r="D1214" s="11">
        <v>0.87064814814814817</v>
      </c>
      <c r="E1214" s="12" t="s">
        <v>9</v>
      </c>
      <c r="F1214" s="12">
        <v>11</v>
      </c>
      <c r="G1214" s="12" t="s">
        <v>10</v>
      </c>
    </row>
    <row r="1215" spans="3:7" ht="15" thickBot="1" x14ac:dyDescent="0.35">
      <c r="C1215" s="10">
        <v>43301</v>
      </c>
      <c r="D1215" s="11">
        <v>0.89037037037037037</v>
      </c>
      <c r="E1215" s="12" t="s">
        <v>9</v>
      </c>
      <c r="F1215" s="12">
        <v>17</v>
      </c>
      <c r="G1215" s="12" t="s">
        <v>10</v>
      </c>
    </row>
    <row r="1216" spans="3:7" ht="15" thickBot="1" x14ac:dyDescent="0.35">
      <c r="C1216" s="10">
        <v>43301</v>
      </c>
      <c r="D1216" s="11">
        <v>0.89046296296296301</v>
      </c>
      <c r="E1216" s="12" t="s">
        <v>9</v>
      </c>
      <c r="F1216" s="12">
        <v>20</v>
      </c>
      <c r="G1216" s="12" t="s">
        <v>10</v>
      </c>
    </row>
    <row r="1217" spans="3:7" ht="15" thickBot="1" x14ac:dyDescent="0.35">
      <c r="C1217" s="10">
        <v>43301</v>
      </c>
      <c r="D1217" s="11">
        <v>0.89232638888888882</v>
      </c>
      <c r="E1217" s="12" t="s">
        <v>9</v>
      </c>
      <c r="F1217" s="12">
        <v>13</v>
      </c>
      <c r="G1217" s="12" t="s">
        <v>10</v>
      </c>
    </row>
    <row r="1218" spans="3:7" ht="15" thickBot="1" x14ac:dyDescent="0.35">
      <c r="C1218" s="10">
        <v>43301</v>
      </c>
      <c r="D1218" s="11">
        <v>0.92072916666666671</v>
      </c>
      <c r="E1218" s="12" t="s">
        <v>9</v>
      </c>
      <c r="F1218" s="12">
        <v>18</v>
      </c>
      <c r="G1218" s="12" t="s">
        <v>10</v>
      </c>
    </row>
    <row r="1219" spans="3:7" ht="15" thickBot="1" x14ac:dyDescent="0.35">
      <c r="C1219" s="10">
        <v>43302</v>
      </c>
      <c r="D1219" s="11">
        <v>0.12612268518518518</v>
      </c>
      <c r="E1219" s="12" t="s">
        <v>9</v>
      </c>
      <c r="F1219" s="12">
        <v>15</v>
      </c>
      <c r="G1219" s="12" t="s">
        <v>11</v>
      </c>
    </row>
    <row r="1220" spans="3:7" ht="15" thickBot="1" x14ac:dyDescent="0.35">
      <c r="C1220" s="10">
        <v>43302</v>
      </c>
      <c r="D1220" s="11">
        <v>0.12641203703703704</v>
      </c>
      <c r="E1220" s="12" t="s">
        <v>9</v>
      </c>
      <c r="F1220" s="12">
        <v>19</v>
      </c>
      <c r="G1220" s="12" t="s">
        <v>11</v>
      </c>
    </row>
    <row r="1221" spans="3:7" ht="15" thickBot="1" x14ac:dyDescent="0.35">
      <c r="C1221" s="10">
        <v>43302</v>
      </c>
      <c r="D1221" s="11">
        <v>0.24842592592592594</v>
      </c>
      <c r="E1221" s="12" t="s">
        <v>9</v>
      </c>
      <c r="F1221" s="12">
        <v>15</v>
      </c>
      <c r="G1221" s="12" t="s">
        <v>10</v>
      </c>
    </row>
    <row r="1222" spans="3:7" ht="15" thickBot="1" x14ac:dyDescent="0.35">
      <c r="C1222" s="10">
        <v>43302</v>
      </c>
      <c r="D1222" s="11">
        <v>0.29913194444444441</v>
      </c>
      <c r="E1222" s="12" t="s">
        <v>9</v>
      </c>
      <c r="F1222" s="12">
        <v>9</v>
      </c>
      <c r="G1222" s="12" t="s">
        <v>10</v>
      </c>
    </row>
    <row r="1223" spans="3:7" ht="15" thickBot="1" x14ac:dyDescent="0.35">
      <c r="C1223" s="10">
        <v>43302</v>
      </c>
      <c r="D1223" s="11">
        <v>0.31062499999999998</v>
      </c>
      <c r="E1223" s="12" t="s">
        <v>9</v>
      </c>
      <c r="F1223" s="12">
        <v>14</v>
      </c>
      <c r="G1223" s="12" t="s">
        <v>11</v>
      </c>
    </row>
    <row r="1224" spans="3:7" ht="15" thickBot="1" x14ac:dyDescent="0.35">
      <c r="C1224" s="10">
        <v>43302</v>
      </c>
      <c r="D1224" s="11">
        <v>0.33372685185185186</v>
      </c>
      <c r="E1224" s="12" t="s">
        <v>9</v>
      </c>
      <c r="F1224" s="12">
        <v>13</v>
      </c>
      <c r="G1224" s="12" t="s">
        <v>10</v>
      </c>
    </row>
    <row r="1225" spans="3:7" ht="15" thickBot="1" x14ac:dyDescent="0.35">
      <c r="C1225" s="10">
        <v>43302</v>
      </c>
      <c r="D1225" s="11">
        <v>0.3348842592592593</v>
      </c>
      <c r="E1225" s="12" t="s">
        <v>9</v>
      </c>
      <c r="F1225" s="12">
        <v>11</v>
      </c>
      <c r="G1225" s="12" t="s">
        <v>11</v>
      </c>
    </row>
    <row r="1226" spans="3:7" ht="15" thickBot="1" x14ac:dyDescent="0.35">
      <c r="C1226" s="10">
        <v>43302</v>
      </c>
      <c r="D1226" s="11">
        <v>0.33732638888888888</v>
      </c>
      <c r="E1226" s="12" t="s">
        <v>9</v>
      </c>
      <c r="F1226" s="12">
        <v>7</v>
      </c>
      <c r="G1226" s="12" t="s">
        <v>11</v>
      </c>
    </row>
    <row r="1227" spans="3:7" ht="15" thickBot="1" x14ac:dyDescent="0.35">
      <c r="C1227" s="10">
        <v>43302</v>
      </c>
      <c r="D1227" s="11">
        <v>0.33778935185185183</v>
      </c>
      <c r="E1227" s="12" t="s">
        <v>9</v>
      </c>
      <c r="F1227" s="12">
        <v>5</v>
      </c>
      <c r="G1227" s="12" t="s">
        <v>11</v>
      </c>
    </row>
    <row r="1228" spans="3:7" ht="15" thickBot="1" x14ac:dyDescent="0.35">
      <c r="C1228" s="10">
        <v>43302</v>
      </c>
      <c r="D1228" s="11">
        <v>0.34103009259259259</v>
      </c>
      <c r="E1228" s="12" t="s">
        <v>9</v>
      </c>
      <c r="F1228" s="12">
        <v>8</v>
      </c>
      <c r="G1228" s="12" t="s">
        <v>10</v>
      </c>
    </row>
    <row r="1229" spans="3:7" ht="15" thickBot="1" x14ac:dyDescent="0.35">
      <c r="C1229" s="10">
        <v>43302</v>
      </c>
      <c r="D1229" s="11">
        <v>0.34813657407407406</v>
      </c>
      <c r="E1229" s="12" t="s">
        <v>9</v>
      </c>
      <c r="F1229" s="12">
        <v>3</v>
      </c>
      <c r="G1229" s="12" t="s">
        <v>11</v>
      </c>
    </row>
    <row r="1230" spans="3:7" ht="15" thickBot="1" x14ac:dyDescent="0.35">
      <c r="C1230" s="10">
        <v>43302</v>
      </c>
      <c r="D1230" s="11">
        <v>0.37570601851851854</v>
      </c>
      <c r="E1230" s="12" t="s">
        <v>9</v>
      </c>
      <c r="F1230" s="12">
        <v>7</v>
      </c>
      <c r="G1230" s="12" t="s">
        <v>10</v>
      </c>
    </row>
    <row r="1231" spans="3:7" ht="15" thickBot="1" x14ac:dyDescent="0.35">
      <c r="C1231" s="10">
        <v>43302</v>
      </c>
      <c r="D1231" s="11">
        <v>0.4011805555555556</v>
      </c>
      <c r="E1231" s="12" t="s">
        <v>9</v>
      </c>
      <c r="F1231" s="12">
        <v>13</v>
      </c>
      <c r="G1231" s="12" t="s">
        <v>11</v>
      </c>
    </row>
    <row r="1232" spans="3:7" ht="15" thickBot="1" x14ac:dyDescent="0.35">
      <c r="C1232" s="10">
        <v>43302</v>
      </c>
      <c r="D1232" s="11">
        <v>0.40313657407407405</v>
      </c>
      <c r="E1232" s="12" t="s">
        <v>9</v>
      </c>
      <c r="F1232" s="12">
        <v>21</v>
      </c>
      <c r="G1232" s="12" t="s">
        <v>10</v>
      </c>
    </row>
    <row r="1233" spans="3:7" ht="15" thickBot="1" x14ac:dyDescent="0.35">
      <c r="C1233" s="10">
        <v>43302</v>
      </c>
      <c r="D1233" s="11">
        <v>0.40660879629629632</v>
      </c>
      <c r="E1233" s="12" t="s">
        <v>9</v>
      </c>
      <c r="F1233" s="12">
        <v>19</v>
      </c>
      <c r="G1233" s="12" t="s">
        <v>10</v>
      </c>
    </row>
    <row r="1234" spans="3:7" ht="15" thickBot="1" x14ac:dyDescent="0.35">
      <c r="C1234" s="10">
        <v>43302</v>
      </c>
      <c r="D1234" s="11">
        <v>0.40662037037037035</v>
      </c>
      <c r="E1234" s="12" t="s">
        <v>9</v>
      </c>
      <c r="F1234" s="12">
        <v>15</v>
      </c>
      <c r="G1234" s="12" t="s">
        <v>10</v>
      </c>
    </row>
    <row r="1235" spans="3:7" ht="15" thickBot="1" x14ac:dyDescent="0.35">
      <c r="C1235" s="10">
        <v>43302</v>
      </c>
      <c r="D1235" s="11">
        <v>0.40663194444444445</v>
      </c>
      <c r="E1235" s="12" t="s">
        <v>9</v>
      </c>
      <c r="F1235" s="12">
        <v>20</v>
      </c>
      <c r="G1235" s="12" t="s">
        <v>10</v>
      </c>
    </row>
    <row r="1236" spans="3:7" ht="15" thickBot="1" x14ac:dyDescent="0.35">
      <c r="C1236" s="10">
        <v>43302</v>
      </c>
      <c r="D1236" s="11">
        <v>0.40664351851851849</v>
      </c>
      <c r="E1236" s="12" t="s">
        <v>9</v>
      </c>
      <c r="F1236" s="12">
        <v>17</v>
      </c>
      <c r="G1236" s="12" t="s">
        <v>10</v>
      </c>
    </row>
    <row r="1237" spans="3:7" ht="15" thickBot="1" x14ac:dyDescent="0.35">
      <c r="C1237" s="10">
        <v>43302</v>
      </c>
      <c r="D1237" s="11">
        <v>0.40930555555555559</v>
      </c>
      <c r="E1237" s="12" t="s">
        <v>9</v>
      </c>
      <c r="F1237" s="12">
        <v>25</v>
      </c>
      <c r="G1237" s="12" t="s">
        <v>10</v>
      </c>
    </row>
    <row r="1238" spans="3:7" ht="15" thickBot="1" x14ac:dyDescent="0.35">
      <c r="C1238" s="10">
        <v>43302</v>
      </c>
      <c r="D1238" s="11">
        <v>0.41018518518518521</v>
      </c>
      <c r="E1238" s="12" t="s">
        <v>9</v>
      </c>
      <c r="F1238" s="12">
        <v>31</v>
      </c>
      <c r="G1238" s="12" t="s">
        <v>10</v>
      </c>
    </row>
    <row r="1239" spans="3:7" ht="15" thickBot="1" x14ac:dyDescent="0.35">
      <c r="C1239" s="10">
        <v>43302</v>
      </c>
      <c r="D1239" s="11">
        <v>0.41212962962962968</v>
      </c>
      <c r="E1239" s="12" t="s">
        <v>9</v>
      </c>
      <c r="F1239" s="12">
        <v>28</v>
      </c>
      <c r="G1239" s="12" t="s">
        <v>10</v>
      </c>
    </row>
    <row r="1240" spans="3:7" ht="15" thickBot="1" x14ac:dyDescent="0.35">
      <c r="C1240" s="10">
        <v>43302</v>
      </c>
      <c r="D1240" s="11">
        <v>0.41356481481481483</v>
      </c>
      <c r="E1240" s="12" t="s">
        <v>9</v>
      </c>
      <c r="F1240" s="12">
        <v>26</v>
      </c>
      <c r="G1240" s="12" t="s">
        <v>10</v>
      </c>
    </row>
    <row r="1241" spans="3:7" ht="15" thickBot="1" x14ac:dyDescent="0.35">
      <c r="C1241" s="10">
        <v>43302</v>
      </c>
      <c r="D1241" s="11">
        <v>0.42075231481481484</v>
      </c>
      <c r="E1241" s="12" t="s">
        <v>9</v>
      </c>
      <c r="F1241" s="12">
        <v>14</v>
      </c>
      <c r="G1241" s="12" t="s">
        <v>11</v>
      </c>
    </row>
    <row r="1242" spans="3:7" ht="15" thickBot="1" x14ac:dyDescent="0.35">
      <c r="C1242" s="10">
        <v>43302</v>
      </c>
      <c r="D1242" s="11">
        <v>0.42856481481481484</v>
      </c>
      <c r="E1242" s="12" t="s">
        <v>9</v>
      </c>
      <c r="F1242" s="12">
        <v>10</v>
      </c>
      <c r="G1242" s="12" t="s">
        <v>11</v>
      </c>
    </row>
    <row r="1243" spans="3:7" ht="15" thickBot="1" x14ac:dyDescent="0.35">
      <c r="C1243" s="10">
        <v>43302</v>
      </c>
      <c r="D1243" s="11">
        <v>0.42996527777777777</v>
      </c>
      <c r="E1243" s="12" t="s">
        <v>9</v>
      </c>
      <c r="F1243" s="12">
        <v>35</v>
      </c>
      <c r="G1243" s="12" t="s">
        <v>10</v>
      </c>
    </row>
    <row r="1244" spans="3:7" ht="15" thickBot="1" x14ac:dyDescent="0.35">
      <c r="C1244" s="10">
        <v>43302</v>
      </c>
      <c r="D1244" s="11">
        <v>0.43045138888888884</v>
      </c>
      <c r="E1244" s="12" t="s">
        <v>9</v>
      </c>
      <c r="F1244" s="12">
        <v>11</v>
      </c>
      <c r="G1244" s="12" t="s">
        <v>11</v>
      </c>
    </row>
    <row r="1245" spans="3:7" ht="15" thickBot="1" x14ac:dyDescent="0.35">
      <c r="C1245" s="10">
        <v>43302</v>
      </c>
      <c r="D1245" s="11">
        <v>0.43730324074074073</v>
      </c>
      <c r="E1245" s="12" t="s">
        <v>9</v>
      </c>
      <c r="F1245" s="12">
        <v>10</v>
      </c>
      <c r="G1245" s="12" t="s">
        <v>11</v>
      </c>
    </row>
    <row r="1246" spans="3:7" ht="15" thickBot="1" x14ac:dyDescent="0.35">
      <c r="C1246" s="10">
        <v>43302</v>
      </c>
      <c r="D1246" s="11">
        <v>0.44013888888888886</v>
      </c>
      <c r="E1246" s="12" t="s">
        <v>9</v>
      </c>
      <c r="F1246" s="12">
        <v>17</v>
      </c>
      <c r="G1246" s="12" t="s">
        <v>10</v>
      </c>
    </row>
    <row r="1247" spans="3:7" ht="15" thickBot="1" x14ac:dyDescent="0.35">
      <c r="C1247" s="10">
        <v>43302</v>
      </c>
      <c r="D1247" s="11">
        <v>0.44671296296296298</v>
      </c>
      <c r="E1247" s="12" t="s">
        <v>9</v>
      </c>
      <c r="F1247" s="12">
        <v>11</v>
      </c>
      <c r="G1247" s="12" t="s">
        <v>11</v>
      </c>
    </row>
    <row r="1248" spans="3:7" ht="15" thickBot="1" x14ac:dyDescent="0.35">
      <c r="C1248" s="10">
        <v>43302</v>
      </c>
      <c r="D1248" s="11">
        <v>0.4500231481481482</v>
      </c>
      <c r="E1248" s="12" t="s">
        <v>9</v>
      </c>
      <c r="F1248" s="12">
        <v>10</v>
      </c>
      <c r="G1248" s="12" t="s">
        <v>11</v>
      </c>
    </row>
    <row r="1249" spans="3:7" ht="15" thickBot="1" x14ac:dyDescent="0.35">
      <c r="C1249" s="10">
        <v>43302</v>
      </c>
      <c r="D1249" s="11">
        <v>0.45122685185185185</v>
      </c>
      <c r="E1249" s="12" t="s">
        <v>9</v>
      </c>
      <c r="F1249" s="12">
        <v>29</v>
      </c>
      <c r="G1249" s="12" t="s">
        <v>11</v>
      </c>
    </row>
    <row r="1250" spans="3:7" ht="15" thickBot="1" x14ac:dyDescent="0.35">
      <c r="C1250" s="10">
        <v>43302</v>
      </c>
      <c r="D1250" s="11">
        <v>0.45123842592592589</v>
      </c>
      <c r="E1250" s="12" t="s">
        <v>9</v>
      </c>
      <c r="F1250" s="12">
        <v>23</v>
      </c>
      <c r="G1250" s="12" t="s">
        <v>11</v>
      </c>
    </row>
    <row r="1251" spans="3:7" ht="15" thickBot="1" x14ac:dyDescent="0.35">
      <c r="C1251" s="10">
        <v>43302</v>
      </c>
      <c r="D1251" s="11">
        <v>0.45123842592592589</v>
      </c>
      <c r="E1251" s="12" t="s">
        <v>9</v>
      </c>
      <c r="F1251" s="12">
        <v>24</v>
      </c>
      <c r="G1251" s="12" t="s">
        <v>11</v>
      </c>
    </row>
    <row r="1252" spans="3:7" ht="15" thickBot="1" x14ac:dyDescent="0.35">
      <c r="C1252" s="10">
        <v>43302</v>
      </c>
      <c r="D1252" s="11">
        <v>0.45126157407407402</v>
      </c>
      <c r="E1252" s="12" t="s">
        <v>9</v>
      </c>
      <c r="F1252" s="12">
        <v>22</v>
      </c>
      <c r="G1252" s="12" t="s">
        <v>11</v>
      </c>
    </row>
    <row r="1253" spans="3:7" ht="15" thickBot="1" x14ac:dyDescent="0.35">
      <c r="C1253" s="10">
        <v>43302</v>
      </c>
      <c r="D1253" s="11">
        <v>0.45127314814814817</v>
      </c>
      <c r="E1253" s="12" t="s">
        <v>9</v>
      </c>
      <c r="F1253" s="12">
        <v>15</v>
      </c>
      <c r="G1253" s="12" t="s">
        <v>11</v>
      </c>
    </row>
    <row r="1254" spans="3:7" ht="15" thickBot="1" x14ac:dyDescent="0.35">
      <c r="C1254" s="10">
        <v>43302</v>
      </c>
      <c r="D1254" s="11">
        <v>0.45706018518518521</v>
      </c>
      <c r="E1254" s="12" t="s">
        <v>9</v>
      </c>
      <c r="F1254" s="12">
        <v>15</v>
      </c>
      <c r="G1254" s="12" t="s">
        <v>11</v>
      </c>
    </row>
    <row r="1255" spans="3:7" ht="15" thickBot="1" x14ac:dyDescent="0.35">
      <c r="C1255" s="10">
        <v>43302</v>
      </c>
      <c r="D1255" s="11">
        <v>0.46826388888888887</v>
      </c>
      <c r="E1255" s="12" t="s">
        <v>9</v>
      </c>
      <c r="F1255" s="12">
        <v>10</v>
      </c>
      <c r="G1255" s="12" t="s">
        <v>10</v>
      </c>
    </row>
    <row r="1256" spans="3:7" ht="15" thickBot="1" x14ac:dyDescent="0.35">
      <c r="C1256" s="10">
        <v>43302</v>
      </c>
      <c r="D1256" s="11">
        <v>0.47570601851851851</v>
      </c>
      <c r="E1256" s="12" t="s">
        <v>9</v>
      </c>
      <c r="F1256" s="12">
        <v>16</v>
      </c>
      <c r="G1256" s="12" t="s">
        <v>10</v>
      </c>
    </row>
    <row r="1257" spans="3:7" ht="15" thickBot="1" x14ac:dyDescent="0.35">
      <c r="C1257" s="10">
        <v>43302</v>
      </c>
      <c r="D1257" s="11">
        <v>0.47574074074074074</v>
      </c>
      <c r="E1257" s="12" t="s">
        <v>9</v>
      </c>
      <c r="F1257" s="12">
        <v>11</v>
      </c>
      <c r="G1257" s="12" t="s">
        <v>10</v>
      </c>
    </row>
    <row r="1258" spans="3:7" ht="15" thickBot="1" x14ac:dyDescent="0.35">
      <c r="C1258" s="10">
        <v>43302</v>
      </c>
      <c r="D1258" s="11">
        <v>0.47575231481481484</v>
      </c>
      <c r="E1258" s="12" t="s">
        <v>9</v>
      </c>
      <c r="F1258" s="12">
        <v>12</v>
      </c>
      <c r="G1258" s="12" t="s">
        <v>10</v>
      </c>
    </row>
    <row r="1259" spans="3:7" ht="15" thickBot="1" x14ac:dyDescent="0.35">
      <c r="C1259" s="10">
        <v>43302</v>
      </c>
      <c r="D1259" s="11">
        <v>0.47576388888888888</v>
      </c>
      <c r="E1259" s="12" t="s">
        <v>9</v>
      </c>
      <c r="F1259" s="12">
        <v>10</v>
      </c>
      <c r="G1259" s="12" t="s">
        <v>10</v>
      </c>
    </row>
    <row r="1260" spans="3:7" ht="15" thickBot="1" x14ac:dyDescent="0.35">
      <c r="C1260" s="10">
        <v>43302</v>
      </c>
      <c r="D1260" s="11">
        <v>0.48710648148148145</v>
      </c>
      <c r="E1260" s="12" t="s">
        <v>9</v>
      </c>
      <c r="F1260" s="12">
        <v>29</v>
      </c>
      <c r="G1260" s="12" t="s">
        <v>10</v>
      </c>
    </row>
    <row r="1261" spans="3:7" ht="15" thickBot="1" x14ac:dyDescent="0.35">
      <c r="C1261" s="10">
        <v>43302</v>
      </c>
      <c r="D1261" s="11">
        <v>0.48848379629629629</v>
      </c>
      <c r="E1261" s="12" t="s">
        <v>9</v>
      </c>
      <c r="F1261" s="12">
        <v>25</v>
      </c>
      <c r="G1261" s="12" t="s">
        <v>10</v>
      </c>
    </row>
    <row r="1262" spans="3:7" ht="15" thickBot="1" x14ac:dyDescent="0.35">
      <c r="C1262" s="10">
        <v>43302</v>
      </c>
      <c r="D1262" s="11">
        <v>0.49037037037037035</v>
      </c>
      <c r="E1262" s="12" t="s">
        <v>9</v>
      </c>
      <c r="F1262" s="12">
        <v>16</v>
      </c>
      <c r="G1262" s="12" t="s">
        <v>11</v>
      </c>
    </row>
    <row r="1263" spans="3:7" ht="15" thickBot="1" x14ac:dyDescent="0.35">
      <c r="C1263" s="10">
        <v>43302</v>
      </c>
      <c r="D1263" s="11">
        <v>0.49046296296296293</v>
      </c>
      <c r="E1263" s="12" t="s">
        <v>9</v>
      </c>
      <c r="F1263" s="12">
        <v>14</v>
      </c>
      <c r="G1263" s="12" t="s">
        <v>11</v>
      </c>
    </row>
    <row r="1264" spans="3:7" ht="15" thickBot="1" x14ac:dyDescent="0.35">
      <c r="C1264" s="10">
        <v>43302</v>
      </c>
      <c r="D1264" s="11">
        <v>0.49086805555555557</v>
      </c>
      <c r="E1264" s="12" t="s">
        <v>9</v>
      </c>
      <c r="F1264" s="12">
        <v>22</v>
      </c>
      <c r="G1264" s="12" t="s">
        <v>11</v>
      </c>
    </row>
    <row r="1265" spans="3:7" ht="15" thickBot="1" x14ac:dyDescent="0.35">
      <c r="C1265" s="10">
        <v>43302</v>
      </c>
      <c r="D1265" s="11">
        <v>0.50906249999999997</v>
      </c>
      <c r="E1265" s="12" t="s">
        <v>9</v>
      </c>
      <c r="F1265" s="12">
        <v>22</v>
      </c>
      <c r="G1265" s="12" t="s">
        <v>11</v>
      </c>
    </row>
    <row r="1266" spans="3:7" ht="15" thickBot="1" x14ac:dyDescent="0.35">
      <c r="C1266" s="10">
        <v>43302</v>
      </c>
      <c r="D1266" s="11">
        <v>0.51641203703703698</v>
      </c>
      <c r="E1266" s="12" t="s">
        <v>9</v>
      </c>
      <c r="F1266" s="12">
        <v>13</v>
      </c>
      <c r="G1266" s="12" t="s">
        <v>11</v>
      </c>
    </row>
    <row r="1267" spans="3:7" ht="15" thickBot="1" x14ac:dyDescent="0.35">
      <c r="C1267" s="10">
        <v>43302</v>
      </c>
      <c r="D1267" s="11">
        <v>0.52858796296296295</v>
      </c>
      <c r="E1267" s="12" t="s">
        <v>9</v>
      </c>
      <c r="F1267" s="12">
        <v>18</v>
      </c>
      <c r="G1267" s="12" t="s">
        <v>10</v>
      </c>
    </row>
    <row r="1268" spans="3:7" ht="15" thickBot="1" x14ac:dyDescent="0.35">
      <c r="C1268" s="10">
        <v>43302</v>
      </c>
      <c r="D1268" s="11">
        <v>0.52861111111111114</v>
      </c>
      <c r="E1268" s="12" t="s">
        <v>9</v>
      </c>
      <c r="F1268" s="12">
        <v>22</v>
      </c>
      <c r="G1268" s="12" t="s">
        <v>10</v>
      </c>
    </row>
    <row r="1269" spans="3:7" ht="15" thickBot="1" x14ac:dyDescent="0.35">
      <c r="C1269" s="10">
        <v>43302</v>
      </c>
      <c r="D1269" s="11">
        <v>0.52863425925925933</v>
      </c>
      <c r="E1269" s="12" t="s">
        <v>9</v>
      </c>
      <c r="F1269" s="12">
        <v>24</v>
      </c>
      <c r="G1269" s="12" t="s">
        <v>10</v>
      </c>
    </row>
    <row r="1270" spans="3:7" ht="15" thickBot="1" x14ac:dyDescent="0.35">
      <c r="C1270" s="10">
        <v>43302</v>
      </c>
      <c r="D1270" s="11">
        <v>0.54293981481481479</v>
      </c>
      <c r="E1270" s="12" t="s">
        <v>9</v>
      </c>
      <c r="F1270" s="12">
        <v>23</v>
      </c>
      <c r="G1270" s="12" t="s">
        <v>11</v>
      </c>
    </row>
    <row r="1271" spans="3:7" ht="15" thickBot="1" x14ac:dyDescent="0.35">
      <c r="C1271" s="10">
        <v>43302</v>
      </c>
      <c r="D1271" s="11">
        <v>0.55796296296296299</v>
      </c>
      <c r="E1271" s="12" t="s">
        <v>9</v>
      </c>
      <c r="F1271" s="12">
        <v>17</v>
      </c>
      <c r="G1271" s="12" t="s">
        <v>11</v>
      </c>
    </row>
    <row r="1272" spans="3:7" ht="15" thickBot="1" x14ac:dyDescent="0.35">
      <c r="C1272" s="10">
        <v>43302</v>
      </c>
      <c r="D1272" s="11">
        <v>0.56668981481481484</v>
      </c>
      <c r="E1272" s="12" t="s">
        <v>9</v>
      </c>
      <c r="F1272" s="12">
        <v>10</v>
      </c>
      <c r="G1272" s="12" t="s">
        <v>11</v>
      </c>
    </row>
    <row r="1273" spans="3:7" ht="15" thickBot="1" x14ac:dyDescent="0.35">
      <c r="C1273" s="10">
        <v>43302</v>
      </c>
      <c r="D1273" s="11">
        <v>0.57230324074074079</v>
      </c>
      <c r="E1273" s="12" t="s">
        <v>9</v>
      </c>
      <c r="F1273" s="12">
        <v>8</v>
      </c>
      <c r="G1273" s="12" t="s">
        <v>11</v>
      </c>
    </row>
    <row r="1274" spans="3:7" ht="15" thickBot="1" x14ac:dyDescent="0.35">
      <c r="C1274" s="10">
        <v>43302</v>
      </c>
      <c r="D1274" s="11">
        <v>0.57700231481481479</v>
      </c>
      <c r="E1274" s="12" t="s">
        <v>9</v>
      </c>
      <c r="F1274" s="12">
        <v>11</v>
      </c>
      <c r="G1274" s="12" t="s">
        <v>11</v>
      </c>
    </row>
    <row r="1275" spans="3:7" ht="15" thickBot="1" x14ac:dyDescent="0.35">
      <c r="C1275" s="10">
        <v>43302</v>
      </c>
      <c r="D1275" s="11">
        <v>0.57710648148148147</v>
      </c>
      <c r="E1275" s="12" t="s">
        <v>9</v>
      </c>
      <c r="F1275" s="12">
        <v>14</v>
      </c>
      <c r="G1275" s="12" t="s">
        <v>11</v>
      </c>
    </row>
    <row r="1276" spans="3:7" ht="15" thickBot="1" x14ac:dyDescent="0.35">
      <c r="C1276" s="10">
        <v>43302</v>
      </c>
      <c r="D1276" s="11">
        <v>0.57762731481481489</v>
      </c>
      <c r="E1276" s="12" t="s">
        <v>9</v>
      </c>
      <c r="F1276" s="12">
        <v>12</v>
      </c>
      <c r="G1276" s="12" t="s">
        <v>10</v>
      </c>
    </row>
    <row r="1277" spans="3:7" ht="15" thickBot="1" x14ac:dyDescent="0.35">
      <c r="C1277" s="10">
        <v>43302</v>
      </c>
      <c r="D1277" s="11">
        <v>0.5785069444444445</v>
      </c>
      <c r="E1277" s="12" t="s">
        <v>9</v>
      </c>
      <c r="F1277" s="12">
        <v>19</v>
      </c>
      <c r="G1277" s="12" t="s">
        <v>10</v>
      </c>
    </row>
    <row r="1278" spans="3:7" ht="15" thickBot="1" x14ac:dyDescent="0.35">
      <c r="C1278" s="10">
        <v>43302</v>
      </c>
      <c r="D1278" s="11">
        <v>0.57989583333333339</v>
      </c>
      <c r="E1278" s="12" t="s">
        <v>9</v>
      </c>
      <c r="F1278" s="12">
        <v>13</v>
      </c>
      <c r="G1278" s="12" t="s">
        <v>10</v>
      </c>
    </row>
    <row r="1279" spans="3:7" ht="15" thickBot="1" x14ac:dyDescent="0.35">
      <c r="C1279" s="10">
        <v>43302</v>
      </c>
      <c r="D1279" s="11">
        <v>0.58082175925925927</v>
      </c>
      <c r="E1279" s="12" t="s">
        <v>9</v>
      </c>
      <c r="F1279" s="12">
        <v>11</v>
      </c>
      <c r="G1279" s="12" t="s">
        <v>11</v>
      </c>
    </row>
    <row r="1280" spans="3:7" ht="15" thickBot="1" x14ac:dyDescent="0.35">
      <c r="C1280" s="10">
        <v>43302</v>
      </c>
      <c r="D1280" s="11">
        <v>0.58417824074074076</v>
      </c>
      <c r="E1280" s="12" t="s">
        <v>9</v>
      </c>
      <c r="F1280" s="12">
        <v>12</v>
      </c>
      <c r="G1280" s="12" t="s">
        <v>11</v>
      </c>
    </row>
    <row r="1281" spans="3:7" ht="15" thickBot="1" x14ac:dyDescent="0.35">
      <c r="C1281" s="10">
        <v>43302</v>
      </c>
      <c r="D1281" s="11">
        <v>0.58872685185185192</v>
      </c>
      <c r="E1281" s="12" t="s">
        <v>9</v>
      </c>
      <c r="F1281" s="12">
        <v>11</v>
      </c>
      <c r="G1281" s="12" t="s">
        <v>11</v>
      </c>
    </row>
    <row r="1282" spans="3:7" ht="15" thickBot="1" x14ac:dyDescent="0.35">
      <c r="C1282" s="10">
        <v>43302</v>
      </c>
      <c r="D1282" s="11">
        <v>0.59790509259259261</v>
      </c>
      <c r="E1282" s="12" t="s">
        <v>9</v>
      </c>
      <c r="F1282" s="12">
        <v>12</v>
      </c>
      <c r="G1282" s="12" t="s">
        <v>11</v>
      </c>
    </row>
    <row r="1283" spans="3:7" ht="15" thickBot="1" x14ac:dyDescent="0.35">
      <c r="C1283" s="10">
        <v>43302</v>
      </c>
      <c r="D1283" s="11">
        <v>0.60310185185185183</v>
      </c>
      <c r="E1283" s="12" t="s">
        <v>9</v>
      </c>
      <c r="F1283" s="12">
        <v>12</v>
      </c>
      <c r="G1283" s="12" t="s">
        <v>10</v>
      </c>
    </row>
    <row r="1284" spans="3:7" ht="15" thickBot="1" x14ac:dyDescent="0.35">
      <c r="C1284" s="10">
        <v>43302</v>
      </c>
      <c r="D1284" s="11">
        <v>0.60311342592592598</v>
      </c>
      <c r="E1284" s="12" t="s">
        <v>9</v>
      </c>
      <c r="F1284" s="12">
        <v>13</v>
      </c>
      <c r="G1284" s="12" t="s">
        <v>10</v>
      </c>
    </row>
    <row r="1285" spans="3:7" ht="15" thickBot="1" x14ac:dyDescent="0.35">
      <c r="C1285" s="10">
        <v>43302</v>
      </c>
      <c r="D1285" s="11">
        <v>0.60312500000000002</v>
      </c>
      <c r="E1285" s="12" t="s">
        <v>9</v>
      </c>
      <c r="F1285" s="12">
        <v>14</v>
      </c>
      <c r="G1285" s="12" t="s">
        <v>10</v>
      </c>
    </row>
    <row r="1286" spans="3:7" ht="15" thickBot="1" x14ac:dyDescent="0.35">
      <c r="C1286" s="10">
        <v>43302</v>
      </c>
      <c r="D1286" s="11">
        <v>0.60318287037037044</v>
      </c>
      <c r="E1286" s="12" t="s">
        <v>9</v>
      </c>
      <c r="F1286" s="12">
        <v>20</v>
      </c>
      <c r="G1286" s="12" t="s">
        <v>10</v>
      </c>
    </row>
    <row r="1287" spans="3:7" ht="15" thickBot="1" x14ac:dyDescent="0.35">
      <c r="C1287" s="10">
        <v>43302</v>
      </c>
      <c r="D1287" s="11">
        <v>0.60415509259259259</v>
      </c>
      <c r="E1287" s="12" t="s">
        <v>9</v>
      </c>
      <c r="F1287" s="12">
        <v>19</v>
      </c>
      <c r="G1287" s="12" t="s">
        <v>11</v>
      </c>
    </row>
    <row r="1288" spans="3:7" ht="15" thickBot="1" x14ac:dyDescent="0.35">
      <c r="C1288" s="10">
        <v>43302</v>
      </c>
      <c r="D1288" s="11">
        <v>0.60420138888888886</v>
      </c>
      <c r="E1288" s="12" t="s">
        <v>9</v>
      </c>
      <c r="F1288" s="12">
        <v>12</v>
      </c>
      <c r="G1288" s="12" t="s">
        <v>11</v>
      </c>
    </row>
    <row r="1289" spans="3:7" ht="15" thickBot="1" x14ac:dyDescent="0.35">
      <c r="C1289" s="10">
        <v>43302</v>
      </c>
      <c r="D1289" s="11">
        <v>0.60454861111111113</v>
      </c>
      <c r="E1289" s="12" t="s">
        <v>9</v>
      </c>
      <c r="F1289" s="12">
        <v>26</v>
      </c>
      <c r="G1289" s="12" t="s">
        <v>10</v>
      </c>
    </row>
    <row r="1290" spans="3:7" ht="15" thickBot="1" x14ac:dyDescent="0.35">
      <c r="C1290" s="10">
        <v>43302</v>
      </c>
      <c r="D1290" s="11">
        <v>0.61025462962962962</v>
      </c>
      <c r="E1290" s="12" t="s">
        <v>9</v>
      </c>
      <c r="F1290" s="12">
        <v>30</v>
      </c>
      <c r="G1290" s="12" t="s">
        <v>10</v>
      </c>
    </row>
    <row r="1291" spans="3:7" ht="15" thickBot="1" x14ac:dyDescent="0.35">
      <c r="C1291" s="10">
        <v>43302</v>
      </c>
      <c r="D1291" s="11">
        <v>0.61055555555555563</v>
      </c>
      <c r="E1291" s="12" t="s">
        <v>9</v>
      </c>
      <c r="F1291" s="12">
        <v>36</v>
      </c>
      <c r="G1291" s="12" t="s">
        <v>10</v>
      </c>
    </row>
    <row r="1292" spans="3:7" ht="15" thickBot="1" x14ac:dyDescent="0.35">
      <c r="C1292" s="10">
        <v>43302</v>
      </c>
      <c r="D1292" s="11">
        <v>0.62449074074074074</v>
      </c>
      <c r="E1292" s="12" t="s">
        <v>9</v>
      </c>
      <c r="F1292" s="12">
        <v>18</v>
      </c>
      <c r="G1292" s="12" t="s">
        <v>11</v>
      </c>
    </row>
    <row r="1293" spans="3:7" ht="15" thickBot="1" x14ac:dyDescent="0.35">
      <c r="C1293" s="10">
        <v>43302</v>
      </c>
      <c r="D1293" s="11">
        <v>0.62486111111111109</v>
      </c>
      <c r="E1293" s="12" t="s">
        <v>9</v>
      </c>
      <c r="F1293" s="12">
        <v>14</v>
      </c>
      <c r="G1293" s="12" t="s">
        <v>11</v>
      </c>
    </row>
    <row r="1294" spans="3:7" ht="15" thickBot="1" x14ac:dyDescent="0.35">
      <c r="C1294" s="10">
        <v>43302</v>
      </c>
      <c r="D1294" s="11">
        <v>0.62506944444444446</v>
      </c>
      <c r="E1294" s="12" t="s">
        <v>9</v>
      </c>
      <c r="F1294" s="12">
        <v>28</v>
      </c>
      <c r="G1294" s="12" t="s">
        <v>11</v>
      </c>
    </row>
    <row r="1295" spans="3:7" ht="15" thickBot="1" x14ac:dyDescent="0.35">
      <c r="C1295" s="10">
        <v>43302</v>
      </c>
      <c r="D1295" s="11">
        <v>0.62508101851851849</v>
      </c>
      <c r="E1295" s="12" t="s">
        <v>9</v>
      </c>
      <c r="F1295" s="12">
        <v>26</v>
      </c>
      <c r="G1295" s="12" t="s">
        <v>11</v>
      </c>
    </row>
    <row r="1296" spans="3:7" ht="15" thickBot="1" x14ac:dyDescent="0.35">
      <c r="C1296" s="10">
        <v>43302</v>
      </c>
      <c r="D1296" s="11">
        <v>0.62509259259259264</v>
      </c>
      <c r="E1296" s="12" t="s">
        <v>9</v>
      </c>
      <c r="F1296" s="12">
        <v>26</v>
      </c>
      <c r="G1296" s="12" t="s">
        <v>11</v>
      </c>
    </row>
    <row r="1297" spans="3:7" ht="15" thickBot="1" x14ac:dyDescent="0.35">
      <c r="C1297" s="10">
        <v>43302</v>
      </c>
      <c r="D1297" s="11">
        <v>0.62939814814814821</v>
      </c>
      <c r="E1297" s="12" t="s">
        <v>9</v>
      </c>
      <c r="F1297" s="12">
        <v>26</v>
      </c>
      <c r="G1297" s="12" t="s">
        <v>10</v>
      </c>
    </row>
    <row r="1298" spans="3:7" ht="15" thickBot="1" x14ac:dyDescent="0.35">
      <c r="C1298" s="10">
        <v>43302</v>
      </c>
      <c r="D1298" s="11">
        <v>0.63509259259259265</v>
      </c>
      <c r="E1298" s="12" t="s">
        <v>9</v>
      </c>
      <c r="F1298" s="12">
        <v>21</v>
      </c>
      <c r="G1298" s="12" t="s">
        <v>11</v>
      </c>
    </row>
    <row r="1299" spans="3:7" ht="15" thickBot="1" x14ac:dyDescent="0.35">
      <c r="C1299" s="10">
        <v>43302</v>
      </c>
      <c r="D1299" s="11">
        <v>0.63723379629629628</v>
      </c>
      <c r="E1299" s="12" t="s">
        <v>9</v>
      </c>
      <c r="F1299" s="12">
        <v>9</v>
      </c>
      <c r="G1299" s="12" t="s">
        <v>10</v>
      </c>
    </row>
    <row r="1300" spans="3:7" ht="15" thickBot="1" x14ac:dyDescent="0.35">
      <c r="C1300" s="10">
        <v>43302</v>
      </c>
      <c r="D1300" s="11">
        <v>0.63908564814814817</v>
      </c>
      <c r="E1300" s="12" t="s">
        <v>9</v>
      </c>
      <c r="F1300" s="12">
        <v>10</v>
      </c>
      <c r="G1300" s="12" t="s">
        <v>11</v>
      </c>
    </row>
    <row r="1301" spans="3:7" ht="15" thickBot="1" x14ac:dyDescent="0.35">
      <c r="C1301" s="10">
        <v>43302</v>
      </c>
      <c r="D1301" s="11">
        <v>0.65577546296296296</v>
      </c>
      <c r="E1301" s="12" t="s">
        <v>9</v>
      </c>
      <c r="F1301" s="12">
        <v>12</v>
      </c>
      <c r="G1301" s="12" t="s">
        <v>10</v>
      </c>
    </row>
    <row r="1302" spans="3:7" ht="15" thickBot="1" x14ac:dyDescent="0.35">
      <c r="C1302" s="10">
        <v>43302</v>
      </c>
      <c r="D1302" s="11">
        <v>0.65599537037037037</v>
      </c>
      <c r="E1302" s="12" t="s">
        <v>9</v>
      </c>
      <c r="F1302" s="12">
        <v>17</v>
      </c>
      <c r="G1302" s="12" t="s">
        <v>10</v>
      </c>
    </row>
    <row r="1303" spans="3:7" ht="15" thickBot="1" x14ac:dyDescent="0.35">
      <c r="C1303" s="10">
        <v>43302</v>
      </c>
      <c r="D1303" s="11">
        <v>0.65687499999999999</v>
      </c>
      <c r="E1303" s="12" t="s">
        <v>9</v>
      </c>
      <c r="F1303" s="12">
        <v>10</v>
      </c>
      <c r="G1303" s="12" t="s">
        <v>11</v>
      </c>
    </row>
    <row r="1304" spans="3:7" ht="15" thickBot="1" x14ac:dyDescent="0.35">
      <c r="C1304" s="10">
        <v>43302</v>
      </c>
      <c r="D1304" s="11">
        <v>0.65712962962962962</v>
      </c>
      <c r="E1304" s="12" t="s">
        <v>9</v>
      </c>
      <c r="F1304" s="12">
        <v>21</v>
      </c>
      <c r="G1304" s="12" t="s">
        <v>11</v>
      </c>
    </row>
    <row r="1305" spans="3:7" ht="15" thickBot="1" x14ac:dyDescent="0.35">
      <c r="C1305" s="10">
        <v>43302</v>
      </c>
      <c r="D1305" s="11">
        <v>0.65849537037037031</v>
      </c>
      <c r="E1305" s="12" t="s">
        <v>9</v>
      </c>
      <c r="F1305" s="12">
        <v>23</v>
      </c>
      <c r="G1305" s="12" t="s">
        <v>10</v>
      </c>
    </row>
    <row r="1306" spans="3:7" ht="15" thickBot="1" x14ac:dyDescent="0.35">
      <c r="C1306" s="10">
        <v>43302</v>
      </c>
      <c r="D1306" s="11">
        <v>0.6613310185185185</v>
      </c>
      <c r="E1306" s="12" t="s">
        <v>9</v>
      </c>
      <c r="F1306" s="12">
        <v>12</v>
      </c>
      <c r="G1306" s="12" t="s">
        <v>11</v>
      </c>
    </row>
    <row r="1307" spans="3:7" ht="15" thickBot="1" x14ac:dyDescent="0.35">
      <c r="C1307" s="10">
        <v>43302</v>
      </c>
      <c r="D1307" s="11">
        <v>0.66317129629629623</v>
      </c>
      <c r="E1307" s="12" t="s">
        <v>9</v>
      </c>
      <c r="F1307" s="12">
        <v>11</v>
      </c>
      <c r="G1307" s="12" t="s">
        <v>11</v>
      </c>
    </row>
    <row r="1308" spans="3:7" ht="15" thickBot="1" x14ac:dyDescent="0.35">
      <c r="C1308" s="10">
        <v>43302</v>
      </c>
      <c r="D1308" s="11">
        <v>0.66861111111111116</v>
      </c>
      <c r="E1308" s="12" t="s">
        <v>9</v>
      </c>
      <c r="F1308" s="12">
        <v>18</v>
      </c>
      <c r="G1308" s="12" t="s">
        <v>11</v>
      </c>
    </row>
    <row r="1309" spans="3:7" ht="15" thickBot="1" x14ac:dyDescent="0.35">
      <c r="C1309" s="10">
        <v>43302</v>
      </c>
      <c r="D1309" s="11">
        <v>0.66864583333333327</v>
      </c>
      <c r="E1309" s="12" t="s">
        <v>9</v>
      </c>
      <c r="F1309" s="12">
        <v>16</v>
      </c>
      <c r="G1309" s="12" t="s">
        <v>11</v>
      </c>
    </row>
    <row r="1310" spans="3:7" ht="15" thickBot="1" x14ac:dyDescent="0.35">
      <c r="C1310" s="10">
        <v>43302</v>
      </c>
      <c r="D1310" s="11">
        <v>0.6781018518518519</v>
      </c>
      <c r="E1310" s="12" t="s">
        <v>9</v>
      </c>
      <c r="F1310" s="12">
        <v>16</v>
      </c>
      <c r="G1310" s="12" t="s">
        <v>10</v>
      </c>
    </row>
    <row r="1311" spans="3:7" ht="15" thickBot="1" x14ac:dyDescent="0.35">
      <c r="C1311" s="10">
        <v>43302</v>
      </c>
      <c r="D1311" s="11">
        <v>0.67864583333333339</v>
      </c>
      <c r="E1311" s="12" t="s">
        <v>9</v>
      </c>
      <c r="F1311" s="12">
        <v>10</v>
      </c>
      <c r="G1311" s="12" t="s">
        <v>11</v>
      </c>
    </row>
    <row r="1312" spans="3:7" ht="15" thickBot="1" x14ac:dyDescent="0.35">
      <c r="C1312" s="10">
        <v>43302</v>
      </c>
      <c r="D1312" s="11">
        <v>0.68216435185185187</v>
      </c>
      <c r="E1312" s="12" t="s">
        <v>9</v>
      </c>
      <c r="F1312" s="12">
        <v>7</v>
      </c>
      <c r="G1312" s="12" t="s">
        <v>11</v>
      </c>
    </row>
    <row r="1313" spans="3:7" ht="15" thickBot="1" x14ac:dyDescent="0.35">
      <c r="C1313" s="10">
        <v>43302</v>
      </c>
      <c r="D1313" s="11">
        <v>0.6840856481481481</v>
      </c>
      <c r="E1313" s="12" t="s">
        <v>9</v>
      </c>
      <c r="F1313" s="12">
        <v>21</v>
      </c>
      <c r="G1313" s="12" t="s">
        <v>10</v>
      </c>
    </row>
    <row r="1314" spans="3:7" ht="15" thickBot="1" x14ac:dyDescent="0.35">
      <c r="C1314" s="10">
        <v>43302</v>
      </c>
      <c r="D1314" s="11">
        <v>0.69339120370370377</v>
      </c>
      <c r="E1314" s="12" t="s">
        <v>9</v>
      </c>
      <c r="F1314" s="12">
        <v>19</v>
      </c>
      <c r="G1314" s="12" t="s">
        <v>11</v>
      </c>
    </row>
    <row r="1315" spans="3:7" ht="15" thickBot="1" x14ac:dyDescent="0.35">
      <c r="C1315" s="10">
        <v>43302</v>
      </c>
      <c r="D1315" s="11">
        <v>0.70879629629629637</v>
      </c>
      <c r="E1315" s="12" t="s">
        <v>9</v>
      </c>
      <c r="F1315" s="12">
        <v>12</v>
      </c>
      <c r="G1315" s="12" t="s">
        <v>10</v>
      </c>
    </row>
    <row r="1316" spans="3:7" ht="15" thickBot="1" x14ac:dyDescent="0.35">
      <c r="C1316" s="10">
        <v>43302</v>
      </c>
      <c r="D1316" s="11">
        <v>0.7088310185185186</v>
      </c>
      <c r="E1316" s="12" t="s">
        <v>9</v>
      </c>
      <c r="F1316" s="12">
        <v>17</v>
      </c>
      <c r="G1316" s="12" t="s">
        <v>10</v>
      </c>
    </row>
    <row r="1317" spans="3:7" ht="15" thickBot="1" x14ac:dyDescent="0.35">
      <c r="C1317" s="10">
        <v>43302</v>
      </c>
      <c r="D1317" s="11">
        <v>0.70884259259259252</v>
      </c>
      <c r="E1317" s="12" t="s">
        <v>9</v>
      </c>
      <c r="F1317" s="12">
        <v>14</v>
      </c>
      <c r="G1317" s="12" t="s">
        <v>10</v>
      </c>
    </row>
    <row r="1318" spans="3:7" ht="15" thickBot="1" x14ac:dyDescent="0.35">
      <c r="C1318" s="10">
        <v>43302</v>
      </c>
      <c r="D1318" s="11">
        <v>0.70886574074074071</v>
      </c>
      <c r="E1318" s="12" t="s">
        <v>9</v>
      </c>
      <c r="F1318" s="12">
        <v>11</v>
      </c>
      <c r="G1318" s="12" t="s">
        <v>10</v>
      </c>
    </row>
    <row r="1319" spans="3:7" ht="15" thickBot="1" x14ac:dyDescent="0.35">
      <c r="C1319" s="10">
        <v>43302</v>
      </c>
      <c r="D1319" s="11">
        <v>0.70887731481481486</v>
      </c>
      <c r="E1319" s="12" t="s">
        <v>9</v>
      </c>
      <c r="F1319" s="12">
        <v>11</v>
      </c>
      <c r="G1319" s="12" t="s">
        <v>10</v>
      </c>
    </row>
    <row r="1320" spans="3:7" ht="15" thickBot="1" x14ac:dyDescent="0.35">
      <c r="C1320" s="10">
        <v>43302</v>
      </c>
      <c r="D1320" s="11">
        <v>0.71096064814814808</v>
      </c>
      <c r="E1320" s="12" t="s">
        <v>9</v>
      </c>
      <c r="F1320" s="12">
        <v>17</v>
      </c>
      <c r="G1320" s="12" t="s">
        <v>10</v>
      </c>
    </row>
    <row r="1321" spans="3:7" ht="15" thickBot="1" x14ac:dyDescent="0.35">
      <c r="C1321" s="10">
        <v>43302</v>
      </c>
      <c r="D1321" s="11">
        <v>0.72053240740740743</v>
      </c>
      <c r="E1321" s="12" t="s">
        <v>9</v>
      </c>
      <c r="F1321" s="12">
        <v>15</v>
      </c>
      <c r="G1321" s="12" t="s">
        <v>11</v>
      </c>
    </row>
    <row r="1322" spans="3:7" ht="15" thickBot="1" x14ac:dyDescent="0.35">
      <c r="C1322" s="10">
        <v>43302</v>
      </c>
      <c r="D1322" s="11">
        <v>0.72559027777777774</v>
      </c>
      <c r="E1322" s="12" t="s">
        <v>9</v>
      </c>
      <c r="F1322" s="12">
        <v>14</v>
      </c>
      <c r="G1322" s="12" t="s">
        <v>11</v>
      </c>
    </row>
    <row r="1323" spans="3:7" ht="15" thickBot="1" x14ac:dyDescent="0.35">
      <c r="C1323" s="10">
        <v>43302</v>
      </c>
      <c r="D1323" s="11">
        <v>0.74332175925925925</v>
      </c>
      <c r="E1323" s="12" t="s">
        <v>9</v>
      </c>
      <c r="F1323" s="12">
        <v>9</v>
      </c>
      <c r="G1323" s="12" t="s">
        <v>10</v>
      </c>
    </row>
    <row r="1324" spans="3:7" ht="15" thickBot="1" x14ac:dyDescent="0.35">
      <c r="C1324" s="10">
        <v>43302</v>
      </c>
      <c r="D1324" s="11">
        <v>0.74493055555555554</v>
      </c>
      <c r="E1324" s="12" t="s">
        <v>9</v>
      </c>
      <c r="F1324" s="12">
        <v>5</v>
      </c>
      <c r="G1324" s="12" t="s">
        <v>10</v>
      </c>
    </row>
    <row r="1325" spans="3:7" ht="15" thickBot="1" x14ac:dyDescent="0.35">
      <c r="C1325" s="10">
        <v>43302</v>
      </c>
      <c r="D1325" s="11">
        <v>0.74545138888888884</v>
      </c>
      <c r="E1325" s="12" t="s">
        <v>9</v>
      </c>
      <c r="F1325" s="12">
        <v>8</v>
      </c>
      <c r="G1325" s="12" t="s">
        <v>11</v>
      </c>
    </row>
    <row r="1326" spans="3:7" ht="15" thickBot="1" x14ac:dyDescent="0.35">
      <c r="C1326" s="10">
        <v>43302</v>
      </c>
      <c r="D1326" s="11">
        <v>0.7645601851851852</v>
      </c>
      <c r="E1326" s="12" t="s">
        <v>9</v>
      </c>
      <c r="F1326" s="12">
        <v>5</v>
      </c>
      <c r="G1326" s="12" t="s">
        <v>10</v>
      </c>
    </row>
    <row r="1327" spans="3:7" ht="15" thickBot="1" x14ac:dyDescent="0.35">
      <c r="C1327" s="10">
        <v>43302</v>
      </c>
      <c r="D1327" s="11">
        <v>0.7776967592592593</v>
      </c>
      <c r="E1327" s="12" t="s">
        <v>9</v>
      </c>
      <c r="F1327" s="12">
        <v>2</v>
      </c>
      <c r="G1327" s="12" t="s">
        <v>10</v>
      </c>
    </row>
    <row r="1328" spans="3:7" ht="15" thickBot="1" x14ac:dyDescent="0.35">
      <c r="C1328" s="10">
        <v>43302</v>
      </c>
      <c r="D1328" s="11">
        <v>0.7810300925925926</v>
      </c>
      <c r="E1328" s="12" t="s">
        <v>9</v>
      </c>
      <c r="F1328" s="12">
        <v>5</v>
      </c>
      <c r="G1328" s="12" t="s">
        <v>10</v>
      </c>
    </row>
    <row r="1329" spans="3:7" ht="15" thickBot="1" x14ac:dyDescent="0.35">
      <c r="C1329" s="10">
        <v>43302</v>
      </c>
      <c r="D1329" s="11">
        <v>0.78106481481481482</v>
      </c>
      <c r="E1329" s="12" t="s">
        <v>9</v>
      </c>
      <c r="F1329" s="12">
        <v>21</v>
      </c>
      <c r="G1329" s="12" t="s">
        <v>10</v>
      </c>
    </row>
    <row r="1330" spans="3:7" ht="15" thickBot="1" x14ac:dyDescent="0.35">
      <c r="C1330" s="10">
        <v>43302</v>
      </c>
      <c r="D1330" s="11">
        <v>0.78108796296296301</v>
      </c>
      <c r="E1330" s="12" t="s">
        <v>9</v>
      </c>
      <c r="F1330" s="12">
        <v>21</v>
      </c>
      <c r="G1330" s="12" t="s">
        <v>10</v>
      </c>
    </row>
    <row r="1331" spans="3:7" ht="15" thickBot="1" x14ac:dyDescent="0.35">
      <c r="C1331" s="10">
        <v>43302</v>
      </c>
      <c r="D1331" s="11">
        <v>0.78109953703703694</v>
      </c>
      <c r="E1331" s="12" t="s">
        <v>9</v>
      </c>
      <c r="F1331" s="12">
        <v>20</v>
      </c>
      <c r="G1331" s="12" t="s">
        <v>10</v>
      </c>
    </row>
    <row r="1332" spans="3:7" ht="15" thickBot="1" x14ac:dyDescent="0.35">
      <c r="C1332" s="10">
        <v>43302</v>
      </c>
      <c r="D1332" s="11">
        <v>0.78109953703703694</v>
      </c>
      <c r="E1332" s="12" t="s">
        <v>9</v>
      </c>
      <c r="F1332" s="12">
        <v>20</v>
      </c>
      <c r="G1332" s="12" t="s">
        <v>10</v>
      </c>
    </row>
    <row r="1333" spans="3:7" ht="15" thickBot="1" x14ac:dyDescent="0.35">
      <c r="C1333" s="10">
        <v>43302</v>
      </c>
      <c r="D1333" s="11">
        <v>0.79388888888888898</v>
      </c>
      <c r="E1333" s="12" t="s">
        <v>9</v>
      </c>
      <c r="F1333" s="12">
        <v>22</v>
      </c>
      <c r="G1333" s="12" t="s">
        <v>11</v>
      </c>
    </row>
    <row r="1334" spans="3:7" ht="15" thickBot="1" x14ac:dyDescent="0.35">
      <c r="C1334" s="10">
        <v>43302</v>
      </c>
      <c r="D1334" s="11">
        <v>0.79443287037037036</v>
      </c>
      <c r="E1334" s="12" t="s">
        <v>9</v>
      </c>
      <c r="F1334" s="12">
        <v>18</v>
      </c>
      <c r="G1334" s="12" t="s">
        <v>11</v>
      </c>
    </row>
    <row r="1335" spans="3:7" ht="15" thickBot="1" x14ac:dyDescent="0.35">
      <c r="C1335" s="10">
        <v>43302</v>
      </c>
      <c r="D1335" s="11">
        <v>0.80570601851851853</v>
      </c>
      <c r="E1335" s="12" t="s">
        <v>9</v>
      </c>
      <c r="F1335" s="12">
        <v>4</v>
      </c>
      <c r="G1335" s="12" t="s">
        <v>11</v>
      </c>
    </row>
    <row r="1336" spans="3:7" ht="15" thickBot="1" x14ac:dyDescent="0.35">
      <c r="C1336" s="10">
        <v>43302</v>
      </c>
      <c r="D1336" s="11">
        <v>0.81248842592592585</v>
      </c>
      <c r="E1336" s="12" t="s">
        <v>9</v>
      </c>
      <c r="F1336" s="12">
        <v>6</v>
      </c>
      <c r="G1336" s="12" t="s">
        <v>11</v>
      </c>
    </row>
    <row r="1337" spans="3:7" ht="15" thickBot="1" x14ac:dyDescent="0.35">
      <c r="C1337" s="10">
        <v>43302</v>
      </c>
      <c r="D1337" s="11">
        <v>0.81472222222222224</v>
      </c>
      <c r="E1337" s="12" t="s">
        <v>9</v>
      </c>
      <c r="F1337" s="12">
        <v>12</v>
      </c>
      <c r="G1337" s="12" t="s">
        <v>11</v>
      </c>
    </row>
    <row r="1338" spans="3:7" ht="15" thickBot="1" x14ac:dyDescent="0.35">
      <c r="C1338" s="10">
        <v>43302</v>
      </c>
      <c r="D1338" s="11">
        <v>0.81481481481481488</v>
      </c>
      <c r="E1338" s="12" t="s">
        <v>9</v>
      </c>
      <c r="F1338" s="12">
        <v>9</v>
      </c>
      <c r="G1338" s="12" t="s">
        <v>10</v>
      </c>
    </row>
    <row r="1339" spans="3:7" ht="15" thickBot="1" x14ac:dyDescent="0.35">
      <c r="C1339" s="10">
        <v>43302</v>
      </c>
      <c r="D1339" s="11">
        <v>0.85953703703703699</v>
      </c>
      <c r="E1339" s="12" t="s">
        <v>9</v>
      </c>
      <c r="F1339" s="12">
        <v>16</v>
      </c>
      <c r="G1339" s="12" t="s">
        <v>10</v>
      </c>
    </row>
    <row r="1340" spans="3:7" ht="15" thickBot="1" x14ac:dyDescent="0.35">
      <c r="C1340" s="10">
        <v>43302</v>
      </c>
      <c r="D1340" s="11">
        <v>0.85964120370370367</v>
      </c>
      <c r="E1340" s="12" t="s">
        <v>9</v>
      </c>
      <c r="F1340" s="12">
        <v>16</v>
      </c>
      <c r="G1340" s="12" t="s">
        <v>10</v>
      </c>
    </row>
    <row r="1341" spans="3:7" ht="15" thickBot="1" x14ac:dyDescent="0.35">
      <c r="C1341" s="10">
        <v>43302</v>
      </c>
      <c r="D1341" s="11">
        <v>0.8760648148148148</v>
      </c>
      <c r="E1341" s="12" t="s">
        <v>9</v>
      </c>
      <c r="F1341" s="12">
        <v>10</v>
      </c>
      <c r="G1341" s="12" t="s">
        <v>10</v>
      </c>
    </row>
    <row r="1342" spans="3:7" ht="15" thickBot="1" x14ac:dyDescent="0.35">
      <c r="C1342" s="10">
        <v>43302</v>
      </c>
      <c r="D1342" s="11">
        <v>0.88679398148148147</v>
      </c>
      <c r="E1342" s="12" t="s">
        <v>9</v>
      </c>
      <c r="F1342" s="12">
        <v>10</v>
      </c>
      <c r="G1342" s="12" t="s">
        <v>11</v>
      </c>
    </row>
    <row r="1343" spans="3:7" ht="15" thickBot="1" x14ac:dyDescent="0.35">
      <c r="C1343" s="10">
        <v>43302</v>
      </c>
      <c r="D1343" s="11">
        <v>0.89247685185185188</v>
      </c>
      <c r="E1343" s="12" t="s">
        <v>9</v>
      </c>
      <c r="F1343" s="12">
        <v>9</v>
      </c>
      <c r="G1343" s="12" t="s">
        <v>10</v>
      </c>
    </row>
    <row r="1344" spans="3:7" ht="15" thickBot="1" x14ac:dyDescent="0.35">
      <c r="C1344" s="10">
        <v>43302</v>
      </c>
      <c r="D1344" s="11">
        <v>0.89258101851851857</v>
      </c>
      <c r="E1344" s="12" t="s">
        <v>9</v>
      </c>
      <c r="F1344" s="12">
        <v>13</v>
      </c>
      <c r="G1344" s="12" t="s">
        <v>11</v>
      </c>
    </row>
    <row r="1345" spans="3:7" ht="15" thickBot="1" x14ac:dyDescent="0.35">
      <c r="C1345" s="10">
        <v>43302</v>
      </c>
      <c r="D1345" s="11">
        <v>0.90105324074074078</v>
      </c>
      <c r="E1345" s="12" t="s">
        <v>9</v>
      </c>
      <c r="F1345" s="12">
        <v>11</v>
      </c>
      <c r="G1345" s="12" t="s">
        <v>11</v>
      </c>
    </row>
    <row r="1346" spans="3:7" ht="15" thickBot="1" x14ac:dyDescent="0.35">
      <c r="C1346" s="10">
        <v>43302</v>
      </c>
      <c r="D1346" s="11">
        <v>0.9229398148148148</v>
      </c>
      <c r="E1346" s="12" t="s">
        <v>9</v>
      </c>
      <c r="F1346" s="12">
        <v>15</v>
      </c>
      <c r="G1346" s="12" t="s">
        <v>10</v>
      </c>
    </row>
    <row r="1347" spans="3:7" ht="15" thickBot="1" x14ac:dyDescent="0.35">
      <c r="C1347" s="10">
        <v>43302</v>
      </c>
      <c r="D1347" s="11">
        <v>0.9425</v>
      </c>
      <c r="E1347" s="12" t="s">
        <v>9</v>
      </c>
      <c r="F1347" s="12">
        <v>21</v>
      </c>
      <c r="G1347" s="12" t="s">
        <v>10</v>
      </c>
    </row>
    <row r="1348" spans="3:7" ht="15" thickBot="1" x14ac:dyDescent="0.35">
      <c r="C1348" s="10">
        <v>43302</v>
      </c>
      <c r="D1348" s="11">
        <v>0.95877314814814818</v>
      </c>
      <c r="E1348" s="12" t="s">
        <v>9</v>
      </c>
      <c r="F1348" s="12">
        <v>20</v>
      </c>
      <c r="G1348" s="12" t="s">
        <v>10</v>
      </c>
    </row>
    <row r="1349" spans="3:7" ht="15" thickBot="1" x14ac:dyDescent="0.35">
      <c r="C1349" s="10">
        <v>43302</v>
      </c>
      <c r="D1349" s="11">
        <v>0.99701388888888898</v>
      </c>
      <c r="E1349" s="12" t="s">
        <v>9</v>
      </c>
      <c r="F1349" s="12">
        <v>12</v>
      </c>
      <c r="G1349" s="12" t="s">
        <v>10</v>
      </c>
    </row>
    <row r="1350" spans="3:7" ht="15" thickBot="1" x14ac:dyDescent="0.35">
      <c r="C1350" s="10">
        <v>43303</v>
      </c>
      <c r="D1350" s="11">
        <v>0.26680555555555557</v>
      </c>
      <c r="E1350" s="12" t="s">
        <v>9</v>
      </c>
      <c r="F1350" s="12">
        <v>12</v>
      </c>
      <c r="G1350" s="12" t="s">
        <v>11</v>
      </c>
    </row>
    <row r="1351" spans="3:7" ht="15" thickBot="1" x14ac:dyDescent="0.35">
      <c r="C1351" s="10">
        <v>43303</v>
      </c>
      <c r="D1351" s="11">
        <v>0.28010416666666665</v>
      </c>
      <c r="E1351" s="12" t="s">
        <v>9</v>
      </c>
      <c r="F1351" s="12">
        <v>11</v>
      </c>
      <c r="G1351" s="12" t="s">
        <v>11</v>
      </c>
    </row>
    <row r="1352" spans="3:7" ht="15" thickBot="1" x14ac:dyDescent="0.35">
      <c r="C1352" s="10">
        <v>43303</v>
      </c>
      <c r="D1352" s="11">
        <v>0.3105208333333333</v>
      </c>
      <c r="E1352" s="12" t="s">
        <v>9</v>
      </c>
      <c r="F1352" s="12">
        <v>10</v>
      </c>
      <c r="G1352" s="12" t="s">
        <v>11</v>
      </c>
    </row>
    <row r="1353" spans="3:7" ht="15" thickBot="1" x14ac:dyDescent="0.35">
      <c r="C1353" s="10">
        <v>43303</v>
      </c>
      <c r="D1353" s="11">
        <v>0.32363425925925926</v>
      </c>
      <c r="E1353" s="12" t="s">
        <v>9</v>
      </c>
      <c r="F1353" s="12">
        <v>7</v>
      </c>
      <c r="G1353" s="12" t="s">
        <v>11</v>
      </c>
    </row>
    <row r="1354" spans="3:7" ht="15" thickBot="1" x14ac:dyDescent="0.35">
      <c r="C1354" s="10">
        <v>43303</v>
      </c>
      <c r="D1354" s="11">
        <v>0.33746527777777779</v>
      </c>
      <c r="E1354" s="12" t="s">
        <v>9</v>
      </c>
      <c r="F1354" s="12">
        <v>7</v>
      </c>
      <c r="G1354" s="12" t="s">
        <v>11</v>
      </c>
    </row>
    <row r="1355" spans="3:7" ht="15" thickBot="1" x14ac:dyDescent="0.35">
      <c r="C1355" s="10">
        <v>43303</v>
      </c>
      <c r="D1355" s="11">
        <v>0.33940972222222227</v>
      </c>
      <c r="E1355" s="12" t="s">
        <v>9</v>
      </c>
      <c r="F1355" s="12">
        <v>9</v>
      </c>
      <c r="G1355" s="12" t="s">
        <v>11</v>
      </c>
    </row>
    <row r="1356" spans="3:7" ht="15" thickBot="1" x14ac:dyDescent="0.35">
      <c r="C1356" s="10">
        <v>43303</v>
      </c>
      <c r="D1356" s="11">
        <v>0.35498842592592594</v>
      </c>
      <c r="E1356" s="12" t="s">
        <v>9</v>
      </c>
      <c r="F1356" s="12">
        <v>10</v>
      </c>
      <c r="G1356" s="12" t="s">
        <v>10</v>
      </c>
    </row>
    <row r="1357" spans="3:7" ht="15" thickBot="1" x14ac:dyDescent="0.35">
      <c r="C1357" s="10">
        <v>43303</v>
      </c>
      <c r="D1357" s="11">
        <v>0.36137731481481478</v>
      </c>
      <c r="E1357" s="12" t="s">
        <v>9</v>
      </c>
      <c r="F1357" s="12">
        <v>8</v>
      </c>
      <c r="G1357" s="12" t="s">
        <v>10</v>
      </c>
    </row>
    <row r="1358" spans="3:7" ht="15" thickBot="1" x14ac:dyDescent="0.35">
      <c r="C1358" s="10">
        <v>43303</v>
      </c>
      <c r="D1358" s="11">
        <v>0.37908564814814816</v>
      </c>
      <c r="E1358" s="12" t="s">
        <v>9</v>
      </c>
      <c r="F1358" s="12">
        <v>4</v>
      </c>
      <c r="G1358" s="12" t="s">
        <v>10</v>
      </c>
    </row>
    <row r="1359" spans="3:7" ht="15" thickBot="1" x14ac:dyDescent="0.35">
      <c r="C1359" s="10">
        <v>43303</v>
      </c>
      <c r="D1359" s="11">
        <v>0.40315972222222224</v>
      </c>
      <c r="E1359" s="12" t="s">
        <v>9</v>
      </c>
      <c r="F1359" s="12">
        <v>12</v>
      </c>
      <c r="G1359" s="12" t="s">
        <v>11</v>
      </c>
    </row>
    <row r="1360" spans="3:7" ht="15" thickBot="1" x14ac:dyDescent="0.35">
      <c r="C1360" s="10">
        <v>43303</v>
      </c>
      <c r="D1360" s="11">
        <v>0.40621527777777783</v>
      </c>
      <c r="E1360" s="12" t="s">
        <v>9</v>
      </c>
      <c r="F1360" s="12">
        <v>27</v>
      </c>
      <c r="G1360" s="12" t="s">
        <v>10</v>
      </c>
    </row>
    <row r="1361" spans="3:7" ht="15" thickBot="1" x14ac:dyDescent="0.35">
      <c r="C1361" s="10">
        <v>43303</v>
      </c>
      <c r="D1361" s="11">
        <v>0.40657407407407403</v>
      </c>
      <c r="E1361" s="12" t="s">
        <v>9</v>
      </c>
      <c r="F1361" s="12">
        <v>27</v>
      </c>
      <c r="G1361" s="12" t="s">
        <v>10</v>
      </c>
    </row>
    <row r="1362" spans="3:7" ht="15" thickBot="1" x14ac:dyDescent="0.35">
      <c r="C1362" s="10">
        <v>43303</v>
      </c>
      <c r="D1362" s="11">
        <v>0.40736111111111112</v>
      </c>
      <c r="E1362" s="12" t="s">
        <v>9</v>
      </c>
      <c r="F1362" s="12">
        <v>12</v>
      </c>
      <c r="G1362" s="12" t="s">
        <v>11</v>
      </c>
    </row>
    <row r="1363" spans="3:7" ht="15" thickBot="1" x14ac:dyDescent="0.35">
      <c r="C1363" s="10">
        <v>43303</v>
      </c>
      <c r="D1363" s="11">
        <v>0.40774305555555551</v>
      </c>
      <c r="E1363" s="12" t="s">
        <v>9</v>
      </c>
      <c r="F1363" s="12">
        <v>22</v>
      </c>
      <c r="G1363" s="12" t="s">
        <v>10</v>
      </c>
    </row>
    <row r="1364" spans="3:7" ht="15" thickBot="1" x14ac:dyDescent="0.35">
      <c r="C1364" s="10">
        <v>43303</v>
      </c>
      <c r="D1364" s="11">
        <v>0.40994212962962967</v>
      </c>
      <c r="E1364" s="12" t="s">
        <v>9</v>
      </c>
      <c r="F1364" s="12">
        <v>12</v>
      </c>
      <c r="G1364" s="12" t="s">
        <v>11</v>
      </c>
    </row>
    <row r="1365" spans="3:7" ht="15" thickBot="1" x14ac:dyDescent="0.35">
      <c r="C1365" s="10">
        <v>43303</v>
      </c>
      <c r="D1365" s="11">
        <v>0.41400462962962964</v>
      </c>
      <c r="E1365" s="12" t="s">
        <v>9</v>
      </c>
      <c r="F1365" s="12">
        <v>21</v>
      </c>
      <c r="G1365" s="12" t="s">
        <v>10</v>
      </c>
    </row>
    <row r="1366" spans="3:7" ht="15" thickBot="1" x14ac:dyDescent="0.35">
      <c r="C1366" s="10">
        <v>43303</v>
      </c>
      <c r="D1366" s="11">
        <v>0.41407407407407404</v>
      </c>
      <c r="E1366" s="12" t="s">
        <v>9</v>
      </c>
      <c r="F1366" s="12">
        <v>20</v>
      </c>
      <c r="G1366" s="12" t="s">
        <v>10</v>
      </c>
    </row>
    <row r="1367" spans="3:7" ht="15" thickBot="1" x14ac:dyDescent="0.35">
      <c r="C1367" s="10">
        <v>43303</v>
      </c>
      <c r="D1367" s="11">
        <v>0.43543981481481481</v>
      </c>
      <c r="E1367" s="12" t="s">
        <v>9</v>
      </c>
      <c r="F1367" s="12">
        <v>24</v>
      </c>
      <c r="G1367" s="12" t="s">
        <v>10</v>
      </c>
    </row>
    <row r="1368" spans="3:7" ht="15" thickBot="1" x14ac:dyDescent="0.35">
      <c r="C1368" s="10">
        <v>43303</v>
      </c>
      <c r="D1368" s="11">
        <v>0.47964120370370367</v>
      </c>
      <c r="E1368" s="12" t="s">
        <v>9</v>
      </c>
      <c r="F1368" s="12">
        <v>25</v>
      </c>
      <c r="G1368" s="12" t="s">
        <v>10</v>
      </c>
    </row>
    <row r="1369" spans="3:7" ht="15" thickBot="1" x14ac:dyDescent="0.35">
      <c r="C1369" s="10">
        <v>43303</v>
      </c>
      <c r="D1369" s="11">
        <v>0.48826388888888889</v>
      </c>
      <c r="E1369" s="12" t="s">
        <v>9</v>
      </c>
      <c r="F1369" s="12">
        <v>17</v>
      </c>
      <c r="G1369" s="12" t="s">
        <v>11</v>
      </c>
    </row>
    <row r="1370" spans="3:7" ht="15" thickBot="1" x14ac:dyDescent="0.35">
      <c r="C1370" s="10">
        <v>43303</v>
      </c>
      <c r="D1370" s="11">
        <v>0.48844907407407406</v>
      </c>
      <c r="E1370" s="12" t="s">
        <v>9</v>
      </c>
      <c r="F1370" s="12">
        <v>23</v>
      </c>
      <c r="G1370" s="12" t="s">
        <v>11</v>
      </c>
    </row>
    <row r="1371" spans="3:7" ht="15" thickBot="1" x14ac:dyDescent="0.35">
      <c r="C1371" s="10">
        <v>43303</v>
      </c>
      <c r="D1371" s="11">
        <v>0.48907407407407405</v>
      </c>
      <c r="E1371" s="12" t="s">
        <v>9</v>
      </c>
      <c r="F1371" s="12">
        <v>24</v>
      </c>
      <c r="G1371" s="12" t="s">
        <v>10</v>
      </c>
    </row>
    <row r="1372" spans="3:7" ht="15" thickBot="1" x14ac:dyDescent="0.35">
      <c r="C1372" s="10">
        <v>43303</v>
      </c>
      <c r="D1372" s="11">
        <v>0.48915509259259254</v>
      </c>
      <c r="E1372" s="12" t="s">
        <v>9</v>
      </c>
      <c r="F1372" s="12">
        <v>18</v>
      </c>
      <c r="G1372" s="12" t="s">
        <v>11</v>
      </c>
    </row>
    <row r="1373" spans="3:7" ht="15" thickBot="1" x14ac:dyDescent="0.35">
      <c r="C1373" s="10">
        <v>43303</v>
      </c>
      <c r="D1373" s="11">
        <v>0.48934027777777778</v>
      </c>
      <c r="E1373" s="12" t="s">
        <v>9</v>
      </c>
      <c r="F1373" s="12">
        <v>15</v>
      </c>
      <c r="G1373" s="12" t="s">
        <v>10</v>
      </c>
    </row>
    <row r="1374" spans="3:7" ht="15" thickBot="1" x14ac:dyDescent="0.35">
      <c r="C1374" s="10">
        <v>43303</v>
      </c>
      <c r="D1374" s="11">
        <v>0.4927199074074074</v>
      </c>
      <c r="E1374" s="12" t="s">
        <v>9</v>
      </c>
      <c r="F1374" s="12">
        <v>12</v>
      </c>
      <c r="G1374" s="12" t="s">
        <v>11</v>
      </c>
    </row>
    <row r="1375" spans="3:7" ht="15" thickBot="1" x14ac:dyDescent="0.35">
      <c r="C1375" s="10">
        <v>43303</v>
      </c>
      <c r="D1375" s="11">
        <v>0.50810185185185186</v>
      </c>
      <c r="E1375" s="12" t="s">
        <v>9</v>
      </c>
      <c r="F1375" s="12">
        <v>11</v>
      </c>
      <c r="G1375" s="12" t="s">
        <v>11</v>
      </c>
    </row>
    <row r="1376" spans="3:7" ht="15" thickBot="1" x14ac:dyDescent="0.35">
      <c r="C1376" s="10">
        <v>43303</v>
      </c>
      <c r="D1376" s="11">
        <v>0.51626157407407403</v>
      </c>
      <c r="E1376" s="12" t="s">
        <v>9</v>
      </c>
      <c r="F1376" s="12">
        <v>12</v>
      </c>
      <c r="G1376" s="12" t="s">
        <v>11</v>
      </c>
    </row>
    <row r="1377" spans="3:7" ht="15" thickBot="1" x14ac:dyDescent="0.35">
      <c r="C1377" s="10">
        <v>43303</v>
      </c>
      <c r="D1377" s="11">
        <v>0.52809027777777773</v>
      </c>
      <c r="E1377" s="12" t="s">
        <v>9</v>
      </c>
      <c r="F1377" s="12">
        <v>20</v>
      </c>
      <c r="G1377" s="12" t="s">
        <v>11</v>
      </c>
    </row>
    <row r="1378" spans="3:7" ht="15" thickBot="1" x14ac:dyDescent="0.35">
      <c r="C1378" s="10">
        <v>43303</v>
      </c>
      <c r="D1378" s="11">
        <v>0.52925925925925921</v>
      </c>
      <c r="E1378" s="12" t="s">
        <v>9</v>
      </c>
      <c r="F1378" s="12">
        <v>33</v>
      </c>
      <c r="G1378" s="12" t="s">
        <v>10</v>
      </c>
    </row>
    <row r="1379" spans="3:7" ht="15" thickBot="1" x14ac:dyDescent="0.35">
      <c r="C1379" s="10">
        <v>43303</v>
      </c>
      <c r="D1379" s="11">
        <v>0.53288194444444448</v>
      </c>
      <c r="E1379" s="12" t="s">
        <v>9</v>
      </c>
      <c r="F1379" s="12">
        <v>23</v>
      </c>
      <c r="G1379" s="12" t="s">
        <v>11</v>
      </c>
    </row>
    <row r="1380" spans="3:7" ht="15" thickBot="1" x14ac:dyDescent="0.35">
      <c r="C1380" s="10">
        <v>43303</v>
      </c>
      <c r="D1380" s="11">
        <v>0.53863425925925923</v>
      </c>
      <c r="E1380" s="12" t="s">
        <v>9</v>
      </c>
      <c r="F1380" s="12">
        <v>16</v>
      </c>
      <c r="G1380" s="12" t="s">
        <v>10</v>
      </c>
    </row>
    <row r="1381" spans="3:7" ht="15" thickBot="1" x14ac:dyDescent="0.35">
      <c r="C1381" s="10">
        <v>43303</v>
      </c>
      <c r="D1381" s="11">
        <v>0.54258101851851859</v>
      </c>
      <c r="E1381" s="12" t="s">
        <v>9</v>
      </c>
      <c r="F1381" s="12">
        <v>13</v>
      </c>
      <c r="G1381" s="12" t="s">
        <v>11</v>
      </c>
    </row>
    <row r="1382" spans="3:7" ht="15" thickBot="1" x14ac:dyDescent="0.35">
      <c r="C1382" s="10">
        <v>43303</v>
      </c>
      <c r="D1382" s="11">
        <v>0.5433796296296296</v>
      </c>
      <c r="E1382" s="12" t="s">
        <v>9</v>
      </c>
      <c r="F1382" s="12">
        <v>13</v>
      </c>
      <c r="G1382" s="12" t="s">
        <v>11</v>
      </c>
    </row>
    <row r="1383" spans="3:7" ht="15" thickBot="1" x14ac:dyDescent="0.35">
      <c r="C1383" s="10">
        <v>43303</v>
      </c>
      <c r="D1383" s="11">
        <v>0.54833333333333334</v>
      </c>
      <c r="E1383" s="12" t="s">
        <v>9</v>
      </c>
      <c r="F1383" s="12">
        <v>11</v>
      </c>
      <c r="G1383" s="12" t="s">
        <v>11</v>
      </c>
    </row>
    <row r="1384" spans="3:7" ht="15" thickBot="1" x14ac:dyDescent="0.35">
      <c r="C1384" s="10">
        <v>43303</v>
      </c>
      <c r="D1384" s="11">
        <v>0.55581018518518521</v>
      </c>
      <c r="E1384" s="12" t="s">
        <v>9</v>
      </c>
      <c r="F1384" s="12">
        <v>13</v>
      </c>
      <c r="G1384" s="12" t="s">
        <v>11</v>
      </c>
    </row>
    <row r="1385" spans="3:7" ht="15" thickBot="1" x14ac:dyDescent="0.35">
      <c r="C1385" s="10">
        <v>43303</v>
      </c>
      <c r="D1385" s="11">
        <v>0.56354166666666672</v>
      </c>
      <c r="E1385" s="12" t="s">
        <v>9</v>
      </c>
      <c r="F1385" s="12">
        <v>12</v>
      </c>
      <c r="G1385" s="12" t="s">
        <v>11</v>
      </c>
    </row>
    <row r="1386" spans="3:7" ht="15" thickBot="1" x14ac:dyDescent="0.35">
      <c r="C1386" s="10">
        <v>43303</v>
      </c>
      <c r="D1386" s="11">
        <v>0.5756134259259259</v>
      </c>
      <c r="E1386" s="12" t="s">
        <v>9</v>
      </c>
      <c r="F1386" s="12">
        <v>14</v>
      </c>
      <c r="G1386" s="12" t="s">
        <v>11</v>
      </c>
    </row>
    <row r="1387" spans="3:7" ht="15" thickBot="1" x14ac:dyDescent="0.35">
      <c r="C1387" s="10">
        <v>43303</v>
      </c>
      <c r="D1387" s="11">
        <v>0.57689814814814822</v>
      </c>
      <c r="E1387" s="12" t="s">
        <v>9</v>
      </c>
      <c r="F1387" s="12">
        <v>21</v>
      </c>
      <c r="G1387" s="12" t="s">
        <v>10</v>
      </c>
    </row>
    <row r="1388" spans="3:7" ht="15" thickBot="1" x14ac:dyDescent="0.35">
      <c r="C1388" s="10">
        <v>43303</v>
      </c>
      <c r="D1388" s="11">
        <v>0.5892708333333333</v>
      </c>
      <c r="E1388" s="12" t="s">
        <v>9</v>
      </c>
      <c r="F1388" s="12">
        <v>21</v>
      </c>
      <c r="G1388" s="12" t="s">
        <v>11</v>
      </c>
    </row>
    <row r="1389" spans="3:7" ht="15" thickBot="1" x14ac:dyDescent="0.35">
      <c r="C1389" s="10">
        <v>43303</v>
      </c>
      <c r="D1389" s="11">
        <v>0.58928240740740734</v>
      </c>
      <c r="E1389" s="12" t="s">
        <v>9</v>
      </c>
      <c r="F1389" s="12">
        <v>18</v>
      </c>
      <c r="G1389" s="12" t="s">
        <v>11</v>
      </c>
    </row>
    <row r="1390" spans="3:7" ht="15" thickBot="1" x14ac:dyDescent="0.35">
      <c r="C1390" s="10">
        <v>43303</v>
      </c>
      <c r="D1390" s="11">
        <v>0.58937499999999998</v>
      </c>
      <c r="E1390" s="12" t="s">
        <v>9</v>
      </c>
      <c r="F1390" s="12">
        <v>17</v>
      </c>
      <c r="G1390" s="12" t="s">
        <v>11</v>
      </c>
    </row>
    <row r="1391" spans="3:7" ht="15" thickBot="1" x14ac:dyDescent="0.35">
      <c r="C1391" s="10">
        <v>43303</v>
      </c>
      <c r="D1391" s="11">
        <v>0.60144675925925928</v>
      </c>
      <c r="E1391" s="12" t="s">
        <v>9</v>
      </c>
      <c r="F1391" s="12">
        <v>22</v>
      </c>
      <c r="G1391" s="12" t="s">
        <v>10</v>
      </c>
    </row>
    <row r="1392" spans="3:7" ht="15" thickBot="1" x14ac:dyDescent="0.35">
      <c r="C1392" s="10">
        <v>43303</v>
      </c>
      <c r="D1392" s="11">
        <v>0.60223379629629636</v>
      </c>
      <c r="E1392" s="12" t="s">
        <v>9</v>
      </c>
      <c r="F1392" s="12">
        <v>17</v>
      </c>
      <c r="G1392" s="12" t="s">
        <v>10</v>
      </c>
    </row>
    <row r="1393" spans="3:7" ht="15" thickBot="1" x14ac:dyDescent="0.35">
      <c r="C1393" s="10">
        <v>43303</v>
      </c>
      <c r="D1393" s="11">
        <v>0.60276620370370371</v>
      </c>
      <c r="E1393" s="12" t="s">
        <v>9</v>
      </c>
      <c r="F1393" s="12">
        <v>14</v>
      </c>
      <c r="G1393" s="12" t="s">
        <v>11</v>
      </c>
    </row>
    <row r="1394" spans="3:7" ht="15" thickBot="1" x14ac:dyDescent="0.35">
      <c r="C1394" s="10">
        <v>43303</v>
      </c>
      <c r="D1394" s="11">
        <v>0.60302083333333334</v>
      </c>
      <c r="E1394" s="12" t="s">
        <v>9</v>
      </c>
      <c r="F1394" s="12">
        <v>18</v>
      </c>
      <c r="G1394" s="12" t="s">
        <v>10</v>
      </c>
    </row>
    <row r="1395" spans="3:7" ht="15" thickBot="1" x14ac:dyDescent="0.35">
      <c r="C1395" s="10">
        <v>43303</v>
      </c>
      <c r="D1395" s="11">
        <v>0.60305555555555557</v>
      </c>
      <c r="E1395" s="12" t="s">
        <v>9</v>
      </c>
      <c r="F1395" s="12">
        <v>12</v>
      </c>
      <c r="G1395" s="12" t="s">
        <v>10</v>
      </c>
    </row>
    <row r="1396" spans="3:7" ht="15" thickBot="1" x14ac:dyDescent="0.35">
      <c r="C1396" s="10">
        <v>43303</v>
      </c>
      <c r="D1396" s="11">
        <v>0.60491898148148149</v>
      </c>
      <c r="E1396" s="12" t="s">
        <v>9</v>
      </c>
      <c r="F1396" s="12">
        <v>19</v>
      </c>
      <c r="G1396" s="12" t="s">
        <v>10</v>
      </c>
    </row>
    <row r="1397" spans="3:7" ht="15" thickBot="1" x14ac:dyDescent="0.35">
      <c r="C1397" s="10">
        <v>43303</v>
      </c>
      <c r="D1397" s="11">
        <v>0.61004629629629636</v>
      </c>
      <c r="E1397" s="12" t="s">
        <v>9</v>
      </c>
      <c r="F1397" s="12">
        <v>16</v>
      </c>
      <c r="G1397" s="12" t="s">
        <v>10</v>
      </c>
    </row>
    <row r="1398" spans="3:7" ht="15" thickBot="1" x14ac:dyDescent="0.35">
      <c r="C1398" s="10">
        <v>43303</v>
      </c>
      <c r="D1398" s="11">
        <v>0.61348379629629635</v>
      </c>
      <c r="E1398" s="12" t="s">
        <v>9</v>
      </c>
      <c r="F1398" s="12">
        <v>12</v>
      </c>
      <c r="G1398" s="12" t="s">
        <v>11</v>
      </c>
    </row>
    <row r="1399" spans="3:7" ht="15" thickBot="1" x14ac:dyDescent="0.35">
      <c r="C1399" s="10">
        <v>43303</v>
      </c>
      <c r="D1399" s="11">
        <v>0.62690972222222219</v>
      </c>
      <c r="E1399" s="12" t="s">
        <v>9</v>
      </c>
      <c r="F1399" s="12">
        <v>11</v>
      </c>
      <c r="G1399" s="12" t="s">
        <v>10</v>
      </c>
    </row>
    <row r="1400" spans="3:7" ht="15" thickBot="1" x14ac:dyDescent="0.35">
      <c r="C1400" s="10">
        <v>43303</v>
      </c>
      <c r="D1400" s="11">
        <v>0.62825231481481481</v>
      </c>
      <c r="E1400" s="12" t="s">
        <v>9</v>
      </c>
      <c r="F1400" s="12">
        <v>11</v>
      </c>
      <c r="G1400" s="12" t="s">
        <v>11</v>
      </c>
    </row>
    <row r="1401" spans="3:7" ht="15" thickBot="1" x14ac:dyDescent="0.35">
      <c r="C1401" s="10">
        <v>43303</v>
      </c>
      <c r="D1401" s="11">
        <v>0.66858796296296286</v>
      </c>
      <c r="E1401" s="12" t="s">
        <v>9</v>
      </c>
      <c r="F1401" s="12">
        <v>10</v>
      </c>
      <c r="G1401" s="12" t="s">
        <v>10</v>
      </c>
    </row>
    <row r="1402" spans="3:7" ht="15" thickBot="1" x14ac:dyDescent="0.35">
      <c r="C1402" s="10">
        <v>43303</v>
      </c>
      <c r="D1402" s="11">
        <v>0.6708101851851852</v>
      </c>
      <c r="E1402" s="12" t="s">
        <v>9</v>
      </c>
      <c r="F1402" s="12">
        <v>9</v>
      </c>
      <c r="G1402" s="12" t="s">
        <v>10</v>
      </c>
    </row>
    <row r="1403" spans="3:7" ht="15" thickBot="1" x14ac:dyDescent="0.35">
      <c r="C1403" s="10">
        <v>43303</v>
      </c>
      <c r="D1403" s="11">
        <v>0.68170138888888887</v>
      </c>
      <c r="E1403" s="12" t="s">
        <v>9</v>
      </c>
      <c r="F1403" s="12">
        <v>17</v>
      </c>
      <c r="G1403" s="12" t="s">
        <v>11</v>
      </c>
    </row>
    <row r="1404" spans="3:7" ht="15" thickBot="1" x14ac:dyDescent="0.35">
      <c r="C1404" s="10">
        <v>43303</v>
      </c>
      <c r="D1404" s="11">
        <v>0.68172453703703706</v>
      </c>
      <c r="E1404" s="12" t="s">
        <v>9</v>
      </c>
      <c r="F1404" s="12">
        <v>11</v>
      </c>
      <c r="G1404" s="12" t="s">
        <v>11</v>
      </c>
    </row>
    <row r="1405" spans="3:7" ht="15" thickBot="1" x14ac:dyDescent="0.35">
      <c r="C1405" s="10">
        <v>43303</v>
      </c>
      <c r="D1405" s="11">
        <v>0.708125</v>
      </c>
      <c r="E1405" s="12" t="s">
        <v>9</v>
      </c>
      <c r="F1405" s="12">
        <v>10</v>
      </c>
      <c r="G1405" s="12" t="s">
        <v>11</v>
      </c>
    </row>
    <row r="1406" spans="3:7" ht="15" thickBot="1" x14ac:dyDescent="0.35">
      <c r="C1406" s="10">
        <v>43303</v>
      </c>
      <c r="D1406" s="11">
        <v>0.72482638888888884</v>
      </c>
      <c r="E1406" s="12" t="s">
        <v>9</v>
      </c>
      <c r="F1406" s="12">
        <v>9</v>
      </c>
      <c r="G1406" s="12" t="s">
        <v>11</v>
      </c>
    </row>
    <row r="1407" spans="3:7" ht="15" thickBot="1" x14ac:dyDescent="0.35">
      <c r="C1407" s="10">
        <v>43303</v>
      </c>
      <c r="D1407" s="11">
        <v>0.73668981481481488</v>
      </c>
      <c r="E1407" s="12" t="s">
        <v>9</v>
      </c>
      <c r="F1407" s="12">
        <v>7</v>
      </c>
      <c r="G1407" s="12" t="s">
        <v>10</v>
      </c>
    </row>
    <row r="1408" spans="3:7" ht="15" thickBot="1" x14ac:dyDescent="0.35">
      <c r="C1408" s="10">
        <v>43303</v>
      </c>
      <c r="D1408" s="11">
        <v>0.73674768518518519</v>
      </c>
      <c r="E1408" s="12" t="s">
        <v>9</v>
      </c>
      <c r="F1408" s="12">
        <v>4</v>
      </c>
      <c r="G1408" s="12" t="s">
        <v>11</v>
      </c>
    </row>
    <row r="1409" spans="3:7" ht="15" thickBot="1" x14ac:dyDescent="0.35">
      <c r="C1409" s="10">
        <v>43303</v>
      </c>
      <c r="D1409" s="11">
        <v>0.73702546296296301</v>
      </c>
      <c r="E1409" s="12" t="s">
        <v>9</v>
      </c>
      <c r="F1409" s="12">
        <v>7</v>
      </c>
      <c r="G1409" s="12" t="s">
        <v>10</v>
      </c>
    </row>
    <row r="1410" spans="3:7" ht="15" thickBot="1" x14ac:dyDescent="0.35">
      <c r="C1410" s="10">
        <v>43303</v>
      </c>
      <c r="D1410" s="11">
        <v>0.74673611111111116</v>
      </c>
      <c r="E1410" s="12" t="s">
        <v>9</v>
      </c>
      <c r="F1410" s="12">
        <v>4</v>
      </c>
      <c r="G1410" s="12" t="s">
        <v>11</v>
      </c>
    </row>
    <row r="1411" spans="3:7" ht="15" thickBot="1" x14ac:dyDescent="0.35">
      <c r="C1411" s="10">
        <v>43303</v>
      </c>
      <c r="D1411" s="11">
        <v>0.75207175925925929</v>
      </c>
      <c r="E1411" s="12" t="s">
        <v>9</v>
      </c>
      <c r="F1411" s="12">
        <v>8</v>
      </c>
      <c r="G1411" s="12" t="s">
        <v>11</v>
      </c>
    </row>
    <row r="1412" spans="3:7" ht="15" thickBot="1" x14ac:dyDescent="0.35">
      <c r="C1412" s="10">
        <v>43303</v>
      </c>
      <c r="D1412" s="11">
        <v>0.7729166666666667</v>
      </c>
      <c r="E1412" s="12" t="s">
        <v>9</v>
      </c>
      <c r="F1412" s="12">
        <v>8</v>
      </c>
      <c r="G1412" s="12" t="s">
        <v>11</v>
      </c>
    </row>
    <row r="1413" spans="3:7" ht="15" thickBot="1" x14ac:dyDescent="0.35">
      <c r="C1413" s="10">
        <v>43303</v>
      </c>
      <c r="D1413" s="11">
        <v>0.77856481481481488</v>
      </c>
      <c r="E1413" s="12" t="s">
        <v>9</v>
      </c>
      <c r="F1413" s="12">
        <v>9</v>
      </c>
      <c r="G1413" s="12" t="s">
        <v>11</v>
      </c>
    </row>
    <row r="1414" spans="3:7" ht="15" thickBot="1" x14ac:dyDescent="0.35">
      <c r="C1414" s="10">
        <v>43303</v>
      </c>
      <c r="D1414" s="11">
        <v>0.78390046296296301</v>
      </c>
      <c r="E1414" s="12" t="s">
        <v>9</v>
      </c>
      <c r="F1414" s="12">
        <v>7</v>
      </c>
      <c r="G1414" s="12" t="s">
        <v>11</v>
      </c>
    </row>
    <row r="1415" spans="3:7" ht="15" thickBot="1" x14ac:dyDescent="0.35">
      <c r="C1415" s="10">
        <v>43303</v>
      </c>
      <c r="D1415" s="11">
        <v>0.78478009259259263</v>
      </c>
      <c r="E1415" s="12" t="s">
        <v>9</v>
      </c>
      <c r="F1415" s="12">
        <v>12</v>
      </c>
      <c r="G1415" s="12" t="s">
        <v>11</v>
      </c>
    </row>
    <row r="1416" spans="3:7" ht="15" thickBot="1" x14ac:dyDescent="0.35">
      <c r="C1416" s="10">
        <v>43303</v>
      </c>
      <c r="D1416" s="11">
        <v>0.79299768518518521</v>
      </c>
      <c r="E1416" s="12" t="s">
        <v>9</v>
      </c>
      <c r="F1416" s="12">
        <v>10</v>
      </c>
      <c r="G1416" s="12" t="s">
        <v>11</v>
      </c>
    </row>
    <row r="1417" spans="3:7" ht="15" thickBot="1" x14ac:dyDescent="0.35">
      <c r="C1417" s="10">
        <v>43303</v>
      </c>
      <c r="D1417" s="11">
        <v>0.79628472222222213</v>
      </c>
      <c r="E1417" s="12" t="s">
        <v>9</v>
      </c>
      <c r="F1417" s="12">
        <v>23</v>
      </c>
      <c r="G1417" s="12" t="s">
        <v>10</v>
      </c>
    </row>
    <row r="1418" spans="3:7" ht="15" thickBot="1" x14ac:dyDescent="0.35">
      <c r="C1418" s="10">
        <v>43303</v>
      </c>
      <c r="D1418" s="11">
        <v>0.79629629629629628</v>
      </c>
      <c r="E1418" s="12" t="s">
        <v>9</v>
      </c>
      <c r="F1418" s="12">
        <v>24</v>
      </c>
      <c r="G1418" s="12" t="s">
        <v>10</v>
      </c>
    </row>
    <row r="1419" spans="3:7" ht="15" thickBot="1" x14ac:dyDescent="0.35">
      <c r="C1419" s="10">
        <v>43303</v>
      </c>
      <c r="D1419" s="11">
        <v>0.79972222222222211</v>
      </c>
      <c r="E1419" s="12" t="s">
        <v>9</v>
      </c>
      <c r="F1419" s="12">
        <v>16</v>
      </c>
      <c r="G1419" s="12" t="s">
        <v>10</v>
      </c>
    </row>
    <row r="1420" spans="3:7" ht="15" thickBot="1" x14ac:dyDescent="0.35">
      <c r="C1420" s="10">
        <v>43303</v>
      </c>
      <c r="D1420" s="11">
        <v>0.80057870370370365</v>
      </c>
      <c r="E1420" s="12" t="s">
        <v>9</v>
      </c>
      <c r="F1420" s="12">
        <v>14</v>
      </c>
      <c r="G1420" s="12" t="s">
        <v>10</v>
      </c>
    </row>
    <row r="1421" spans="3:7" ht="15" thickBot="1" x14ac:dyDescent="0.35">
      <c r="C1421" s="10">
        <v>43303</v>
      </c>
      <c r="D1421" s="11">
        <v>0.80725694444444451</v>
      </c>
      <c r="E1421" s="12" t="s">
        <v>9</v>
      </c>
      <c r="F1421" s="12">
        <v>20</v>
      </c>
      <c r="G1421" s="12" t="s">
        <v>10</v>
      </c>
    </row>
    <row r="1422" spans="3:7" ht="15" thickBot="1" x14ac:dyDescent="0.35">
      <c r="C1422" s="10">
        <v>43303</v>
      </c>
      <c r="D1422" s="11">
        <v>0.82093749999999999</v>
      </c>
      <c r="E1422" s="12" t="s">
        <v>9</v>
      </c>
      <c r="F1422" s="12">
        <v>19</v>
      </c>
      <c r="G1422" s="12" t="s">
        <v>11</v>
      </c>
    </row>
    <row r="1423" spans="3:7" ht="15" thickBot="1" x14ac:dyDescent="0.35">
      <c r="C1423" s="10">
        <v>43303</v>
      </c>
      <c r="D1423" s="11">
        <v>0.82818287037037042</v>
      </c>
      <c r="E1423" s="12" t="s">
        <v>9</v>
      </c>
      <c r="F1423" s="12">
        <v>11</v>
      </c>
      <c r="G1423" s="12" t="s">
        <v>11</v>
      </c>
    </row>
    <row r="1424" spans="3:7" ht="15" thickBot="1" x14ac:dyDescent="0.35">
      <c r="C1424" s="10">
        <v>43303</v>
      </c>
      <c r="D1424" s="11">
        <v>0.82953703703703707</v>
      </c>
      <c r="E1424" s="12" t="s">
        <v>9</v>
      </c>
      <c r="F1424" s="12">
        <v>18</v>
      </c>
      <c r="G1424" s="12" t="s">
        <v>10</v>
      </c>
    </row>
    <row r="1425" spans="3:7" ht="15" thickBot="1" x14ac:dyDescent="0.35">
      <c r="C1425" s="10">
        <v>43303</v>
      </c>
      <c r="D1425" s="11">
        <v>0.84629629629629621</v>
      </c>
      <c r="E1425" s="12" t="s">
        <v>9</v>
      </c>
      <c r="F1425" s="12">
        <v>24</v>
      </c>
      <c r="G1425" s="12" t="s">
        <v>10</v>
      </c>
    </row>
    <row r="1426" spans="3:7" ht="15" thickBot="1" x14ac:dyDescent="0.35">
      <c r="C1426" s="17">
        <v>43303</v>
      </c>
      <c r="D1426" s="18">
        <v>0.84810185185185183</v>
      </c>
      <c r="E1426" s="19" t="s">
        <v>9</v>
      </c>
      <c r="F1426" s="19">
        <v>12</v>
      </c>
      <c r="G1426" s="19" t="s">
        <v>10</v>
      </c>
    </row>
    <row r="1427" spans="3:7" ht="15" thickBot="1" x14ac:dyDescent="0.35">
      <c r="C1427" s="7">
        <v>43304</v>
      </c>
      <c r="D1427" s="8">
        <v>2.9282407407407406E-2</v>
      </c>
      <c r="E1427" s="9" t="s">
        <v>9</v>
      </c>
      <c r="F1427" s="9">
        <v>10</v>
      </c>
      <c r="G1427" s="9" t="s">
        <v>11</v>
      </c>
    </row>
    <row r="1428" spans="3:7" ht="15" thickBot="1" x14ac:dyDescent="0.35">
      <c r="C1428" s="10">
        <v>43304</v>
      </c>
      <c r="D1428" s="11">
        <v>3.7118055555555557E-2</v>
      </c>
      <c r="E1428" s="12" t="s">
        <v>9</v>
      </c>
      <c r="F1428" s="12">
        <v>10</v>
      </c>
      <c r="G1428" s="12" t="s">
        <v>10</v>
      </c>
    </row>
    <row r="1429" spans="3:7" ht="15" thickBot="1" x14ac:dyDescent="0.35">
      <c r="C1429" s="10">
        <v>43304</v>
      </c>
      <c r="D1429" s="11">
        <v>0.13137731481481482</v>
      </c>
      <c r="E1429" s="12" t="s">
        <v>9</v>
      </c>
      <c r="F1429" s="12">
        <v>13</v>
      </c>
      <c r="G1429" s="12" t="s">
        <v>11</v>
      </c>
    </row>
    <row r="1430" spans="3:7" ht="15" thickBot="1" x14ac:dyDescent="0.35">
      <c r="C1430" s="10">
        <v>43304</v>
      </c>
      <c r="D1430" s="11">
        <v>0.1317824074074074</v>
      </c>
      <c r="E1430" s="12" t="s">
        <v>9</v>
      </c>
      <c r="F1430" s="12">
        <v>19</v>
      </c>
      <c r="G1430" s="12" t="s">
        <v>11</v>
      </c>
    </row>
    <row r="1431" spans="3:7" ht="15" thickBot="1" x14ac:dyDescent="0.35">
      <c r="C1431" s="10">
        <v>43304</v>
      </c>
      <c r="D1431" s="11">
        <v>0.3132638888888889</v>
      </c>
      <c r="E1431" s="12" t="s">
        <v>9</v>
      </c>
      <c r="F1431" s="12">
        <v>10</v>
      </c>
      <c r="G1431" s="12" t="s">
        <v>11</v>
      </c>
    </row>
    <row r="1432" spans="3:7" ht="15" thickBot="1" x14ac:dyDescent="0.35">
      <c r="C1432" s="10">
        <v>43304</v>
      </c>
      <c r="D1432" s="11">
        <v>0.3165277777777778</v>
      </c>
      <c r="E1432" s="12" t="s">
        <v>9</v>
      </c>
      <c r="F1432" s="12">
        <v>10</v>
      </c>
      <c r="G1432" s="12" t="s">
        <v>10</v>
      </c>
    </row>
    <row r="1433" spans="3:7" ht="15" thickBot="1" x14ac:dyDescent="0.35">
      <c r="C1433" s="10">
        <v>43304</v>
      </c>
      <c r="D1433" s="11">
        <v>0.33067129629629627</v>
      </c>
      <c r="E1433" s="12" t="s">
        <v>9</v>
      </c>
      <c r="F1433" s="12">
        <v>6</v>
      </c>
      <c r="G1433" s="12" t="s">
        <v>11</v>
      </c>
    </row>
    <row r="1434" spans="3:7" ht="15" thickBot="1" x14ac:dyDescent="0.35">
      <c r="C1434" s="10">
        <v>43304</v>
      </c>
      <c r="D1434" s="11">
        <v>0.33414351851851848</v>
      </c>
      <c r="E1434" s="12" t="s">
        <v>9</v>
      </c>
      <c r="F1434" s="12">
        <v>10</v>
      </c>
      <c r="G1434" s="12" t="s">
        <v>11</v>
      </c>
    </row>
    <row r="1435" spans="3:7" ht="15" thickBot="1" x14ac:dyDescent="0.35">
      <c r="C1435" s="10">
        <v>43304</v>
      </c>
      <c r="D1435" s="11">
        <v>0.3445023148148148</v>
      </c>
      <c r="E1435" s="12" t="s">
        <v>9</v>
      </c>
      <c r="F1435" s="12">
        <v>11</v>
      </c>
      <c r="G1435" s="12" t="s">
        <v>11</v>
      </c>
    </row>
    <row r="1436" spans="3:7" ht="15" thickBot="1" x14ac:dyDescent="0.35">
      <c r="C1436" s="10">
        <v>43304</v>
      </c>
      <c r="D1436" s="11">
        <v>0.34900462962962964</v>
      </c>
      <c r="E1436" s="12" t="s">
        <v>9</v>
      </c>
      <c r="F1436" s="12">
        <v>10</v>
      </c>
      <c r="G1436" s="12" t="s">
        <v>11</v>
      </c>
    </row>
    <row r="1437" spans="3:7" ht="15" thickBot="1" x14ac:dyDescent="0.35">
      <c r="C1437" s="10">
        <v>43304</v>
      </c>
      <c r="D1437" s="11">
        <v>0.35583333333333328</v>
      </c>
      <c r="E1437" s="12" t="s">
        <v>9</v>
      </c>
      <c r="F1437" s="12">
        <v>11</v>
      </c>
      <c r="G1437" s="12" t="s">
        <v>11</v>
      </c>
    </row>
    <row r="1438" spans="3:7" ht="15" thickBot="1" x14ac:dyDescent="0.35">
      <c r="C1438" s="10">
        <v>43304</v>
      </c>
      <c r="D1438" s="11">
        <v>0.36033564814814811</v>
      </c>
      <c r="E1438" s="12" t="s">
        <v>9</v>
      </c>
      <c r="F1438" s="12">
        <v>10</v>
      </c>
      <c r="G1438" s="12" t="s">
        <v>11</v>
      </c>
    </row>
    <row r="1439" spans="3:7" ht="15" thickBot="1" x14ac:dyDescent="0.35">
      <c r="C1439" s="10">
        <v>43304</v>
      </c>
      <c r="D1439" s="11">
        <v>0.36777777777777776</v>
      </c>
      <c r="E1439" s="12" t="s">
        <v>9</v>
      </c>
      <c r="F1439" s="12">
        <v>18</v>
      </c>
      <c r="G1439" s="12" t="s">
        <v>10</v>
      </c>
    </row>
    <row r="1440" spans="3:7" ht="15" thickBot="1" x14ac:dyDescent="0.35">
      <c r="C1440" s="10">
        <v>43304</v>
      </c>
      <c r="D1440" s="11">
        <v>0.36849537037037039</v>
      </c>
      <c r="E1440" s="12" t="s">
        <v>9</v>
      </c>
      <c r="F1440" s="12">
        <v>11</v>
      </c>
      <c r="G1440" s="12" t="s">
        <v>11</v>
      </c>
    </row>
    <row r="1441" spans="3:7" ht="15" thickBot="1" x14ac:dyDescent="0.35">
      <c r="C1441" s="10">
        <v>43304</v>
      </c>
      <c r="D1441" s="11">
        <v>0.41890046296296296</v>
      </c>
      <c r="E1441" s="12" t="s">
        <v>9</v>
      </c>
      <c r="F1441" s="12">
        <v>10</v>
      </c>
      <c r="G1441" s="12" t="s">
        <v>11</v>
      </c>
    </row>
    <row r="1442" spans="3:7" ht="15" thickBot="1" x14ac:dyDescent="0.35">
      <c r="C1442" s="10">
        <v>43304</v>
      </c>
      <c r="D1442" s="11">
        <v>0.42189814814814813</v>
      </c>
      <c r="E1442" s="12" t="s">
        <v>9</v>
      </c>
      <c r="F1442" s="12">
        <v>9</v>
      </c>
      <c r="G1442" s="12" t="s">
        <v>10</v>
      </c>
    </row>
    <row r="1443" spans="3:7" ht="15" thickBot="1" x14ac:dyDescent="0.35">
      <c r="C1443" s="10">
        <v>43304</v>
      </c>
      <c r="D1443" s="11">
        <v>0.43582175925925926</v>
      </c>
      <c r="E1443" s="12" t="s">
        <v>9</v>
      </c>
      <c r="F1443" s="12">
        <v>7</v>
      </c>
      <c r="G1443" s="12" t="s">
        <v>10</v>
      </c>
    </row>
    <row r="1444" spans="3:7" ht="15" thickBot="1" x14ac:dyDescent="0.35">
      <c r="C1444" s="10">
        <v>43304</v>
      </c>
      <c r="D1444" s="11">
        <v>0.4366666666666667</v>
      </c>
      <c r="E1444" s="12" t="s">
        <v>9</v>
      </c>
      <c r="F1444" s="12">
        <v>6</v>
      </c>
      <c r="G1444" s="12" t="s">
        <v>11</v>
      </c>
    </row>
    <row r="1445" spans="3:7" ht="15" thickBot="1" x14ac:dyDescent="0.35">
      <c r="C1445" s="10">
        <v>43304</v>
      </c>
      <c r="D1445" s="11">
        <v>0.45398148148148149</v>
      </c>
      <c r="E1445" s="12" t="s">
        <v>9</v>
      </c>
      <c r="F1445" s="12">
        <v>5</v>
      </c>
      <c r="G1445" s="12" t="s">
        <v>11</v>
      </c>
    </row>
    <row r="1446" spans="3:7" ht="15" thickBot="1" x14ac:dyDescent="0.35">
      <c r="C1446" s="10">
        <v>43304</v>
      </c>
      <c r="D1446" s="11">
        <v>0.45913194444444444</v>
      </c>
      <c r="E1446" s="12" t="s">
        <v>9</v>
      </c>
      <c r="F1446" s="12">
        <v>5</v>
      </c>
      <c r="G1446" s="12" t="s">
        <v>10</v>
      </c>
    </row>
    <row r="1447" spans="3:7" ht="15" thickBot="1" x14ac:dyDescent="0.35">
      <c r="C1447" s="10">
        <v>43304</v>
      </c>
      <c r="D1447" s="11">
        <v>0.46991898148148148</v>
      </c>
      <c r="E1447" s="12" t="s">
        <v>9</v>
      </c>
      <c r="F1447" s="12">
        <v>10</v>
      </c>
      <c r="G1447" s="12" t="s">
        <v>11</v>
      </c>
    </row>
    <row r="1448" spans="3:7" ht="15" thickBot="1" x14ac:dyDescent="0.35">
      <c r="C1448" s="10">
        <v>43304</v>
      </c>
      <c r="D1448" s="11">
        <v>0.48026620370370371</v>
      </c>
      <c r="E1448" s="12" t="s">
        <v>9</v>
      </c>
      <c r="F1448" s="12">
        <v>10</v>
      </c>
      <c r="G1448" s="12" t="s">
        <v>10</v>
      </c>
    </row>
    <row r="1449" spans="3:7" ht="15" thickBot="1" x14ac:dyDescent="0.35">
      <c r="C1449" s="10">
        <v>43304</v>
      </c>
      <c r="D1449" s="11">
        <v>0.48704861111111114</v>
      </c>
      <c r="E1449" s="12" t="s">
        <v>9</v>
      </c>
      <c r="F1449" s="12">
        <v>14</v>
      </c>
      <c r="G1449" s="12" t="s">
        <v>11</v>
      </c>
    </row>
    <row r="1450" spans="3:7" ht="15" thickBot="1" x14ac:dyDescent="0.35">
      <c r="C1450" s="10">
        <v>43304</v>
      </c>
      <c r="D1450" s="11">
        <v>0.49020833333333336</v>
      </c>
      <c r="E1450" s="12" t="s">
        <v>9</v>
      </c>
      <c r="F1450" s="12">
        <v>11</v>
      </c>
      <c r="G1450" s="12" t="s">
        <v>11</v>
      </c>
    </row>
    <row r="1451" spans="3:7" ht="15" thickBot="1" x14ac:dyDescent="0.35">
      <c r="C1451" s="10">
        <v>43304</v>
      </c>
      <c r="D1451" s="11">
        <v>0.49226851851851849</v>
      </c>
      <c r="E1451" s="12" t="s">
        <v>9</v>
      </c>
      <c r="F1451" s="12">
        <v>11</v>
      </c>
      <c r="G1451" s="12" t="s">
        <v>10</v>
      </c>
    </row>
    <row r="1452" spans="3:7" ht="15" thickBot="1" x14ac:dyDescent="0.35">
      <c r="C1452" s="10">
        <v>43304</v>
      </c>
      <c r="D1452" s="11">
        <v>0.49828703703703708</v>
      </c>
      <c r="E1452" s="12" t="s">
        <v>9</v>
      </c>
      <c r="F1452" s="12">
        <v>12</v>
      </c>
      <c r="G1452" s="12" t="s">
        <v>11</v>
      </c>
    </row>
    <row r="1453" spans="3:7" ht="15" thickBot="1" x14ac:dyDescent="0.35">
      <c r="C1453" s="10">
        <v>43304</v>
      </c>
      <c r="D1453" s="11">
        <v>0.49958333333333332</v>
      </c>
      <c r="E1453" s="12" t="s">
        <v>9</v>
      </c>
      <c r="F1453" s="12">
        <v>21</v>
      </c>
      <c r="G1453" s="12" t="s">
        <v>10</v>
      </c>
    </row>
    <row r="1454" spans="3:7" ht="15" thickBot="1" x14ac:dyDescent="0.35">
      <c r="C1454" s="10">
        <v>43304</v>
      </c>
      <c r="D1454" s="11">
        <v>0.50025462962962963</v>
      </c>
      <c r="E1454" s="12" t="s">
        <v>9</v>
      </c>
      <c r="F1454" s="12">
        <v>13</v>
      </c>
      <c r="G1454" s="12" t="s">
        <v>11</v>
      </c>
    </row>
    <row r="1455" spans="3:7" ht="15" thickBot="1" x14ac:dyDescent="0.35">
      <c r="C1455" s="10">
        <v>43304</v>
      </c>
      <c r="D1455" s="11">
        <v>0.50056712962962957</v>
      </c>
      <c r="E1455" s="12" t="s">
        <v>9</v>
      </c>
      <c r="F1455" s="12">
        <v>10</v>
      </c>
      <c r="G1455" s="12" t="s">
        <v>11</v>
      </c>
    </row>
    <row r="1456" spans="3:7" ht="15" thickBot="1" x14ac:dyDescent="0.35">
      <c r="C1456" s="10">
        <v>43304</v>
      </c>
      <c r="D1456" s="11">
        <v>0.50461805555555561</v>
      </c>
      <c r="E1456" s="12" t="s">
        <v>9</v>
      </c>
      <c r="F1456" s="12">
        <v>12</v>
      </c>
      <c r="G1456" s="12" t="s">
        <v>11</v>
      </c>
    </row>
    <row r="1457" spans="3:7" ht="15" thickBot="1" x14ac:dyDescent="0.35">
      <c r="C1457" s="10">
        <v>43304</v>
      </c>
      <c r="D1457" s="11">
        <v>0.51179398148148147</v>
      </c>
      <c r="E1457" s="12" t="s">
        <v>9</v>
      </c>
      <c r="F1457" s="12">
        <v>10</v>
      </c>
      <c r="G1457" s="12" t="s">
        <v>11</v>
      </c>
    </row>
    <row r="1458" spans="3:7" ht="15" thickBot="1" x14ac:dyDescent="0.35">
      <c r="C1458" s="10">
        <v>43304</v>
      </c>
      <c r="D1458" s="11">
        <v>0.51181712962962966</v>
      </c>
      <c r="E1458" s="12" t="s">
        <v>9</v>
      </c>
      <c r="F1458" s="12">
        <v>34</v>
      </c>
      <c r="G1458" s="12" t="s">
        <v>11</v>
      </c>
    </row>
    <row r="1459" spans="3:7" ht="15" thickBot="1" x14ac:dyDescent="0.35">
      <c r="C1459" s="10">
        <v>43304</v>
      </c>
      <c r="D1459" s="11">
        <v>0.51184027777777785</v>
      </c>
      <c r="E1459" s="12" t="s">
        <v>9</v>
      </c>
      <c r="F1459" s="12">
        <v>15</v>
      </c>
      <c r="G1459" s="12" t="s">
        <v>11</v>
      </c>
    </row>
    <row r="1460" spans="3:7" ht="15" thickBot="1" x14ac:dyDescent="0.35">
      <c r="C1460" s="10">
        <v>43304</v>
      </c>
      <c r="D1460" s="11">
        <v>0.5166898148148148</v>
      </c>
      <c r="E1460" s="12" t="s">
        <v>9</v>
      </c>
      <c r="F1460" s="12">
        <v>10</v>
      </c>
      <c r="G1460" s="12" t="s">
        <v>10</v>
      </c>
    </row>
    <row r="1461" spans="3:7" ht="15" thickBot="1" x14ac:dyDescent="0.35">
      <c r="C1461" s="10">
        <v>43304</v>
      </c>
      <c r="D1461" s="11">
        <v>0.51671296296296299</v>
      </c>
      <c r="E1461" s="12" t="s">
        <v>9</v>
      </c>
      <c r="F1461" s="12">
        <v>10</v>
      </c>
      <c r="G1461" s="12" t="s">
        <v>10</v>
      </c>
    </row>
    <row r="1462" spans="3:7" ht="15" thickBot="1" x14ac:dyDescent="0.35">
      <c r="C1462" s="10">
        <v>43304</v>
      </c>
      <c r="D1462" s="11">
        <v>0.51682870370370371</v>
      </c>
      <c r="E1462" s="12" t="s">
        <v>9</v>
      </c>
      <c r="F1462" s="12">
        <v>9</v>
      </c>
      <c r="G1462" s="12" t="s">
        <v>10</v>
      </c>
    </row>
    <row r="1463" spans="3:7" ht="15" thickBot="1" x14ac:dyDescent="0.35">
      <c r="C1463" s="10">
        <v>43304</v>
      </c>
      <c r="D1463" s="11">
        <v>0.52216435185185184</v>
      </c>
      <c r="E1463" s="12" t="s">
        <v>9</v>
      </c>
      <c r="F1463" s="12">
        <v>9</v>
      </c>
      <c r="G1463" s="12" t="s">
        <v>11</v>
      </c>
    </row>
    <row r="1464" spans="3:7" ht="15" thickBot="1" x14ac:dyDescent="0.35">
      <c r="C1464" s="10">
        <v>43304</v>
      </c>
      <c r="D1464" s="11">
        <v>0.52265046296296302</v>
      </c>
      <c r="E1464" s="12" t="s">
        <v>9</v>
      </c>
      <c r="F1464" s="12">
        <v>12</v>
      </c>
      <c r="G1464" s="12" t="s">
        <v>11</v>
      </c>
    </row>
    <row r="1465" spans="3:7" ht="15" thickBot="1" x14ac:dyDescent="0.35">
      <c r="C1465" s="10">
        <v>43304</v>
      </c>
      <c r="D1465" s="11">
        <v>0.52339120370370373</v>
      </c>
      <c r="E1465" s="12" t="s">
        <v>9</v>
      </c>
      <c r="F1465" s="12">
        <v>11</v>
      </c>
      <c r="G1465" s="12" t="s">
        <v>10</v>
      </c>
    </row>
    <row r="1466" spans="3:7" ht="15" thickBot="1" x14ac:dyDescent="0.35">
      <c r="C1466" s="10">
        <v>43304</v>
      </c>
      <c r="D1466" s="11">
        <v>0.56201388888888892</v>
      </c>
      <c r="E1466" s="12" t="s">
        <v>9</v>
      </c>
      <c r="F1466" s="12">
        <v>20</v>
      </c>
      <c r="G1466" s="12" t="s">
        <v>10</v>
      </c>
    </row>
    <row r="1467" spans="3:7" ht="15" thickBot="1" x14ac:dyDescent="0.35">
      <c r="C1467" s="10">
        <v>43304</v>
      </c>
      <c r="D1467" s="11">
        <v>0.56972222222222224</v>
      </c>
      <c r="E1467" s="12" t="s">
        <v>9</v>
      </c>
      <c r="F1467" s="12">
        <v>13</v>
      </c>
      <c r="G1467" s="12" t="s">
        <v>11</v>
      </c>
    </row>
    <row r="1468" spans="3:7" ht="15" thickBot="1" x14ac:dyDescent="0.35">
      <c r="C1468" s="10">
        <v>43304</v>
      </c>
      <c r="D1468" s="11">
        <v>0.57042824074074072</v>
      </c>
      <c r="E1468" s="12" t="s">
        <v>9</v>
      </c>
      <c r="F1468" s="12">
        <v>11</v>
      </c>
      <c r="G1468" s="12" t="s">
        <v>11</v>
      </c>
    </row>
    <row r="1469" spans="3:7" ht="15" thickBot="1" x14ac:dyDescent="0.35">
      <c r="C1469" s="10">
        <v>43304</v>
      </c>
      <c r="D1469" s="11">
        <v>0.57184027777777779</v>
      </c>
      <c r="E1469" s="12" t="s">
        <v>9</v>
      </c>
      <c r="F1469" s="12">
        <v>9</v>
      </c>
      <c r="G1469" s="12" t="s">
        <v>11</v>
      </c>
    </row>
    <row r="1470" spans="3:7" ht="15" thickBot="1" x14ac:dyDescent="0.35">
      <c r="C1470" s="10">
        <v>43304</v>
      </c>
      <c r="D1470" s="11">
        <v>0.5738657407407407</v>
      </c>
      <c r="E1470" s="12" t="s">
        <v>9</v>
      </c>
      <c r="F1470" s="12">
        <v>19</v>
      </c>
      <c r="G1470" s="12" t="s">
        <v>10</v>
      </c>
    </row>
    <row r="1471" spans="3:7" ht="15" thickBot="1" x14ac:dyDescent="0.35">
      <c r="C1471" s="10">
        <v>43304</v>
      </c>
      <c r="D1471" s="11">
        <v>0.58310185185185182</v>
      </c>
      <c r="E1471" s="12" t="s">
        <v>9</v>
      </c>
      <c r="F1471" s="12">
        <v>19</v>
      </c>
      <c r="G1471" s="12" t="s">
        <v>10</v>
      </c>
    </row>
    <row r="1472" spans="3:7" ht="15" thickBot="1" x14ac:dyDescent="0.35">
      <c r="C1472" s="10">
        <v>43304</v>
      </c>
      <c r="D1472" s="11">
        <v>0.59567129629629634</v>
      </c>
      <c r="E1472" s="12" t="s">
        <v>9</v>
      </c>
      <c r="F1472" s="12">
        <v>17</v>
      </c>
      <c r="G1472" s="12" t="s">
        <v>11</v>
      </c>
    </row>
    <row r="1473" spans="3:7" ht="15" thickBot="1" x14ac:dyDescent="0.35">
      <c r="C1473" s="10">
        <v>43304</v>
      </c>
      <c r="D1473" s="11">
        <v>0.62043981481481481</v>
      </c>
      <c r="E1473" s="12" t="s">
        <v>9</v>
      </c>
      <c r="F1473" s="12">
        <v>12</v>
      </c>
      <c r="G1473" s="12" t="s">
        <v>10</v>
      </c>
    </row>
    <row r="1474" spans="3:7" ht="15" thickBot="1" x14ac:dyDescent="0.35">
      <c r="C1474" s="10">
        <v>43304</v>
      </c>
      <c r="D1474" s="11">
        <v>0.62750000000000006</v>
      </c>
      <c r="E1474" s="12" t="s">
        <v>9</v>
      </c>
      <c r="F1474" s="12">
        <v>5</v>
      </c>
      <c r="G1474" s="12" t="s">
        <v>10</v>
      </c>
    </row>
    <row r="1475" spans="3:7" ht="15" thickBot="1" x14ac:dyDescent="0.35">
      <c r="C1475" s="10">
        <v>43304</v>
      </c>
      <c r="D1475" s="11">
        <v>0.62922453703703707</v>
      </c>
      <c r="E1475" s="12" t="s">
        <v>9</v>
      </c>
      <c r="F1475" s="12">
        <v>30</v>
      </c>
      <c r="G1475" s="12" t="s">
        <v>10</v>
      </c>
    </row>
    <row r="1476" spans="3:7" ht="15" thickBot="1" x14ac:dyDescent="0.35">
      <c r="C1476" s="10">
        <v>43304</v>
      </c>
      <c r="D1476" s="11">
        <v>0.63392361111111117</v>
      </c>
      <c r="E1476" s="12" t="s">
        <v>9</v>
      </c>
      <c r="F1476" s="12">
        <v>21</v>
      </c>
      <c r="G1476" s="12" t="s">
        <v>10</v>
      </c>
    </row>
    <row r="1477" spans="3:7" ht="15" thickBot="1" x14ac:dyDescent="0.35">
      <c r="C1477" s="10">
        <v>43304</v>
      </c>
      <c r="D1477" s="11">
        <v>0.63578703703703698</v>
      </c>
      <c r="E1477" s="12" t="s">
        <v>9</v>
      </c>
      <c r="F1477" s="12">
        <v>20</v>
      </c>
      <c r="G1477" s="12" t="s">
        <v>10</v>
      </c>
    </row>
    <row r="1478" spans="3:7" ht="15" thickBot="1" x14ac:dyDescent="0.35">
      <c r="C1478" s="10">
        <v>43304</v>
      </c>
      <c r="D1478" s="11">
        <v>0.64927083333333335</v>
      </c>
      <c r="E1478" s="12" t="s">
        <v>9</v>
      </c>
      <c r="F1478" s="12">
        <v>13</v>
      </c>
      <c r="G1478" s="12" t="s">
        <v>11</v>
      </c>
    </row>
    <row r="1479" spans="3:7" ht="15" thickBot="1" x14ac:dyDescent="0.35">
      <c r="C1479" s="10">
        <v>43304</v>
      </c>
      <c r="D1479" s="11">
        <v>0.64954861111111117</v>
      </c>
      <c r="E1479" s="12" t="s">
        <v>9</v>
      </c>
      <c r="F1479" s="12">
        <v>11</v>
      </c>
      <c r="G1479" s="12" t="s">
        <v>11</v>
      </c>
    </row>
    <row r="1480" spans="3:7" ht="15" thickBot="1" x14ac:dyDescent="0.35">
      <c r="C1480" s="10">
        <v>43304</v>
      </c>
      <c r="D1480" s="11">
        <v>0.64967592592592593</v>
      </c>
      <c r="E1480" s="12" t="s">
        <v>9</v>
      </c>
      <c r="F1480" s="12">
        <v>20</v>
      </c>
      <c r="G1480" s="12" t="s">
        <v>10</v>
      </c>
    </row>
    <row r="1481" spans="3:7" ht="15" thickBot="1" x14ac:dyDescent="0.35">
      <c r="C1481" s="10">
        <v>43304</v>
      </c>
      <c r="D1481" s="11">
        <v>0.65665509259259258</v>
      </c>
      <c r="E1481" s="12" t="s">
        <v>9</v>
      </c>
      <c r="F1481" s="12">
        <v>17</v>
      </c>
      <c r="G1481" s="12" t="s">
        <v>11</v>
      </c>
    </row>
    <row r="1482" spans="3:7" ht="15" thickBot="1" x14ac:dyDescent="0.35">
      <c r="C1482" s="10">
        <v>43304</v>
      </c>
      <c r="D1482" s="11">
        <v>0.65687499999999999</v>
      </c>
      <c r="E1482" s="12" t="s">
        <v>9</v>
      </c>
      <c r="F1482" s="12">
        <v>16</v>
      </c>
      <c r="G1482" s="12" t="s">
        <v>11</v>
      </c>
    </row>
    <row r="1483" spans="3:7" ht="15" thickBot="1" x14ac:dyDescent="0.35">
      <c r="C1483" s="10">
        <v>43304</v>
      </c>
      <c r="D1483" s="11">
        <v>0.65842592592592586</v>
      </c>
      <c r="E1483" s="12" t="s">
        <v>9</v>
      </c>
      <c r="F1483" s="12">
        <v>22</v>
      </c>
      <c r="G1483" s="12" t="s">
        <v>10</v>
      </c>
    </row>
    <row r="1484" spans="3:7" ht="15" thickBot="1" x14ac:dyDescent="0.35">
      <c r="C1484" s="10">
        <v>43304</v>
      </c>
      <c r="D1484" s="11">
        <v>0.66170138888888885</v>
      </c>
      <c r="E1484" s="12" t="s">
        <v>9</v>
      </c>
      <c r="F1484" s="12">
        <v>11</v>
      </c>
      <c r="G1484" s="12" t="s">
        <v>11</v>
      </c>
    </row>
    <row r="1485" spans="3:7" ht="15" thickBot="1" x14ac:dyDescent="0.35">
      <c r="C1485" s="10">
        <v>43304</v>
      </c>
      <c r="D1485" s="11">
        <v>0.66241898148148148</v>
      </c>
      <c r="E1485" s="12" t="s">
        <v>9</v>
      </c>
      <c r="F1485" s="12">
        <v>10</v>
      </c>
      <c r="G1485" s="12" t="s">
        <v>11</v>
      </c>
    </row>
    <row r="1486" spans="3:7" ht="15" thickBot="1" x14ac:dyDescent="0.35">
      <c r="C1486" s="10">
        <v>43304</v>
      </c>
      <c r="D1486" s="11">
        <v>0.67097222222222219</v>
      </c>
      <c r="E1486" s="12" t="s">
        <v>9</v>
      </c>
      <c r="F1486" s="12">
        <v>10</v>
      </c>
      <c r="G1486" s="12" t="s">
        <v>10</v>
      </c>
    </row>
    <row r="1487" spans="3:7" ht="15" thickBot="1" x14ac:dyDescent="0.35">
      <c r="C1487" s="10">
        <v>43304</v>
      </c>
      <c r="D1487" s="11">
        <v>0.67618055555555545</v>
      </c>
      <c r="E1487" s="12" t="s">
        <v>9</v>
      </c>
      <c r="F1487" s="12">
        <v>8</v>
      </c>
      <c r="G1487" s="12" t="s">
        <v>11</v>
      </c>
    </row>
    <row r="1488" spans="3:7" ht="15" thickBot="1" x14ac:dyDescent="0.35">
      <c r="C1488" s="10">
        <v>43304</v>
      </c>
      <c r="D1488" s="11">
        <v>0.6878009259259259</v>
      </c>
      <c r="E1488" s="12" t="s">
        <v>9</v>
      </c>
      <c r="F1488" s="12">
        <v>10</v>
      </c>
      <c r="G1488" s="12" t="s">
        <v>10</v>
      </c>
    </row>
    <row r="1489" spans="3:7" ht="15" thickBot="1" x14ac:dyDescent="0.35">
      <c r="C1489" s="10">
        <v>43304</v>
      </c>
      <c r="D1489" s="11">
        <v>0.69179398148148152</v>
      </c>
      <c r="E1489" s="12" t="s">
        <v>9</v>
      </c>
      <c r="F1489" s="12">
        <v>10</v>
      </c>
      <c r="G1489" s="12" t="s">
        <v>11</v>
      </c>
    </row>
    <row r="1490" spans="3:7" ht="15" thickBot="1" x14ac:dyDescent="0.35">
      <c r="C1490" s="10">
        <v>43304</v>
      </c>
      <c r="D1490" s="11">
        <v>0.69776620370370368</v>
      </c>
      <c r="E1490" s="12" t="s">
        <v>9</v>
      </c>
      <c r="F1490" s="12">
        <v>24</v>
      </c>
      <c r="G1490" s="12" t="s">
        <v>10</v>
      </c>
    </row>
    <row r="1491" spans="3:7" ht="15" thickBot="1" x14ac:dyDescent="0.35">
      <c r="C1491" s="10">
        <v>43304</v>
      </c>
      <c r="D1491" s="11">
        <v>0.6990277777777778</v>
      </c>
      <c r="E1491" s="12" t="s">
        <v>9</v>
      </c>
      <c r="F1491" s="12">
        <v>27</v>
      </c>
      <c r="G1491" s="12" t="s">
        <v>11</v>
      </c>
    </row>
    <row r="1492" spans="3:7" ht="15" thickBot="1" x14ac:dyDescent="0.35">
      <c r="C1492" s="10">
        <v>43304</v>
      </c>
      <c r="D1492" s="11">
        <v>0.69907407407407407</v>
      </c>
      <c r="E1492" s="12" t="s">
        <v>9</v>
      </c>
      <c r="F1492" s="12">
        <v>12</v>
      </c>
      <c r="G1492" s="12" t="s">
        <v>11</v>
      </c>
    </row>
    <row r="1493" spans="3:7" ht="15" thickBot="1" x14ac:dyDescent="0.35">
      <c r="C1493" s="10">
        <v>43304</v>
      </c>
      <c r="D1493" s="11">
        <v>0.69942129629629635</v>
      </c>
      <c r="E1493" s="12" t="s">
        <v>9</v>
      </c>
      <c r="F1493" s="12">
        <v>23</v>
      </c>
      <c r="G1493" s="12" t="s">
        <v>10</v>
      </c>
    </row>
    <row r="1494" spans="3:7" ht="15" thickBot="1" x14ac:dyDescent="0.35">
      <c r="C1494" s="10">
        <v>43304</v>
      </c>
      <c r="D1494" s="11">
        <v>0.7010185185185186</v>
      </c>
      <c r="E1494" s="12" t="s">
        <v>9</v>
      </c>
      <c r="F1494" s="12">
        <v>20</v>
      </c>
      <c r="G1494" s="12" t="s">
        <v>10</v>
      </c>
    </row>
    <row r="1495" spans="3:7" ht="15" thickBot="1" x14ac:dyDescent="0.35">
      <c r="C1495" s="10">
        <v>43304</v>
      </c>
      <c r="D1495" s="11">
        <v>0.70135416666666661</v>
      </c>
      <c r="E1495" s="12" t="s">
        <v>9</v>
      </c>
      <c r="F1495" s="12">
        <v>22</v>
      </c>
      <c r="G1495" s="12" t="s">
        <v>10</v>
      </c>
    </row>
    <row r="1496" spans="3:7" ht="15" thickBot="1" x14ac:dyDescent="0.35">
      <c r="C1496" s="10">
        <v>43304</v>
      </c>
      <c r="D1496" s="11">
        <v>0.70270833333333327</v>
      </c>
      <c r="E1496" s="12" t="s">
        <v>9</v>
      </c>
      <c r="F1496" s="12">
        <v>26</v>
      </c>
      <c r="G1496" s="12" t="s">
        <v>10</v>
      </c>
    </row>
    <row r="1497" spans="3:7" ht="15" thickBot="1" x14ac:dyDescent="0.35">
      <c r="C1497" s="10">
        <v>43304</v>
      </c>
      <c r="D1497" s="11">
        <v>0.70571759259259259</v>
      </c>
      <c r="E1497" s="12" t="s">
        <v>9</v>
      </c>
      <c r="F1497" s="12">
        <v>25</v>
      </c>
      <c r="G1497" s="12" t="s">
        <v>10</v>
      </c>
    </row>
    <row r="1498" spans="3:7" ht="15" thickBot="1" x14ac:dyDescent="0.35">
      <c r="C1498" s="10">
        <v>43304</v>
      </c>
      <c r="D1498" s="11">
        <v>0.70773148148148157</v>
      </c>
      <c r="E1498" s="12" t="s">
        <v>9</v>
      </c>
      <c r="F1498" s="12">
        <v>27</v>
      </c>
      <c r="G1498" s="12" t="s">
        <v>10</v>
      </c>
    </row>
    <row r="1499" spans="3:7" ht="15" thickBot="1" x14ac:dyDescent="0.35">
      <c r="C1499" s="10">
        <v>43304</v>
      </c>
      <c r="D1499" s="11">
        <v>0.70777777777777784</v>
      </c>
      <c r="E1499" s="12" t="s">
        <v>9</v>
      </c>
      <c r="F1499" s="12">
        <v>28</v>
      </c>
      <c r="G1499" s="12" t="s">
        <v>10</v>
      </c>
    </row>
    <row r="1500" spans="3:7" ht="15" thickBot="1" x14ac:dyDescent="0.35">
      <c r="C1500" s="10">
        <v>43304</v>
      </c>
      <c r="D1500" s="11">
        <v>0.70809027777777767</v>
      </c>
      <c r="E1500" s="12" t="s">
        <v>9</v>
      </c>
      <c r="F1500" s="12">
        <v>11</v>
      </c>
      <c r="G1500" s="12" t="s">
        <v>11</v>
      </c>
    </row>
    <row r="1501" spans="3:7" ht="15" thickBot="1" x14ac:dyDescent="0.35">
      <c r="C1501" s="10">
        <v>43304</v>
      </c>
      <c r="D1501" s="11">
        <v>0.70825231481481488</v>
      </c>
      <c r="E1501" s="12" t="s">
        <v>9</v>
      </c>
      <c r="F1501" s="12">
        <v>9</v>
      </c>
      <c r="G1501" s="12" t="s">
        <v>11</v>
      </c>
    </row>
    <row r="1502" spans="3:7" ht="15" thickBot="1" x14ac:dyDescent="0.35">
      <c r="C1502" s="10">
        <v>43304</v>
      </c>
      <c r="D1502" s="11">
        <v>0.70846064814814813</v>
      </c>
      <c r="E1502" s="12" t="s">
        <v>9</v>
      </c>
      <c r="F1502" s="12">
        <v>10</v>
      </c>
      <c r="G1502" s="12" t="s">
        <v>11</v>
      </c>
    </row>
    <row r="1503" spans="3:7" ht="15" thickBot="1" x14ac:dyDescent="0.35">
      <c r="C1503" s="10">
        <v>43304</v>
      </c>
      <c r="D1503" s="11">
        <v>0.71451388888888889</v>
      </c>
      <c r="E1503" s="12" t="s">
        <v>9</v>
      </c>
      <c r="F1503" s="12">
        <v>25</v>
      </c>
      <c r="G1503" s="12" t="s">
        <v>10</v>
      </c>
    </row>
    <row r="1504" spans="3:7" ht="15" thickBot="1" x14ac:dyDescent="0.35">
      <c r="C1504" s="10">
        <v>43304</v>
      </c>
      <c r="D1504" s="11">
        <v>0.71456018518518516</v>
      </c>
      <c r="E1504" s="12" t="s">
        <v>9</v>
      </c>
      <c r="F1504" s="12">
        <v>34</v>
      </c>
      <c r="G1504" s="12" t="s">
        <v>10</v>
      </c>
    </row>
    <row r="1505" spans="3:7" ht="15" thickBot="1" x14ac:dyDescent="0.35">
      <c r="C1505" s="10">
        <v>43304</v>
      </c>
      <c r="D1505" s="11">
        <v>0.71596064814814808</v>
      </c>
      <c r="E1505" s="12" t="s">
        <v>9</v>
      </c>
      <c r="F1505" s="12">
        <v>13</v>
      </c>
      <c r="G1505" s="12" t="s">
        <v>11</v>
      </c>
    </row>
    <row r="1506" spans="3:7" ht="15" thickBot="1" x14ac:dyDescent="0.35">
      <c r="C1506" s="10">
        <v>43304</v>
      </c>
      <c r="D1506" s="11">
        <v>0.72138888888888886</v>
      </c>
      <c r="E1506" s="12" t="s">
        <v>9</v>
      </c>
      <c r="F1506" s="12">
        <v>27</v>
      </c>
      <c r="G1506" s="12" t="s">
        <v>10</v>
      </c>
    </row>
    <row r="1507" spans="3:7" ht="15" thickBot="1" x14ac:dyDescent="0.35">
      <c r="C1507" s="10">
        <v>43304</v>
      </c>
      <c r="D1507" s="11">
        <v>0.72149305555555554</v>
      </c>
      <c r="E1507" s="12" t="s">
        <v>9</v>
      </c>
      <c r="F1507" s="12">
        <v>24</v>
      </c>
      <c r="G1507" s="12" t="s">
        <v>10</v>
      </c>
    </row>
    <row r="1508" spans="3:7" ht="15" thickBot="1" x14ac:dyDescent="0.35">
      <c r="C1508" s="10">
        <v>43304</v>
      </c>
      <c r="D1508" s="11">
        <v>0.72271990740740744</v>
      </c>
      <c r="E1508" s="12" t="s">
        <v>9</v>
      </c>
      <c r="F1508" s="12">
        <v>11</v>
      </c>
      <c r="G1508" s="12" t="s">
        <v>11</v>
      </c>
    </row>
    <row r="1509" spans="3:7" ht="15" thickBot="1" x14ac:dyDescent="0.35">
      <c r="C1509" s="10">
        <v>43304</v>
      </c>
      <c r="D1509" s="11">
        <v>0.72290509259259261</v>
      </c>
      <c r="E1509" s="12" t="s">
        <v>9</v>
      </c>
      <c r="F1509" s="12">
        <v>13</v>
      </c>
      <c r="G1509" s="12" t="s">
        <v>11</v>
      </c>
    </row>
    <row r="1510" spans="3:7" ht="15" thickBot="1" x14ac:dyDescent="0.35">
      <c r="C1510" s="10">
        <v>43304</v>
      </c>
      <c r="D1510" s="11">
        <v>0.72347222222222218</v>
      </c>
      <c r="E1510" s="12" t="s">
        <v>9</v>
      </c>
      <c r="F1510" s="12">
        <v>29</v>
      </c>
      <c r="G1510" s="12" t="s">
        <v>10</v>
      </c>
    </row>
    <row r="1511" spans="3:7" ht="15" thickBot="1" x14ac:dyDescent="0.35">
      <c r="C1511" s="10">
        <v>43304</v>
      </c>
      <c r="D1511" s="11">
        <v>0.72357638888888898</v>
      </c>
      <c r="E1511" s="12" t="s">
        <v>9</v>
      </c>
      <c r="F1511" s="12">
        <v>27</v>
      </c>
      <c r="G1511" s="12" t="s">
        <v>10</v>
      </c>
    </row>
    <row r="1512" spans="3:7" ht="15" thickBot="1" x14ac:dyDescent="0.35">
      <c r="C1512" s="10">
        <v>43304</v>
      </c>
      <c r="D1512" s="11">
        <v>0.72358796296296291</v>
      </c>
      <c r="E1512" s="12" t="s">
        <v>9</v>
      </c>
      <c r="F1512" s="12">
        <v>28</v>
      </c>
      <c r="G1512" s="12" t="s">
        <v>10</v>
      </c>
    </row>
    <row r="1513" spans="3:7" ht="15" thickBot="1" x14ac:dyDescent="0.35">
      <c r="C1513" s="10">
        <v>43304</v>
      </c>
      <c r="D1513" s="11">
        <v>0.72978009259259258</v>
      </c>
      <c r="E1513" s="12" t="s">
        <v>9</v>
      </c>
      <c r="F1513" s="12">
        <v>23</v>
      </c>
      <c r="G1513" s="12" t="s">
        <v>10</v>
      </c>
    </row>
    <row r="1514" spans="3:7" ht="15" thickBot="1" x14ac:dyDescent="0.35">
      <c r="C1514" s="10">
        <v>43304</v>
      </c>
      <c r="D1514" s="11">
        <v>0.73195601851851855</v>
      </c>
      <c r="E1514" s="12" t="s">
        <v>9</v>
      </c>
      <c r="F1514" s="12">
        <v>17</v>
      </c>
      <c r="G1514" s="12" t="s">
        <v>10</v>
      </c>
    </row>
    <row r="1515" spans="3:7" ht="15" thickBot="1" x14ac:dyDescent="0.35">
      <c r="C1515" s="10">
        <v>43304</v>
      </c>
      <c r="D1515" s="11">
        <v>0.73292824074074081</v>
      </c>
      <c r="E1515" s="12" t="s">
        <v>9</v>
      </c>
      <c r="F1515" s="12">
        <v>10</v>
      </c>
      <c r="G1515" s="12" t="s">
        <v>11</v>
      </c>
    </row>
    <row r="1516" spans="3:7" ht="15" thickBot="1" x14ac:dyDescent="0.35">
      <c r="C1516" s="10">
        <v>43304</v>
      </c>
      <c r="D1516" s="11">
        <v>0.73883101851851851</v>
      </c>
      <c r="E1516" s="12" t="s">
        <v>9</v>
      </c>
      <c r="F1516" s="12">
        <v>10</v>
      </c>
      <c r="G1516" s="12" t="s">
        <v>11</v>
      </c>
    </row>
    <row r="1517" spans="3:7" ht="15" thickBot="1" x14ac:dyDescent="0.35">
      <c r="C1517" s="10">
        <v>43304</v>
      </c>
      <c r="D1517" s="11">
        <v>0.74067129629629624</v>
      </c>
      <c r="E1517" s="12" t="s">
        <v>9</v>
      </c>
      <c r="F1517" s="12">
        <v>8</v>
      </c>
      <c r="G1517" s="12" t="s">
        <v>11</v>
      </c>
    </row>
    <row r="1518" spans="3:7" ht="15" thickBot="1" x14ac:dyDescent="0.35">
      <c r="C1518" s="10">
        <v>43304</v>
      </c>
      <c r="D1518" s="11">
        <v>0.74944444444444447</v>
      </c>
      <c r="E1518" s="12" t="s">
        <v>9</v>
      </c>
      <c r="F1518" s="12">
        <v>19</v>
      </c>
      <c r="G1518" s="12" t="s">
        <v>10</v>
      </c>
    </row>
    <row r="1519" spans="3:7" ht="15" thickBot="1" x14ac:dyDescent="0.35">
      <c r="C1519" s="10">
        <v>43304</v>
      </c>
      <c r="D1519" s="11">
        <v>0.75196759259259249</v>
      </c>
      <c r="E1519" s="12" t="s">
        <v>9</v>
      </c>
      <c r="F1519" s="12">
        <v>28</v>
      </c>
      <c r="G1519" s="12" t="s">
        <v>10</v>
      </c>
    </row>
    <row r="1520" spans="3:7" ht="15" thickBot="1" x14ac:dyDescent="0.35">
      <c r="C1520" s="10">
        <v>43304</v>
      </c>
      <c r="D1520" s="11">
        <v>0.75510416666666658</v>
      </c>
      <c r="E1520" s="12" t="s">
        <v>9</v>
      </c>
      <c r="F1520" s="12">
        <v>13</v>
      </c>
      <c r="G1520" s="12" t="s">
        <v>10</v>
      </c>
    </row>
    <row r="1521" spans="3:7" ht="15" thickBot="1" x14ac:dyDescent="0.35">
      <c r="C1521" s="10">
        <v>43304</v>
      </c>
      <c r="D1521" s="11">
        <v>0.75512731481481488</v>
      </c>
      <c r="E1521" s="12" t="s">
        <v>9</v>
      </c>
      <c r="F1521" s="12">
        <v>17</v>
      </c>
      <c r="G1521" s="12" t="s">
        <v>10</v>
      </c>
    </row>
    <row r="1522" spans="3:7" ht="15" thickBot="1" x14ac:dyDescent="0.35">
      <c r="C1522" s="10">
        <v>43304</v>
      </c>
      <c r="D1522" s="11">
        <v>0.75513888888888892</v>
      </c>
      <c r="E1522" s="12" t="s">
        <v>9</v>
      </c>
      <c r="F1522" s="12">
        <v>20</v>
      </c>
      <c r="G1522" s="12" t="s">
        <v>10</v>
      </c>
    </row>
    <row r="1523" spans="3:7" ht="15" thickBot="1" x14ac:dyDescent="0.35">
      <c r="C1523" s="10">
        <v>43304</v>
      </c>
      <c r="D1523" s="11">
        <v>0.75516203703703699</v>
      </c>
      <c r="E1523" s="12" t="s">
        <v>9</v>
      </c>
      <c r="F1523" s="12">
        <v>16</v>
      </c>
      <c r="G1523" s="12" t="s">
        <v>10</v>
      </c>
    </row>
    <row r="1524" spans="3:7" ht="15" thickBot="1" x14ac:dyDescent="0.35">
      <c r="C1524" s="10">
        <v>43304</v>
      </c>
      <c r="D1524" s="11">
        <v>0.75517361111111114</v>
      </c>
      <c r="E1524" s="12" t="s">
        <v>9</v>
      </c>
      <c r="F1524" s="12">
        <v>18</v>
      </c>
      <c r="G1524" s="12" t="s">
        <v>10</v>
      </c>
    </row>
    <row r="1525" spans="3:7" ht="15" thickBot="1" x14ac:dyDescent="0.35">
      <c r="C1525" s="10">
        <v>43304</v>
      </c>
      <c r="D1525" s="11">
        <v>0.75548611111111119</v>
      </c>
      <c r="E1525" s="12" t="s">
        <v>9</v>
      </c>
      <c r="F1525" s="12">
        <v>11</v>
      </c>
      <c r="G1525" s="12" t="s">
        <v>11</v>
      </c>
    </row>
    <row r="1526" spans="3:7" ht="15" thickBot="1" x14ac:dyDescent="0.35">
      <c r="C1526" s="10">
        <v>43304</v>
      </c>
      <c r="D1526" s="11">
        <v>0.75946759259259267</v>
      </c>
      <c r="E1526" s="12" t="s">
        <v>9</v>
      </c>
      <c r="F1526" s="12">
        <v>24</v>
      </c>
      <c r="G1526" s="12" t="s">
        <v>10</v>
      </c>
    </row>
    <row r="1527" spans="3:7" ht="15" thickBot="1" x14ac:dyDescent="0.35">
      <c r="C1527" s="10">
        <v>43304</v>
      </c>
      <c r="D1527" s="11">
        <v>0.76546296296296301</v>
      </c>
      <c r="E1527" s="12" t="s">
        <v>9</v>
      </c>
      <c r="F1527" s="12">
        <v>13</v>
      </c>
      <c r="G1527" s="12" t="s">
        <v>10</v>
      </c>
    </row>
    <row r="1528" spans="3:7" ht="15" thickBot="1" x14ac:dyDescent="0.35">
      <c r="C1528" s="10">
        <v>43304</v>
      </c>
      <c r="D1528" s="11">
        <v>0.76652777777777781</v>
      </c>
      <c r="E1528" s="12" t="s">
        <v>9</v>
      </c>
      <c r="F1528" s="12">
        <v>28</v>
      </c>
      <c r="G1528" s="12" t="s">
        <v>10</v>
      </c>
    </row>
    <row r="1529" spans="3:7" ht="15" thickBot="1" x14ac:dyDescent="0.35">
      <c r="C1529" s="10">
        <v>43304</v>
      </c>
      <c r="D1529" s="11">
        <v>0.76652777777777781</v>
      </c>
      <c r="E1529" s="12" t="s">
        <v>9</v>
      </c>
      <c r="F1529" s="12">
        <v>27</v>
      </c>
      <c r="G1529" s="12" t="s">
        <v>11</v>
      </c>
    </row>
    <row r="1530" spans="3:7" ht="15" thickBot="1" x14ac:dyDescent="0.35">
      <c r="C1530" s="10">
        <v>43304</v>
      </c>
      <c r="D1530" s="11">
        <v>0.76806712962962964</v>
      </c>
      <c r="E1530" s="12" t="s">
        <v>9</v>
      </c>
      <c r="F1530" s="12">
        <v>11</v>
      </c>
      <c r="G1530" s="12" t="s">
        <v>11</v>
      </c>
    </row>
    <row r="1531" spans="3:7" ht="15" thickBot="1" x14ac:dyDescent="0.35">
      <c r="C1531" s="10">
        <v>43304</v>
      </c>
      <c r="D1531" s="11">
        <v>0.7689583333333333</v>
      </c>
      <c r="E1531" s="12" t="s">
        <v>9</v>
      </c>
      <c r="F1531" s="12">
        <v>13</v>
      </c>
      <c r="G1531" s="12" t="s">
        <v>10</v>
      </c>
    </row>
    <row r="1532" spans="3:7" ht="15" thickBot="1" x14ac:dyDescent="0.35">
      <c r="C1532" s="10">
        <v>43304</v>
      </c>
      <c r="D1532" s="11">
        <v>0.76902777777777775</v>
      </c>
      <c r="E1532" s="12" t="s">
        <v>9</v>
      </c>
      <c r="F1532" s="12">
        <v>18</v>
      </c>
      <c r="G1532" s="12" t="s">
        <v>10</v>
      </c>
    </row>
    <row r="1533" spans="3:7" ht="15" thickBot="1" x14ac:dyDescent="0.35">
      <c r="C1533" s="10">
        <v>43304</v>
      </c>
      <c r="D1533" s="11">
        <v>0.7742013888888889</v>
      </c>
      <c r="E1533" s="12" t="s">
        <v>9</v>
      </c>
      <c r="F1533" s="12">
        <v>30</v>
      </c>
      <c r="G1533" s="12" t="s">
        <v>10</v>
      </c>
    </row>
    <row r="1534" spans="3:7" ht="15" thickBot="1" x14ac:dyDescent="0.35">
      <c r="C1534" s="10">
        <v>43304</v>
      </c>
      <c r="D1534" s="11">
        <v>0.77548611111111121</v>
      </c>
      <c r="E1534" s="12" t="s">
        <v>9</v>
      </c>
      <c r="F1534" s="12">
        <v>32</v>
      </c>
      <c r="G1534" s="12" t="s">
        <v>10</v>
      </c>
    </row>
    <row r="1535" spans="3:7" ht="15" thickBot="1" x14ac:dyDescent="0.35">
      <c r="C1535" s="10">
        <v>43304</v>
      </c>
      <c r="D1535" s="11">
        <v>0.77725694444444438</v>
      </c>
      <c r="E1535" s="12" t="s">
        <v>9</v>
      </c>
      <c r="F1535" s="12">
        <v>10</v>
      </c>
      <c r="G1535" s="12" t="s">
        <v>10</v>
      </c>
    </row>
    <row r="1536" spans="3:7" ht="15" thickBot="1" x14ac:dyDescent="0.35">
      <c r="C1536" s="10">
        <v>43304</v>
      </c>
      <c r="D1536" s="11">
        <v>0.77871527777777771</v>
      </c>
      <c r="E1536" s="12" t="s">
        <v>9</v>
      </c>
      <c r="F1536" s="12">
        <v>15</v>
      </c>
      <c r="G1536" s="12" t="s">
        <v>11</v>
      </c>
    </row>
    <row r="1537" spans="3:7" ht="15" thickBot="1" x14ac:dyDescent="0.35">
      <c r="C1537" s="10">
        <v>43304</v>
      </c>
      <c r="D1537" s="11">
        <v>0.78061342592592586</v>
      </c>
      <c r="E1537" s="12" t="s">
        <v>9</v>
      </c>
      <c r="F1537" s="12">
        <v>13</v>
      </c>
      <c r="G1537" s="12" t="s">
        <v>11</v>
      </c>
    </row>
    <row r="1538" spans="3:7" ht="15" thickBot="1" x14ac:dyDescent="0.35">
      <c r="C1538" s="10">
        <v>43304</v>
      </c>
      <c r="D1538" s="11">
        <v>0.78093749999999995</v>
      </c>
      <c r="E1538" s="12" t="s">
        <v>9</v>
      </c>
      <c r="F1538" s="12">
        <v>13</v>
      </c>
      <c r="G1538" s="12" t="s">
        <v>11</v>
      </c>
    </row>
    <row r="1539" spans="3:7" ht="15" thickBot="1" x14ac:dyDescent="0.35">
      <c r="C1539" s="10">
        <v>43304</v>
      </c>
      <c r="D1539" s="11">
        <v>0.78300925925925924</v>
      </c>
      <c r="E1539" s="12" t="s">
        <v>9</v>
      </c>
      <c r="F1539" s="12">
        <v>24</v>
      </c>
      <c r="G1539" s="12" t="s">
        <v>10</v>
      </c>
    </row>
    <row r="1540" spans="3:7" ht="15" thickBot="1" x14ac:dyDescent="0.35">
      <c r="C1540" s="10">
        <v>43304</v>
      </c>
      <c r="D1540" s="11">
        <v>0.79516203703703703</v>
      </c>
      <c r="E1540" s="12" t="s">
        <v>9</v>
      </c>
      <c r="F1540" s="12">
        <v>20</v>
      </c>
      <c r="G1540" s="12" t="s">
        <v>10</v>
      </c>
    </row>
    <row r="1541" spans="3:7" ht="15" thickBot="1" x14ac:dyDescent="0.35">
      <c r="C1541" s="10">
        <v>43304</v>
      </c>
      <c r="D1541" s="11">
        <v>0.79549768518518515</v>
      </c>
      <c r="E1541" s="12" t="s">
        <v>9</v>
      </c>
      <c r="F1541" s="12">
        <v>13</v>
      </c>
      <c r="G1541" s="12" t="s">
        <v>11</v>
      </c>
    </row>
    <row r="1542" spans="3:7" ht="15" thickBot="1" x14ac:dyDescent="0.35">
      <c r="C1542" s="10">
        <v>43304</v>
      </c>
      <c r="D1542" s="11">
        <v>0.79873842592592592</v>
      </c>
      <c r="E1542" s="12" t="s">
        <v>9</v>
      </c>
      <c r="F1542" s="12">
        <v>12</v>
      </c>
      <c r="G1542" s="12" t="s">
        <v>10</v>
      </c>
    </row>
    <row r="1543" spans="3:7" ht="15" thickBot="1" x14ac:dyDescent="0.35">
      <c r="C1543" s="10">
        <v>43304</v>
      </c>
      <c r="D1543" s="11">
        <v>0.80465277777777777</v>
      </c>
      <c r="E1543" s="12" t="s">
        <v>9</v>
      </c>
      <c r="F1543" s="12">
        <v>15</v>
      </c>
      <c r="G1543" s="12" t="s">
        <v>10</v>
      </c>
    </row>
    <row r="1544" spans="3:7" ht="15" thickBot="1" x14ac:dyDescent="0.35">
      <c r="C1544" s="10">
        <v>43304</v>
      </c>
      <c r="D1544" s="11">
        <v>0.80677083333333333</v>
      </c>
      <c r="E1544" s="12" t="s">
        <v>9</v>
      </c>
      <c r="F1544" s="12">
        <v>12</v>
      </c>
      <c r="G1544" s="12" t="s">
        <v>11</v>
      </c>
    </row>
    <row r="1545" spans="3:7" ht="15" thickBot="1" x14ac:dyDescent="0.35">
      <c r="C1545" s="10">
        <v>43304</v>
      </c>
      <c r="D1545" s="11">
        <v>0.80717592592592602</v>
      </c>
      <c r="E1545" s="12" t="s">
        <v>9</v>
      </c>
      <c r="F1545" s="12">
        <v>13</v>
      </c>
      <c r="G1545" s="12" t="s">
        <v>10</v>
      </c>
    </row>
    <row r="1546" spans="3:7" ht="15" thickBot="1" x14ac:dyDescent="0.35">
      <c r="C1546" s="10">
        <v>43304</v>
      </c>
      <c r="D1546" s="11">
        <v>0.81230324074074067</v>
      </c>
      <c r="E1546" s="12" t="s">
        <v>9</v>
      </c>
      <c r="F1546" s="12">
        <v>22</v>
      </c>
      <c r="G1546" s="12" t="s">
        <v>10</v>
      </c>
    </row>
    <row r="1547" spans="3:7" ht="15" thickBot="1" x14ac:dyDescent="0.35">
      <c r="C1547" s="10">
        <v>43304</v>
      </c>
      <c r="D1547" s="11">
        <v>0.81258101851851849</v>
      </c>
      <c r="E1547" s="12" t="s">
        <v>9</v>
      </c>
      <c r="F1547" s="12">
        <v>9</v>
      </c>
      <c r="G1547" s="12" t="s">
        <v>11</v>
      </c>
    </row>
    <row r="1548" spans="3:7" ht="15" thickBot="1" x14ac:dyDescent="0.35">
      <c r="C1548" s="10">
        <v>43304</v>
      </c>
      <c r="D1548" s="11">
        <v>0.81379629629629635</v>
      </c>
      <c r="E1548" s="12" t="s">
        <v>9</v>
      </c>
      <c r="F1548" s="12">
        <v>12</v>
      </c>
      <c r="G1548" s="12" t="s">
        <v>11</v>
      </c>
    </row>
    <row r="1549" spans="3:7" ht="15" thickBot="1" x14ac:dyDescent="0.35">
      <c r="C1549" s="10">
        <v>43304</v>
      </c>
      <c r="D1549" s="11">
        <v>0.82130787037037034</v>
      </c>
      <c r="E1549" s="12" t="s">
        <v>9</v>
      </c>
      <c r="F1549" s="12">
        <v>12</v>
      </c>
      <c r="G1549" s="12" t="s">
        <v>11</v>
      </c>
    </row>
    <row r="1550" spans="3:7" ht="15" thickBot="1" x14ac:dyDescent="0.35">
      <c r="C1550" s="10">
        <v>43304</v>
      </c>
      <c r="D1550" s="11">
        <v>0.82943287037037028</v>
      </c>
      <c r="E1550" s="12" t="s">
        <v>9</v>
      </c>
      <c r="F1550" s="12">
        <v>10</v>
      </c>
      <c r="G1550" s="12" t="s">
        <v>10</v>
      </c>
    </row>
    <row r="1551" spans="3:7" ht="15" thickBot="1" x14ac:dyDescent="0.35">
      <c r="C1551" s="10">
        <v>43304</v>
      </c>
      <c r="D1551" s="11">
        <v>0.83188657407407407</v>
      </c>
      <c r="E1551" s="12" t="s">
        <v>9</v>
      </c>
      <c r="F1551" s="12">
        <v>13</v>
      </c>
      <c r="G1551" s="12" t="s">
        <v>10</v>
      </c>
    </row>
    <row r="1552" spans="3:7" ht="15" thickBot="1" x14ac:dyDescent="0.35">
      <c r="C1552" s="10">
        <v>43304</v>
      </c>
      <c r="D1552" s="11">
        <v>0.84226851851851858</v>
      </c>
      <c r="E1552" s="12" t="s">
        <v>9</v>
      </c>
      <c r="F1552" s="12">
        <v>13</v>
      </c>
      <c r="G1552" s="12" t="s">
        <v>11</v>
      </c>
    </row>
    <row r="1553" spans="3:7" ht="15" thickBot="1" x14ac:dyDescent="0.35">
      <c r="C1553" s="10">
        <v>43304</v>
      </c>
      <c r="D1553" s="11">
        <v>0.84850694444444441</v>
      </c>
      <c r="E1553" s="12" t="s">
        <v>9</v>
      </c>
      <c r="F1553" s="12">
        <v>25</v>
      </c>
      <c r="G1553" s="12" t="s">
        <v>10</v>
      </c>
    </row>
    <row r="1554" spans="3:7" ht="15" thickBot="1" x14ac:dyDescent="0.35">
      <c r="C1554" s="10">
        <v>43304</v>
      </c>
      <c r="D1554" s="11">
        <v>0.8591550925925926</v>
      </c>
      <c r="E1554" s="12" t="s">
        <v>9</v>
      </c>
      <c r="F1554" s="12">
        <v>22</v>
      </c>
      <c r="G1554" s="12" t="s">
        <v>11</v>
      </c>
    </row>
    <row r="1555" spans="3:7" ht="15" thickBot="1" x14ac:dyDescent="0.35">
      <c r="C1555" s="10">
        <v>43304</v>
      </c>
      <c r="D1555" s="11">
        <v>0.87276620370370372</v>
      </c>
      <c r="E1555" s="12" t="s">
        <v>9</v>
      </c>
      <c r="F1555" s="12">
        <v>10</v>
      </c>
      <c r="G1555" s="12" t="s">
        <v>10</v>
      </c>
    </row>
    <row r="1556" spans="3:7" ht="15" thickBot="1" x14ac:dyDescent="0.35">
      <c r="C1556" s="10">
        <v>43304</v>
      </c>
      <c r="D1556" s="11">
        <v>0.87541666666666673</v>
      </c>
      <c r="E1556" s="12" t="s">
        <v>9</v>
      </c>
      <c r="F1556" s="12">
        <v>10</v>
      </c>
      <c r="G1556" s="12" t="s">
        <v>10</v>
      </c>
    </row>
    <row r="1557" spans="3:7" ht="15" thickBot="1" x14ac:dyDescent="0.35">
      <c r="C1557" s="10">
        <v>43304</v>
      </c>
      <c r="D1557" s="11">
        <v>0.89408564814814817</v>
      </c>
      <c r="E1557" s="12" t="s">
        <v>9</v>
      </c>
      <c r="F1557" s="12">
        <v>9</v>
      </c>
      <c r="G1557" s="12" t="s">
        <v>11</v>
      </c>
    </row>
    <row r="1558" spans="3:7" ht="15" thickBot="1" x14ac:dyDescent="0.35">
      <c r="C1558" s="10">
        <v>43304</v>
      </c>
      <c r="D1558" s="11">
        <v>0.93545138888888879</v>
      </c>
      <c r="E1558" s="12" t="s">
        <v>9</v>
      </c>
      <c r="F1558" s="12">
        <v>11</v>
      </c>
      <c r="G1558" s="12" t="s">
        <v>11</v>
      </c>
    </row>
    <row r="1559" spans="3:7" ht="15" thickBot="1" x14ac:dyDescent="0.35">
      <c r="C1559" s="10">
        <v>43304</v>
      </c>
      <c r="D1559" s="11">
        <v>0.96075231481481482</v>
      </c>
      <c r="E1559" s="12" t="s">
        <v>9</v>
      </c>
      <c r="F1559" s="12">
        <v>15</v>
      </c>
      <c r="G1559" s="12" t="s">
        <v>10</v>
      </c>
    </row>
    <row r="1560" spans="3:7" ht="15" thickBot="1" x14ac:dyDescent="0.35">
      <c r="C1560" s="10">
        <v>43305</v>
      </c>
      <c r="D1560" s="11">
        <v>0.1290625</v>
      </c>
      <c r="E1560" s="12" t="s">
        <v>9</v>
      </c>
      <c r="F1560" s="12">
        <v>15</v>
      </c>
      <c r="G1560" s="12" t="s">
        <v>11</v>
      </c>
    </row>
    <row r="1561" spans="3:7" ht="15" thickBot="1" x14ac:dyDescent="0.35">
      <c r="C1561" s="10">
        <v>43305</v>
      </c>
      <c r="D1561" s="11">
        <v>0.12920138888888888</v>
      </c>
      <c r="E1561" s="12" t="s">
        <v>9</v>
      </c>
      <c r="F1561" s="12">
        <v>18</v>
      </c>
      <c r="G1561" s="12" t="s">
        <v>11</v>
      </c>
    </row>
    <row r="1562" spans="3:7" ht="15" thickBot="1" x14ac:dyDescent="0.35">
      <c r="C1562" s="10">
        <v>43305</v>
      </c>
      <c r="D1562" s="11">
        <v>0.18866898148148148</v>
      </c>
      <c r="E1562" s="12" t="s">
        <v>9</v>
      </c>
      <c r="F1562" s="12">
        <v>11</v>
      </c>
      <c r="G1562" s="12" t="s">
        <v>11</v>
      </c>
    </row>
    <row r="1563" spans="3:7" ht="15" thickBot="1" x14ac:dyDescent="0.35">
      <c r="C1563" s="10">
        <v>43305</v>
      </c>
      <c r="D1563" s="11">
        <v>0.25964120370370369</v>
      </c>
      <c r="E1563" s="12" t="s">
        <v>9</v>
      </c>
      <c r="F1563" s="12">
        <v>23</v>
      </c>
      <c r="G1563" s="12" t="s">
        <v>10</v>
      </c>
    </row>
    <row r="1564" spans="3:7" ht="15" thickBot="1" x14ac:dyDescent="0.35">
      <c r="C1564" s="10">
        <v>43305</v>
      </c>
      <c r="D1564" s="11">
        <v>0.26265046296296296</v>
      </c>
      <c r="E1564" s="12" t="s">
        <v>9</v>
      </c>
      <c r="F1564" s="12">
        <v>13</v>
      </c>
      <c r="G1564" s="12" t="s">
        <v>11</v>
      </c>
    </row>
    <row r="1565" spans="3:7" ht="15" thickBot="1" x14ac:dyDescent="0.35">
      <c r="C1565" s="10">
        <v>43305</v>
      </c>
      <c r="D1565" s="11">
        <v>0.32906249999999998</v>
      </c>
      <c r="E1565" s="12" t="s">
        <v>9</v>
      </c>
      <c r="F1565" s="12">
        <v>12</v>
      </c>
      <c r="G1565" s="12" t="s">
        <v>10</v>
      </c>
    </row>
    <row r="1566" spans="3:7" ht="15" thickBot="1" x14ac:dyDescent="0.35">
      <c r="C1566" s="10">
        <v>43305</v>
      </c>
      <c r="D1566" s="11">
        <v>0.33233796296296297</v>
      </c>
      <c r="E1566" s="12" t="s">
        <v>9</v>
      </c>
      <c r="F1566" s="12">
        <v>22</v>
      </c>
      <c r="G1566" s="12" t="s">
        <v>11</v>
      </c>
    </row>
    <row r="1567" spans="3:7" ht="15" thickBot="1" x14ac:dyDescent="0.35">
      <c r="C1567" s="10">
        <v>43305</v>
      </c>
      <c r="D1567" s="11">
        <v>0.34609953703703705</v>
      </c>
      <c r="E1567" s="12" t="s">
        <v>9</v>
      </c>
      <c r="F1567" s="12">
        <v>26</v>
      </c>
      <c r="G1567" s="12" t="s">
        <v>10</v>
      </c>
    </row>
    <row r="1568" spans="3:7" ht="15" thickBot="1" x14ac:dyDescent="0.35">
      <c r="C1568" s="10">
        <v>43305</v>
      </c>
      <c r="D1568" s="11">
        <v>0.36689814814814814</v>
      </c>
      <c r="E1568" s="12" t="s">
        <v>9</v>
      </c>
      <c r="F1568" s="12">
        <v>25</v>
      </c>
      <c r="G1568" s="12" t="s">
        <v>10</v>
      </c>
    </row>
    <row r="1569" spans="3:7" ht="15" thickBot="1" x14ac:dyDescent="0.35">
      <c r="C1569" s="10">
        <v>43305</v>
      </c>
      <c r="D1569" s="11">
        <v>0.38831018518518517</v>
      </c>
      <c r="E1569" s="12" t="s">
        <v>9</v>
      </c>
      <c r="F1569" s="12">
        <v>23</v>
      </c>
      <c r="G1569" s="12" t="s">
        <v>10</v>
      </c>
    </row>
    <row r="1570" spans="3:7" ht="15" thickBot="1" x14ac:dyDescent="0.35">
      <c r="C1570" s="10">
        <v>43305</v>
      </c>
      <c r="D1570" s="11">
        <v>0.39651620370370372</v>
      </c>
      <c r="E1570" s="12" t="s">
        <v>9</v>
      </c>
      <c r="F1570" s="12">
        <v>17</v>
      </c>
      <c r="G1570" s="12" t="s">
        <v>11</v>
      </c>
    </row>
    <row r="1571" spans="3:7" ht="15" thickBot="1" x14ac:dyDescent="0.35">
      <c r="C1571" s="10">
        <v>43305</v>
      </c>
      <c r="D1571" s="11">
        <v>0.39743055555555556</v>
      </c>
      <c r="E1571" s="12" t="s">
        <v>9</v>
      </c>
      <c r="F1571" s="12">
        <v>10</v>
      </c>
      <c r="G1571" s="12" t="s">
        <v>10</v>
      </c>
    </row>
    <row r="1572" spans="3:7" ht="15" thickBot="1" x14ac:dyDescent="0.35">
      <c r="C1572" s="10">
        <v>43305</v>
      </c>
      <c r="D1572" s="11">
        <v>0.39887731481481481</v>
      </c>
      <c r="E1572" s="12" t="s">
        <v>9</v>
      </c>
      <c r="F1572" s="12">
        <v>12</v>
      </c>
      <c r="G1572" s="12" t="s">
        <v>11</v>
      </c>
    </row>
    <row r="1573" spans="3:7" ht="15" thickBot="1" x14ac:dyDescent="0.35">
      <c r="C1573" s="10">
        <v>43305</v>
      </c>
      <c r="D1573" s="11">
        <v>0.39951388888888889</v>
      </c>
      <c r="E1573" s="12" t="s">
        <v>9</v>
      </c>
      <c r="F1573" s="12">
        <v>10</v>
      </c>
      <c r="G1573" s="12" t="s">
        <v>11</v>
      </c>
    </row>
    <row r="1574" spans="3:7" ht="15" thickBot="1" x14ac:dyDescent="0.35">
      <c r="C1574" s="10">
        <v>43305</v>
      </c>
      <c r="D1574" s="11">
        <v>0.41626157407407405</v>
      </c>
      <c r="E1574" s="12" t="s">
        <v>9</v>
      </c>
      <c r="F1574" s="12">
        <v>19</v>
      </c>
      <c r="G1574" s="12" t="s">
        <v>10</v>
      </c>
    </row>
    <row r="1575" spans="3:7" ht="15" thickBot="1" x14ac:dyDescent="0.35">
      <c r="C1575" s="10">
        <v>43305</v>
      </c>
      <c r="D1575" s="11">
        <v>0.41731481481481486</v>
      </c>
      <c r="E1575" s="12" t="s">
        <v>9</v>
      </c>
      <c r="F1575" s="12">
        <v>12</v>
      </c>
      <c r="G1575" s="12" t="s">
        <v>11</v>
      </c>
    </row>
    <row r="1576" spans="3:7" ht="15" thickBot="1" x14ac:dyDescent="0.35">
      <c r="C1576" s="10">
        <v>43305</v>
      </c>
      <c r="D1576" s="11">
        <v>0.47085648148148151</v>
      </c>
      <c r="E1576" s="12" t="s">
        <v>9</v>
      </c>
      <c r="F1576" s="12">
        <v>19</v>
      </c>
      <c r="G1576" s="12" t="s">
        <v>10</v>
      </c>
    </row>
    <row r="1577" spans="3:7" ht="15" thickBot="1" x14ac:dyDescent="0.35">
      <c r="C1577" s="10">
        <v>43305</v>
      </c>
      <c r="D1577" s="11">
        <v>0.47144675925925927</v>
      </c>
      <c r="E1577" s="12" t="s">
        <v>9</v>
      </c>
      <c r="F1577" s="12">
        <v>10</v>
      </c>
      <c r="G1577" s="12" t="s">
        <v>11</v>
      </c>
    </row>
    <row r="1578" spans="3:7" ht="15" thickBot="1" x14ac:dyDescent="0.35">
      <c r="C1578" s="10">
        <v>43305</v>
      </c>
      <c r="D1578" s="11">
        <v>0.47167824074074072</v>
      </c>
      <c r="E1578" s="12" t="s">
        <v>9</v>
      </c>
      <c r="F1578" s="12">
        <v>10</v>
      </c>
      <c r="G1578" s="12" t="s">
        <v>11</v>
      </c>
    </row>
    <row r="1579" spans="3:7" ht="15" thickBot="1" x14ac:dyDescent="0.35">
      <c r="C1579" s="10">
        <v>43305</v>
      </c>
      <c r="D1579" s="11">
        <v>0.4816319444444444</v>
      </c>
      <c r="E1579" s="12" t="s">
        <v>9</v>
      </c>
      <c r="F1579" s="12">
        <v>10</v>
      </c>
      <c r="G1579" s="12" t="s">
        <v>11</v>
      </c>
    </row>
    <row r="1580" spans="3:7" ht="15" thickBot="1" x14ac:dyDescent="0.35">
      <c r="C1580" s="10">
        <v>43305</v>
      </c>
      <c r="D1580" s="11">
        <v>0.49724537037037037</v>
      </c>
      <c r="E1580" s="12" t="s">
        <v>9</v>
      </c>
      <c r="F1580" s="12">
        <v>9</v>
      </c>
      <c r="G1580" s="12" t="s">
        <v>11</v>
      </c>
    </row>
    <row r="1581" spans="3:7" ht="15" thickBot="1" x14ac:dyDescent="0.35">
      <c r="C1581" s="10">
        <v>43305</v>
      </c>
      <c r="D1581" s="11">
        <v>0.50328703703703703</v>
      </c>
      <c r="E1581" s="12" t="s">
        <v>9</v>
      </c>
      <c r="F1581" s="12">
        <v>7</v>
      </c>
      <c r="G1581" s="12" t="s">
        <v>10</v>
      </c>
    </row>
    <row r="1582" spans="3:7" ht="15" thickBot="1" x14ac:dyDescent="0.35">
      <c r="C1582" s="10">
        <v>43305</v>
      </c>
      <c r="D1582" s="11">
        <v>0.52658564814814812</v>
      </c>
      <c r="E1582" s="12" t="s">
        <v>9</v>
      </c>
      <c r="F1582" s="12">
        <v>6</v>
      </c>
      <c r="G1582" s="12" t="s">
        <v>11</v>
      </c>
    </row>
    <row r="1583" spans="3:7" ht="15" thickBot="1" x14ac:dyDescent="0.35">
      <c r="C1583" s="10">
        <v>43305</v>
      </c>
      <c r="D1583" s="11">
        <v>0.53246527777777775</v>
      </c>
      <c r="E1583" s="12" t="s">
        <v>9</v>
      </c>
      <c r="F1583" s="12">
        <v>8</v>
      </c>
      <c r="G1583" s="12" t="s">
        <v>11</v>
      </c>
    </row>
    <row r="1584" spans="3:7" ht="15" thickBot="1" x14ac:dyDescent="0.35">
      <c r="C1584" s="10">
        <v>43305</v>
      </c>
      <c r="D1584" s="11">
        <v>0.54521990740740744</v>
      </c>
      <c r="E1584" s="12" t="s">
        <v>9</v>
      </c>
      <c r="F1584" s="12">
        <v>5</v>
      </c>
      <c r="G1584" s="12" t="s">
        <v>11</v>
      </c>
    </row>
    <row r="1585" spans="3:7" ht="15" thickBot="1" x14ac:dyDescent="0.35">
      <c r="C1585" s="10">
        <v>43305</v>
      </c>
      <c r="D1585" s="11">
        <v>0.5455092592592593</v>
      </c>
      <c r="E1585" s="12" t="s">
        <v>9</v>
      </c>
      <c r="F1585" s="12">
        <v>8</v>
      </c>
      <c r="G1585" s="12" t="s">
        <v>11</v>
      </c>
    </row>
    <row r="1586" spans="3:7" ht="15" thickBot="1" x14ac:dyDescent="0.35">
      <c r="C1586" s="10">
        <v>43305</v>
      </c>
      <c r="D1586" s="11">
        <v>0.57641203703703703</v>
      </c>
      <c r="E1586" s="12" t="s">
        <v>9</v>
      </c>
      <c r="F1586" s="12">
        <v>10</v>
      </c>
      <c r="G1586" s="12" t="s">
        <v>11</v>
      </c>
    </row>
    <row r="1587" spans="3:7" ht="15" thickBot="1" x14ac:dyDescent="0.35">
      <c r="C1587" s="10">
        <v>43305</v>
      </c>
      <c r="D1587" s="11">
        <v>0.5839699074074074</v>
      </c>
      <c r="E1587" s="12" t="s">
        <v>9</v>
      </c>
      <c r="F1587" s="12">
        <v>20</v>
      </c>
      <c r="G1587" s="12" t="s">
        <v>11</v>
      </c>
    </row>
    <row r="1588" spans="3:7" ht="15" thickBot="1" x14ac:dyDescent="0.35">
      <c r="C1588" s="10">
        <v>43305</v>
      </c>
      <c r="D1588" s="11">
        <v>0.58401620370370366</v>
      </c>
      <c r="E1588" s="12" t="s">
        <v>9</v>
      </c>
      <c r="F1588" s="12">
        <v>12</v>
      </c>
      <c r="G1588" s="12" t="s">
        <v>11</v>
      </c>
    </row>
    <row r="1589" spans="3:7" ht="15" thickBot="1" x14ac:dyDescent="0.35">
      <c r="C1589" s="10">
        <v>43305</v>
      </c>
      <c r="D1589" s="11">
        <v>0.5985300925925926</v>
      </c>
      <c r="E1589" s="12" t="s">
        <v>9</v>
      </c>
      <c r="F1589" s="12">
        <v>11</v>
      </c>
      <c r="G1589" s="12" t="s">
        <v>11</v>
      </c>
    </row>
    <row r="1590" spans="3:7" ht="15" thickBot="1" x14ac:dyDescent="0.35">
      <c r="C1590" s="10">
        <v>43305</v>
      </c>
      <c r="D1590" s="11">
        <v>0.59898148148148145</v>
      </c>
      <c r="E1590" s="12" t="s">
        <v>9</v>
      </c>
      <c r="F1590" s="12">
        <v>13</v>
      </c>
      <c r="G1590" s="12" t="s">
        <v>11</v>
      </c>
    </row>
    <row r="1591" spans="3:7" ht="15" thickBot="1" x14ac:dyDescent="0.35">
      <c r="C1591" s="10">
        <v>43305</v>
      </c>
      <c r="D1591" s="11">
        <v>0.61597222222222225</v>
      </c>
      <c r="E1591" s="12" t="s">
        <v>9</v>
      </c>
      <c r="F1591" s="12">
        <v>16</v>
      </c>
      <c r="G1591" s="12" t="s">
        <v>10</v>
      </c>
    </row>
    <row r="1592" spans="3:7" ht="15" thickBot="1" x14ac:dyDescent="0.35">
      <c r="C1592" s="10">
        <v>43305</v>
      </c>
      <c r="D1592" s="11">
        <v>0.62069444444444444</v>
      </c>
      <c r="E1592" s="12" t="s">
        <v>9</v>
      </c>
      <c r="F1592" s="12">
        <v>16</v>
      </c>
      <c r="G1592" s="12" t="s">
        <v>10</v>
      </c>
    </row>
    <row r="1593" spans="3:7" ht="15" thickBot="1" x14ac:dyDescent="0.35">
      <c r="C1593" s="10">
        <v>43305</v>
      </c>
      <c r="D1593" s="11">
        <v>0.63796296296296295</v>
      </c>
      <c r="E1593" s="12" t="s">
        <v>9</v>
      </c>
      <c r="F1593" s="12">
        <v>11</v>
      </c>
      <c r="G1593" s="12" t="s">
        <v>11</v>
      </c>
    </row>
    <row r="1594" spans="3:7" ht="15" thickBot="1" x14ac:dyDescent="0.35">
      <c r="C1594" s="10">
        <v>43305</v>
      </c>
      <c r="D1594" s="11">
        <v>0.63928240740740738</v>
      </c>
      <c r="E1594" s="12" t="s">
        <v>9</v>
      </c>
      <c r="F1594" s="12">
        <v>10</v>
      </c>
      <c r="G1594" s="12" t="s">
        <v>11</v>
      </c>
    </row>
    <row r="1595" spans="3:7" ht="15" thickBot="1" x14ac:dyDescent="0.35">
      <c r="C1595" s="10">
        <v>43305</v>
      </c>
      <c r="D1595" s="11">
        <v>0.63929398148148142</v>
      </c>
      <c r="E1595" s="12" t="s">
        <v>9</v>
      </c>
      <c r="F1595" s="12">
        <v>9</v>
      </c>
      <c r="G1595" s="12" t="s">
        <v>11</v>
      </c>
    </row>
    <row r="1596" spans="3:7" ht="15" thickBot="1" x14ac:dyDescent="0.35">
      <c r="C1596" s="10">
        <v>43305</v>
      </c>
      <c r="D1596" s="11">
        <v>0.63931712962962961</v>
      </c>
      <c r="E1596" s="12" t="s">
        <v>9</v>
      </c>
      <c r="F1596" s="12">
        <v>10</v>
      </c>
      <c r="G1596" s="12" t="s">
        <v>11</v>
      </c>
    </row>
    <row r="1597" spans="3:7" ht="15" thickBot="1" x14ac:dyDescent="0.35">
      <c r="C1597" s="10">
        <v>43305</v>
      </c>
      <c r="D1597" s="11">
        <v>0.6393402777777778</v>
      </c>
      <c r="E1597" s="12" t="s">
        <v>9</v>
      </c>
      <c r="F1597" s="12">
        <v>11</v>
      </c>
      <c r="G1597" s="12" t="s">
        <v>11</v>
      </c>
    </row>
    <row r="1598" spans="3:7" ht="15" thickBot="1" x14ac:dyDescent="0.35">
      <c r="C1598" s="10">
        <v>43305</v>
      </c>
      <c r="D1598" s="11">
        <v>0.64006944444444447</v>
      </c>
      <c r="E1598" s="12" t="s">
        <v>9</v>
      </c>
      <c r="F1598" s="12">
        <v>11</v>
      </c>
      <c r="G1598" s="12" t="s">
        <v>11</v>
      </c>
    </row>
    <row r="1599" spans="3:7" ht="15" thickBot="1" x14ac:dyDescent="0.35">
      <c r="C1599" s="10">
        <v>43305</v>
      </c>
      <c r="D1599" s="11">
        <v>0.64167824074074076</v>
      </c>
      <c r="E1599" s="12" t="s">
        <v>9</v>
      </c>
      <c r="F1599" s="12">
        <v>9</v>
      </c>
      <c r="G1599" s="12" t="s">
        <v>10</v>
      </c>
    </row>
    <row r="1600" spans="3:7" ht="15" thickBot="1" x14ac:dyDescent="0.35">
      <c r="C1600" s="10">
        <v>43305</v>
      </c>
      <c r="D1600" s="11">
        <v>0.64778935185185182</v>
      </c>
      <c r="E1600" s="12" t="s">
        <v>9</v>
      </c>
      <c r="F1600" s="12">
        <v>21</v>
      </c>
      <c r="G1600" s="12" t="s">
        <v>10</v>
      </c>
    </row>
    <row r="1601" spans="3:7" ht="15" thickBot="1" x14ac:dyDescent="0.35">
      <c r="C1601" s="10">
        <v>43305</v>
      </c>
      <c r="D1601" s="11">
        <v>0.65210648148148154</v>
      </c>
      <c r="E1601" s="12" t="s">
        <v>9</v>
      </c>
      <c r="F1601" s="12">
        <v>20</v>
      </c>
      <c r="G1601" s="12" t="s">
        <v>10</v>
      </c>
    </row>
    <row r="1602" spans="3:7" ht="15" thickBot="1" x14ac:dyDescent="0.35">
      <c r="C1602" s="10">
        <v>43305</v>
      </c>
      <c r="D1602" s="11">
        <v>0.65409722222222222</v>
      </c>
      <c r="E1602" s="12" t="s">
        <v>9</v>
      </c>
      <c r="F1602" s="12">
        <v>13</v>
      </c>
      <c r="G1602" s="12" t="s">
        <v>11</v>
      </c>
    </row>
    <row r="1603" spans="3:7" ht="15" thickBot="1" x14ac:dyDescent="0.35">
      <c r="C1603" s="10">
        <v>43305</v>
      </c>
      <c r="D1603" s="11">
        <v>0.68347222222222215</v>
      </c>
      <c r="E1603" s="12" t="s">
        <v>9</v>
      </c>
      <c r="F1603" s="12">
        <v>9</v>
      </c>
      <c r="G1603" s="12" t="s">
        <v>11</v>
      </c>
    </row>
    <row r="1604" spans="3:7" ht="15" thickBot="1" x14ac:dyDescent="0.35">
      <c r="C1604" s="10">
        <v>43305</v>
      </c>
      <c r="D1604" s="11">
        <v>0.68417824074074074</v>
      </c>
      <c r="E1604" s="12" t="s">
        <v>9</v>
      </c>
      <c r="F1604" s="12">
        <v>10</v>
      </c>
      <c r="G1604" s="12" t="s">
        <v>11</v>
      </c>
    </row>
    <row r="1605" spans="3:7" ht="15" thickBot="1" x14ac:dyDescent="0.35">
      <c r="C1605" s="10">
        <v>43305</v>
      </c>
      <c r="D1605" s="11">
        <v>0.68890046296296292</v>
      </c>
      <c r="E1605" s="12" t="s">
        <v>9</v>
      </c>
      <c r="F1605" s="12">
        <v>12</v>
      </c>
      <c r="G1605" s="12" t="s">
        <v>10</v>
      </c>
    </row>
    <row r="1606" spans="3:7" ht="15" thickBot="1" x14ac:dyDescent="0.35">
      <c r="C1606" s="10">
        <v>43305</v>
      </c>
      <c r="D1606" s="11">
        <v>0.69094907407407413</v>
      </c>
      <c r="E1606" s="12" t="s">
        <v>9</v>
      </c>
      <c r="F1606" s="12">
        <v>11</v>
      </c>
      <c r="G1606" s="12" t="s">
        <v>10</v>
      </c>
    </row>
    <row r="1607" spans="3:7" ht="15" thickBot="1" x14ac:dyDescent="0.35">
      <c r="C1607" s="10">
        <v>43305</v>
      </c>
      <c r="D1607" s="11">
        <v>0.69302083333333331</v>
      </c>
      <c r="E1607" s="12" t="s">
        <v>9</v>
      </c>
      <c r="F1607" s="12">
        <v>11</v>
      </c>
      <c r="G1607" s="12" t="s">
        <v>11</v>
      </c>
    </row>
    <row r="1608" spans="3:7" ht="15" thickBot="1" x14ac:dyDescent="0.35">
      <c r="C1608" s="10">
        <v>43305</v>
      </c>
      <c r="D1608" s="11">
        <v>0.6962962962962963</v>
      </c>
      <c r="E1608" s="12" t="s">
        <v>9</v>
      </c>
      <c r="F1608" s="12">
        <v>9</v>
      </c>
      <c r="G1608" s="12" t="s">
        <v>11</v>
      </c>
    </row>
    <row r="1609" spans="3:7" ht="15" thickBot="1" x14ac:dyDescent="0.35">
      <c r="C1609" s="10">
        <v>43305</v>
      </c>
      <c r="D1609" s="11">
        <v>0.70217592592592604</v>
      </c>
      <c r="E1609" s="12" t="s">
        <v>9</v>
      </c>
      <c r="F1609" s="12">
        <v>12</v>
      </c>
      <c r="G1609" s="12" t="s">
        <v>11</v>
      </c>
    </row>
    <row r="1610" spans="3:7" ht="15" thickBot="1" x14ac:dyDescent="0.35">
      <c r="C1610" s="10">
        <v>43305</v>
      </c>
      <c r="D1610" s="11">
        <v>0.70269675925925934</v>
      </c>
      <c r="E1610" s="12" t="s">
        <v>9</v>
      </c>
      <c r="F1610" s="12">
        <v>14</v>
      </c>
      <c r="G1610" s="12" t="s">
        <v>10</v>
      </c>
    </row>
    <row r="1611" spans="3:7" ht="15" thickBot="1" x14ac:dyDescent="0.35">
      <c r="C1611" s="10">
        <v>43305</v>
      </c>
      <c r="D1611" s="11">
        <v>0.70765046296296286</v>
      </c>
      <c r="E1611" s="12" t="s">
        <v>9</v>
      </c>
      <c r="F1611" s="12">
        <v>13</v>
      </c>
      <c r="G1611" s="12" t="s">
        <v>10</v>
      </c>
    </row>
    <row r="1612" spans="3:7" ht="15" thickBot="1" x14ac:dyDescent="0.35">
      <c r="C1612" s="10">
        <v>43305</v>
      </c>
      <c r="D1612" s="11">
        <v>0.70766203703703701</v>
      </c>
      <c r="E1612" s="12" t="s">
        <v>9</v>
      </c>
      <c r="F1612" s="12">
        <v>10</v>
      </c>
      <c r="G1612" s="12" t="s">
        <v>10</v>
      </c>
    </row>
    <row r="1613" spans="3:7" ht="15" thickBot="1" x14ac:dyDescent="0.35">
      <c r="C1613" s="10">
        <v>43305</v>
      </c>
      <c r="D1613" s="11">
        <v>0.70767361111111116</v>
      </c>
      <c r="E1613" s="12" t="s">
        <v>9</v>
      </c>
      <c r="F1613" s="12">
        <v>15</v>
      </c>
      <c r="G1613" s="12" t="s">
        <v>10</v>
      </c>
    </row>
    <row r="1614" spans="3:7" ht="15" thickBot="1" x14ac:dyDescent="0.35">
      <c r="C1614" s="10">
        <v>43305</v>
      </c>
      <c r="D1614" s="11">
        <v>0.70768518518518519</v>
      </c>
      <c r="E1614" s="12" t="s">
        <v>9</v>
      </c>
      <c r="F1614" s="12">
        <v>17</v>
      </c>
      <c r="G1614" s="12" t="s">
        <v>10</v>
      </c>
    </row>
    <row r="1615" spans="3:7" ht="15" thickBot="1" x14ac:dyDescent="0.35">
      <c r="C1615" s="10">
        <v>43305</v>
      </c>
      <c r="D1615" s="11">
        <v>0.70771990740740742</v>
      </c>
      <c r="E1615" s="12" t="s">
        <v>9</v>
      </c>
      <c r="F1615" s="12">
        <v>25</v>
      </c>
      <c r="G1615" s="12" t="s">
        <v>10</v>
      </c>
    </row>
    <row r="1616" spans="3:7" ht="15" thickBot="1" x14ac:dyDescent="0.35">
      <c r="C1616" s="10">
        <v>43305</v>
      </c>
      <c r="D1616" s="11">
        <v>0.70966435185185184</v>
      </c>
      <c r="E1616" s="12" t="s">
        <v>9</v>
      </c>
      <c r="F1616" s="12">
        <v>24</v>
      </c>
      <c r="G1616" s="12" t="s">
        <v>10</v>
      </c>
    </row>
    <row r="1617" spans="3:7" ht="15" thickBot="1" x14ac:dyDescent="0.35">
      <c r="C1617" s="10">
        <v>43305</v>
      </c>
      <c r="D1617" s="11">
        <v>0.71065972222222218</v>
      </c>
      <c r="E1617" s="12" t="s">
        <v>9</v>
      </c>
      <c r="F1617" s="12">
        <v>20</v>
      </c>
      <c r="G1617" s="12" t="s">
        <v>11</v>
      </c>
    </row>
    <row r="1618" spans="3:7" ht="15" thickBot="1" x14ac:dyDescent="0.35">
      <c r="C1618" s="10">
        <v>43305</v>
      </c>
      <c r="D1618" s="11">
        <v>0.71418981481481481</v>
      </c>
      <c r="E1618" s="12" t="s">
        <v>9</v>
      </c>
      <c r="F1618" s="12">
        <v>18</v>
      </c>
      <c r="G1618" s="12" t="s">
        <v>10</v>
      </c>
    </row>
    <row r="1619" spans="3:7" ht="15" thickBot="1" x14ac:dyDescent="0.35">
      <c r="C1619" s="10">
        <v>43305</v>
      </c>
      <c r="D1619" s="11">
        <v>0.71862268518518524</v>
      </c>
      <c r="E1619" s="12" t="s">
        <v>9</v>
      </c>
      <c r="F1619" s="12">
        <v>12</v>
      </c>
      <c r="G1619" s="12" t="s">
        <v>11</v>
      </c>
    </row>
    <row r="1620" spans="3:7" ht="15" thickBot="1" x14ac:dyDescent="0.35">
      <c r="C1620" s="10">
        <v>43305</v>
      </c>
      <c r="D1620" s="11">
        <v>0.7230671296296296</v>
      </c>
      <c r="E1620" s="12" t="s">
        <v>9</v>
      </c>
      <c r="F1620" s="12">
        <v>19</v>
      </c>
      <c r="G1620" s="12" t="s">
        <v>10</v>
      </c>
    </row>
    <row r="1621" spans="3:7" ht="15" thickBot="1" x14ac:dyDescent="0.35">
      <c r="C1621" s="10">
        <v>43305</v>
      </c>
      <c r="D1621" s="11">
        <v>0.72309027777777779</v>
      </c>
      <c r="E1621" s="12" t="s">
        <v>9</v>
      </c>
      <c r="F1621" s="12">
        <v>24</v>
      </c>
      <c r="G1621" s="12" t="s">
        <v>10</v>
      </c>
    </row>
    <row r="1622" spans="3:7" ht="15" thickBot="1" x14ac:dyDescent="0.35">
      <c r="C1622" s="10">
        <v>43305</v>
      </c>
      <c r="D1622" s="11">
        <v>0.72310185185185183</v>
      </c>
      <c r="E1622" s="12" t="s">
        <v>9</v>
      </c>
      <c r="F1622" s="12">
        <v>22</v>
      </c>
      <c r="G1622" s="12" t="s">
        <v>10</v>
      </c>
    </row>
    <row r="1623" spans="3:7" ht="15" thickBot="1" x14ac:dyDescent="0.35">
      <c r="C1623" s="10">
        <v>43305</v>
      </c>
      <c r="D1623" s="11">
        <v>0.72311342592592587</v>
      </c>
      <c r="E1623" s="12" t="s">
        <v>9</v>
      </c>
      <c r="F1623" s="12">
        <v>25</v>
      </c>
      <c r="G1623" s="12" t="s">
        <v>10</v>
      </c>
    </row>
    <row r="1624" spans="3:7" ht="15" thickBot="1" x14ac:dyDescent="0.35">
      <c r="C1624" s="10">
        <v>43305</v>
      </c>
      <c r="D1624" s="11">
        <v>0.72313657407407417</v>
      </c>
      <c r="E1624" s="12" t="s">
        <v>9</v>
      </c>
      <c r="F1624" s="12">
        <v>25</v>
      </c>
      <c r="G1624" s="12" t="s">
        <v>10</v>
      </c>
    </row>
    <row r="1625" spans="3:7" ht="15" thickBot="1" x14ac:dyDescent="0.35">
      <c r="C1625" s="10">
        <v>43305</v>
      </c>
      <c r="D1625" s="11">
        <v>0.72452546296296294</v>
      </c>
      <c r="E1625" s="12" t="s">
        <v>9</v>
      </c>
      <c r="F1625" s="12">
        <v>25</v>
      </c>
      <c r="G1625" s="12" t="s">
        <v>10</v>
      </c>
    </row>
    <row r="1626" spans="3:7" ht="15" thickBot="1" x14ac:dyDescent="0.35">
      <c r="C1626" s="10">
        <v>43305</v>
      </c>
      <c r="D1626" s="11">
        <v>0.72770833333333329</v>
      </c>
      <c r="E1626" s="12" t="s">
        <v>9</v>
      </c>
      <c r="F1626" s="12">
        <v>26</v>
      </c>
      <c r="G1626" s="12" t="s">
        <v>10</v>
      </c>
    </row>
    <row r="1627" spans="3:7" ht="15" thickBot="1" x14ac:dyDescent="0.35">
      <c r="C1627" s="10">
        <v>43305</v>
      </c>
      <c r="D1627" s="11">
        <v>0.73045138888888894</v>
      </c>
      <c r="E1627" s="12" t="s">
        <v>9</v>
      </c>
      <c r="F1627" s="12">
        <v>14</v>
      </c>
      <c r="G1627" s="12" t="s">
        <v>11</v>
      </c>
    </row>
    <row r="1628" spans="3:7" ht="15" thickBot="1" x14ac:dyDescent="0.35">
      <c r="C1628" s="10">
        <v>43305</v>
      </c>
      <c r="D1628" s="11">
        <v>0.73225694444444445</v>
      </c>
      <c r="E1628" s="12" t="s">
        <v>9</v>
      </c>
      <c r="F1628" s="12">
        <v>34</v>
      </c>
      <c r="G1628" s="12" t="s">
        <v>10</v>
      </c>
    </row>
    <row r="1629" spans="3:7" ht="15" thickBot="1" x14ac:dyDescent="0.35">
      <c r="C1629" s="10">
        <v>43305</v>
      </c>
      <c r="D1629" s="11">
        <v>0.73436342592592585</v>
      </c>
      <c r="E1629" s="12" t="s">
        <v>9</v>
      </c>
      <c r="F1629" s="12">
        <v>25</v>
      </c>
      <c r="G1629" s="12" t="s">
        <v>10</v>
      </c>
    </row>
    <row r="1630" spans="3:7" ht="15" thickBot="1" x14ac:dyDescent="0.35">
      <c r="C1630" s="10">
        <v>43305</v>
      </c>
      <c r="D1630" s="11">
        <v>0.73472222222222217</v>
      </c>
      <c r="E1630" s="12" t="s">
        <v>9</v>
      </c>
      <c r="F1630" s="12">
        <v>31</v>
      </c>
      <c r="G1630" s="12" t="s">
        <v>10</v>
      </c>
    </row>
    <row r="1631" spans="3:7" ht="15" thickBot="1" x14ac:dyDescent="0.35">
      <c r="C1631" s="10">
        <v>43305</v>
      </c>
      <c r="D1631" s="11">
        <v>0.73559027777777775</v>
      </c>
      <c r="E1631" s="12" t="s">
        <v>9</v>
      </c>
      <c r="F1631" s="12">
        <v>28</v>
      </c>
      <c r="G1631" s="12" t="s">
        <v>10</v>
      </c>
    </row>
    <row r="1632" spans="3:7" ht="15" thickBot="1" x14ac:dyDescent="0.35">
      <c r="C1632" s="10">
        <v>43305</v>
      </c>
      <c r="D1632" s="11">
        <v>0.74751157407407398</v>
      </c>
      <c r="E1632" s="12" t="s">
        <v>9</v>
      </c>
      <c r="F1632" s="12">
        <v>25</v>
      </c>
      <c r="G1632" s="12" t="s">
        <v>10</v>
      </c>
    </row>
    <row r="1633" spans="3:7" ht="15" thickBot="1" x14ac:dyDescent="0.35">
      <c r="C1633" s="10">
        <v>43305</v>
      </c>
      <c r="D1633" s="11">
        <v>0.75513888888888892</v>
      </c>
      <c r="E1633" s="12" t="s">
        <v>9</v>
      </c>
      <c r="F1633" s="12">
        <v>27</v>
      </c>
      <c r="G1633" s="12" t="s">
        <v>10</v>
      </c>
    </row>
    <row r="1634" spans="3:7" ht="15" thickBot="1" x14ac:dyDescent="0.35">
      <c r="C1634" s="10">
        <v>43305</v>
      </c>
      <c r="D1634" s="11">
        <v>0.75828703703703704</v>
      </c>
      <c r="E1634" s="12" t="s">
        <v>9</v>
      </c>
      <c r="F1634" s="12">
        <v>17</v>
      </c>
      <c r="G1634" s="12" t="s">
        <v>10</v>
      </c>
    </row>
    <row r="1635" spans="3:7" ht="15" thickBot="1" x14ac:dyDescent="0.35">
      <c r="C1635" s="10">
        <v>43305</v>
      </c>
      <c r="D1635" s="11">
        <v>0.76383101851851853</v>
      </c>
      <c r="E1635" s="12" t="s">
        <v>9</v>
      </c>
      <c r="F1635" s="12">
        <v>11</v>
      </c>
      <c r="G1635" s="12" t="s">
        <v>11</v>
      </c>
    </row>
    <row r="1636" spans="3:7" ht="15" thickBot="1" x14ac:dyDescent="0.35">
      <c r="C1636" s="10">
        <v>43305</v>
      </c>
      <c r="D1636" s="11">
        <v>0.76901620370370372</v>
      </c>
      <c r="E1636" s="12" t="s">
        <v>9</v>
      </c>
      <c r="F1636" s="12">
        <v>35</v>
      </c>
      <c r="G1636" s="12" t="s">
        <v>10</v>
      </c>
    </row>
    <row r="1637" spans="3:7" ht="15" thickBot="1" x14ac:dyDescent="0.35">
      <c r="C1637" s="10">
        <v>43305</v>
      </c>
      <c r="D1637" s="11">
        <v>0.77017361111111116</v>
      </c>
      <c r="E1637" s="12" t="s">
        <v>9</v>
      </c>
      <c r="F1637" s="12">
        <v>19</v>
      </c>
      <c r="G1637" s="12" t="s">
        <v>11</v>
      </c>
    </row>
    <row r="1638" spans="3:7" ht="15" thickBot="1" x14ac:dyDescent="0.35">
      <c r="C1638" s="10">
        <v>43305</v>
      </c>
      <c r="D1638" s="11">
        <v>0.77033564814814814</v>
      </c>
      <c r="E1638" s="12" t="s">
        <v>9</v>
      </c>
      <c r="F1638" s="12">
        <v>16</v>
      </c>
      <c r="G1638" s="12" t="s">
        <v>10</v>
      </c>
    </row>
    <row r="1639" spans="3:7" ht="15" thickBot="1" x14ac:dyDescent="0.35">
      <c r="C1639" s="10">
        <v>43305</v>
      </c>
      <c r="D1639" s="11">
        <v>0.77038194444444441</v>
      </c>
      <c r="E1639" s="12" t="s">
        <v>9</v>
      </c>
      <c r="F1639" s="12">
        <v>11</v>
      </c>
      <c r="G1639" s="12" t="s">
        <v>11</v>
      </c>
    </row>
    <row r="1640" spans="3:7" ht="15" thickBot="1" x14ac:dyDescent="0.35">
      <c r="C1640" s="10">
        <v>43305</v>
      </c>
      <c r="D1640" s="11">
        <v>0.77171296296296299</v>
      </c>
      <c r="E1640" s="12" t="s">
        <v>9</v>
      </c>
      <c r="F1640" s="12">
        <v>19</v>
      </c>
      <c r="G1640" s="12" t="s">
        <v>10</v>
      </c>
    </row>
    <row r="1641" spans="3:7" ht="15" thickBot="1" x14ac:dyDescent="0.35">
      <c r="C1641" s="10">
        <v>43305</v>
      </c>
      <c r="D1641" s="11">
        <v>0.77177083333333341</v>
      </c>
      <c r="E1641" s="12" t="s">
        <v>9</v>
      </c>
      <c r="F1641" s="12">
        <v>22</v>
      </c>
      <c r="G1641" s="12" t="s">
        <v>10</v>
      </c>
    </row>
    <row r="1642" spans="3:7" ht="15" thickBot="1" x14ac:dyDescent="0.35">
      <c r="C1642" s="10">
        <v>43305</v>
      </c>
      <c r="D1642" s="11">
        <v>0.77636574074074083</v>
      </c>
      <c r="E1642" s="12" t="s">
        <v>9</v>
      </c>
      <c r="F1642" s="12">
        <v>11</v>
      </c>
      <c r="G1642" s="12" t="s">
        <v>10</v>
      </c>
    </row>
    <row r="1643" spans="3:7" ht="15" thickBot="1" x14ac:dyDescent="0.35">
      <c r="C1643" s="10">
        <v>43305</v>
      </c>
      <c r="D1643" s="11">
        <v>0.78965277777777787</v>
      </c>
      <c r="E1643" s="12" t="s">
        <v>9</v>
      </c>
      <c r="F1643" s="12">
        <v>10</v>
      </c>
      <c r="G1643" s="12" t="s">
        <v>10</v>
      </c>
    </row>
    <row r="1644" spans="3:7" ht="15" thickBot="1" x14ac:dyDescent="0.35">
      <c r="C1644" s="10">
        <v>43305</v>
      </c>
      <c r="D1644" s="11">
        <v>0.79703703703703699</v>
      </c>
      <c r="E1644" s="12" t="s">
        <v>9</v>
      </c>
      <c r="F1644" s="12">
        <v>21</v>
      </c>
      <c r="G1644" s="12" t="s">
        <v>10</v>
      </c>
    </row>
    <row r="1645" spans="3:7" ht="15" thickBot="1" x14ac:dyDescent="0.35">
      <c r="C1645" s="10">
        <v>43305</v>
      </c>
      <c r="D1645" s="11">
        <v>0.7976388888888889</v>
      </c>
      <c r="E1645" s="12" t="s">
        <v>9</v>
      </c>
      <c r="F1645" s="12">
        <v>30</v>
      </c>
      <c r="G1645" s="12" t="s">
        <v>10</v>
      </c>
    </row>
    <row r="1646" spans="3:7" ht="15" thickBot="1" x14ac:dyDescent="0.35">
      <c r="C1646" s="10">
        <v>43305</v>
      </c>
      <c r="D1646" s="11">
        <v>0.8016550925925926</v>
      </c>
      <c r="E1646" s="12" t="s">
        <v>9</v>
      </c>
      <c r="F1646" s="12">
        <v>12</v>
      </c>
      <c r="G1646" s="12" t="s">
        <v>11</v>
      </c>
    </row>
    <row r="1647" spans="3:7" ht="15" thickBot="1" x14ac:dyDescent="0.35">
      <c r="C1647" s="10">
        <v>43305</v>
      </c>
      <c r="D1647" s="11">
        <v>0.80259259259259252</v>
      </c>
      <c r="E1647" s="12" t="s">
        <v>9</v>
      </c>
      <c r="F1647" s="12">
        <v>11</v>
      </c>
      <c r="G1647" s="12" t="s">
        <v>11</v>
      </c>
    </row>
    <row r="1648" spans="3:7" ht="15" thickBot="1" x14ac:dyDescent="0.35">
      <c r="C1648" s="10">
        <v>43305</v>
      </c>
      <c r="D1648" s="11">
        <v>0.80355324074074075</v>
      </c>
      <c r="E1648" s="12" t="s">
        <v>9</v>
      </c>
      <c r="F1648" s="12">
        <v>10</v>
      </c>
      <c r="G1648" s="12" t="s">
        <v>11</v>
      </c>
    </row>
    <row r="1649" spans="3:7" ht="15" thickBot="1" x14ac:dyDescent="0.35">
      <c r="C1649" s="10">
        <v>43305</v>
      </c>
      <c r="D1649" s="11">
        <v>0.8075</v>
      </c>
      <c r="E1649" s="12" t="s">
        <v>9</v>
      </c>
      <c r="F1649" s="12">
        <v>25</v>
      </c>
      <c r="G1649" s="12" t="s">
        <v>10</v>
      </c>
    </row>
    <row r="1650" spans="3:7" ht="15" thickBot="1" x14ac:dyDescent="0.35">
      <c r="C1650" s="10">
        <v>43305</v>
      </c>
      <c r="D1650" s="11">
        <v>0.8102893518518518</v>
      </c>
      <c r="E1650" s="12" t="s">
        <v>9</v>
      </c>
      <c r="F1650" s="12">
        <v>20</v>
      </c>
      <c r="G1650" s="12" t="s">
        <v>11</v>
      </c>
    </row>
    <row r="1651" spans="3:7" ht="15" thickBot="1" x14ac:dyDescent="0.35">
      <c r="C1651" s="10">
        <v>43305</v>
      </c>
      <c r="D1651" s="11">
        <v>0.81337962962962962</v>
      </c>
      <c r="E1651" s="12" t="s">
        <v>9</v>
      </c>
      <c r="F1651" s="12">
        <v>15</v>
      </c>
      <c r="G1651" s="12" t="s">
        <v>11</v>
      </c>
    </row>
    <row r="1652" spans="3:7" ht="15" thickBot="1" x14ac:dyDescent="0.35">
      <c r="C1652" s="10">
        <v>43305</v>
      </c>
      <c r="D1652" s="11">
        <v>0.81671296296296303</v>
      </c>
      <c r="E1652" s="12" t="s">
        <v>9</v>
      </c>
      <c r="F1652" s="12">
        <v>13</v>
      </c>
      <c r="G1652" s="12" t="s">
        <v>11</v>
      </c>
    </row>
    <row r="1653" spans="3:7" ht="15" thickBot="1" x14ac:dyDescent="0.35">
      <c r="C1653" s="10">
        <v>43305</v>
      </c>
      <c r="D1653" s="11">
        <v>0.8270601851851852</v>
      </c>
      <c r="E1653" s="12" t="s">
        <v>9</v>
      </c>
      <c r="F1653" s="12">
        <v>23</v>
      </c>
      <c r="G1653" s="12" t="s">
        <v>10</v>
      </c>
    </row>
    <row r="1654" spans="3:7" ht="15" thickBot="1" x14ac:dyDescent="0.35">
      <c r="C1654" s="10">
        <v>43305</v>
      </c>
      <c r="D1654" s="11">
        <v>0.83829861111111115</v>
      </c>
      <c r="E1654" s="12" t="s">
        <v>9</v>
      </c>
      <c r="F1654" s="12">
        <v>21</v>
      </c>
      <c r="G1654" s="12" t="s">
        <v>11</v>
      </c>
    </row>
    <row r="1655" spans="3:7" ht="15" thickBot="1" x14ac:dyDescent="0.35">
      <c r="C1655" s="10">
        <v>43305</v>
      </c>
      <c r="D1655" s="11">
        <v>0.85321759259259267</v>
      </c>
      <c r="E1655" s="12" t="s">
        <v>9</v>
      </c>
      <c r="F1655" s="12">
        <v>12</v>
      </c>
      <c r="G1655" s="12" t="s">
        <v>11</v>
      </c>
    </row>
    <row r="1656" spans="3:7" ht="15" thickBot="1" x14ac:dyDescent="0.35">
      <c r="C1656" s="10">
        <v>43305</v>
      </c>
      <c r="D1656" s="11">
        <v>0.85334490740740743</v>
      </c>
      <c r="E1656" s="12" t="s">
        <v>9</v>
      </c>
      <c r="F1656" s="12">
        <v>11</v>
      </c>
      <c r="G1656" s="12" t="s">
        <v>11</v>
      </c>
    </row>
    <row r="1657" spans="3:7" ht="15" thickBot="1" x14ac:dyDescent="0.35">
      <c r="C1657" s="10">
        <v>43305</v>
      </c>
      <c r="D1657" s="11">
        <v>0.85401620370370368</v>
      </c>
      <c r="E1657" s="12" t="s">
        <v>9</v>
      </c>
      <c r="F1657" s="12">
        <v>10</v>
      </c>
      <c r="G1657" s="12" t="s">
        <v>10</v>
      </c>
    </row>
    <row r="1658" spans="3:7" ht="15" thickBot="1" x14ac:dyDescent="0.35">
      <c r="C1658" s="10">
        <v>43305</v>
      </c>
      <c r="D1658" s="11">
        <v>0.86214120370370362</v>
      </c>
      <c r="E1658" s="12" t="s">
        <v>9</v>
      </c>
      <c r="F1658" s="12">
        <v>11</v>
      </c>
      <c r="G1658" s="12" t="s">
        <v>11</v>
      </c>
    </row>
    <row r="1659" spans="3:7" ht="15" thickBot="1" x14ac:dyDescent="0.35">
      <c r="C1659" s="10">
        <v>43305</v>
      </c>
      <c r="D1659" s="11">
        <v>0.87699074074074079</v>
      </c>
      <c r="E1659" s="12" t="s">
        <v>9</v>
      </c>
      <c r="F1659" s="12">
        <v>10</v>
      </c>
      <c r="G1659" s="12" t="s">
        <v>11</v>
      </c>
    </row>
    <row r="1660" spans="3:7" ht="15" thickBot="1" x14ac:dyDescent="0.35">
      <c r="C1660" s="10">
        <v>43305</v>
      </c>
      <c r="D1660" s="11">
        <v>0.92486111111111102</v>
      </c>
      <c r="E1660" s="12" t="s">
        <v>9</v>
      </c>
      <c r="F1660" s="12">
        <v>11</v>
      </c>
      <c r="G1660" s="12" t="s">
        <v>11</v>
      </c>
    </row>
    <row r="1661" spans="3:7" ht="15" thickBot="1" x14ac:dyDescent="0.35">
      <c r="C1661" s="10">
        <v>43305</v>
      </c>
      <c r="D1661" s="11">
        <v>0.93114583333333334</v>
      </c>
      <c r="E1661" s="12" t="s">
        <v>9</v>
      </c>
      <c r="F1661" s="12">
        <v>21</v>
      </c>
      <c r="G1661" s="12" t="s">
        <v>10</v>
      </c>
    </row>
    <row r="1662" spans="3:7" ht="15" thickBot="1" x14ac:dyDescent="0.35">
      <c r="C1662" s="10">
        <v>43306</v>
      </c>
      <c r="D1662" s="11">
        <v>0.1341087962962963</v>
      </c>
      <c r="E1662" s="12" t="s">
        <v>9</v>
      </c>
      <c r="F1662" s="12">
        <v>35</v>
      </c>
      <c r="G1662" s="12" t="s">
        <v>10</v>
      </c>
    </row>
    <row r="1663" spans="3:7" ht="15" thickBot="1" x14ac:dyDescent="0.35">
      <c r="C1663" s="10">
        <v>43306</v>
      </c>
      <c r="D1663" s="11">
        <v>0.13643518518518519</v>
      </c>
      <c r="E1663" s="12" t="s">
        <v>9</v>
      </c>
      <c r="F1663" s="12">
        <v>12</v>
      </c>
      <c r="G1663" s="12" t="s">
        <v>11</v>
      </c>
    </row>
    <row r="1664" spans="3:7" ht="15" thickBot="1" x14ac:dyDescent="0.35">
      <c r="C1664" s="10">
        <v>43306</v>
      </c>
      <c r="D1664" s="11">
        <v>0.13667824074074073</v>
      </c>
      <c r="E1664" s="12" t="s">
        <v>9</v>
      </c>
      <c r="F1664" s="12">
        <v>12</v>
      </c>
      <c r="G1664" s="12" t="s">
        <v>11</v>
      </c>
    </row>
    <row r="1665" spans="3:7" ht="15" thickBot="1" x14ac:dyDescent="0.35">
      <c r="C1665" s="10">
        <v>43306</v>
      </c>
      <c r="D1665" s="11">
        <v>0.26500000000000001</v>
      </c>
      <c r="E1665" s="12" t="s">
        <v>9</v>
      </c>
      <c r="F1665" s="12">
        <v>13</v>
      </c>
      <c r="G1665" s="12" t="s">
        <v>11</v>
      </c>
    </row>
    <row r="1666" spans="3:7" ht="15" thickBot="1" x14ac:dyDescent="0.35">
      <c r="C1666" s="10">
        <v>43306</v>
      </c>
      <c r="D1666" s="11">
        <v>0.29899305555555555</v>
      </c>
      <c r="E1666" s="12" t="s">
        <v>9</v>
      </c>
      <c r="F1666" s="12">
        <v>11</v>
      </c>
      <c r="G1666" s="12" t="s">
        <v>11</v>
      </c>
    </row>
    <row r="1667" spans="3:7" ht="15" thickBot="1" x14ac:dyDescent="0.35">
      <c r="C1667" s="10">
        <v>43306</v>
      </c>
      <c r="D1667" s="11">
        <v>0.30457175925925922</v>
      </c>
      <c r="E1667" s="12" t="s">
        <v>9</v>
      </c>
      <c r="F1667" s="12">
        <v>10</v>
      </c>
      <c r="G1667" s="12" t="s">
        <v>10</v>
      </c>
    </row>
    <row r="1668" spans="3:7" ht="15" thickBot="1" x14ac:dyDescent="0.35">
      <c r="C1668" s="10">
        <v>43306</v>
      </c>
      <c r="D1668" s="11">
        <v>0.32082175925925926</v>
      </c>
      <c r="E1668" s="12" t="s">
        <v>9</v>
      </c>
      <c r="F1668" s="12">
        <v>9</v>
      </c>
      <c r="G1668" s="12" t="s">
        <v>11</v>
      </c>
    </row>
    <row r="1669" spans="3:7" ht="15" thickBot="1" x14ac:dyDescent="0.35">
      <c r="C1669" s="10">
        <v>43306</v>
      </c>
      <c r="D1669" s="11">
        <v>0.32775462962962965</v>
      </c>
      <c r="E1669" s="12" t="s">
        <v>9</v>
      </c>
      <c r="F1669" s="12">
        <v>5</v>
      </c>
      <c r="G1669" s="12" t="s">
        <v>11</v>
      </c>
    </row>
    <row r="1670" spans="3:7" ht="15" thickBot="1" x14ac:dyDescent="0.35">
      <c r="C1670" s="10">
        <v>43306</v>
      </c>
      <c r="D1670" s="11">
        <v>0.33496527777777779</v>
      </c>
      <c r="E1670" s="12" t="s">
        <v>9</v>
      </c>
      <c r="F1670" s="12">
        <v>11</v>
      </c>
      <c r="G1670" s="12" t="s">
        <v>11</v>
      </c>
    </row>
    <row r="1671" spans="3:7" ht="15" thickBot="1" x14ac:dyDescent="0.35">
      <c r="C1671" s="10">
        <v>43306</v>
      </c>
      <c r="D1671" s="11">
        <v>0.33673611111111112</v>
      </c>
      <c r="E1671" s="12" t="s">
        <v>9</v>
      </c>
      <c r="F1671" s="12">
        <v>10</v>
      </c>
      <c r="G1671" s="12" t="s">
        <v>10</v>
      </c>
    </row>
    <row r="1672" spans="3:7" ht="15" thickBot="1" x14ac:dyDescent="0.35">
      <c r="C1672" s="10">
        <v>43306</v>
      </c>
      <c r="D1672" s="11">
        <v>0.3367708333333333</v>
      </c>
      <c r="E1672" s="12" t="s">
        <v>9</v>
      </c>
      <c r="F1672" s="12">
        <v>9</v>
      </c>
      <c r="G1672" s="12" t="s">
        <v>10</v>
      </c>
    </row>
    <row r="1673" spans="3:7" ht="15" thickBot="1" x14ac:dyDescent="0.35">
      <c r="C1673" s="10">
        <v>43306</v>
      </c>
      <c r="D1673" s="11">
        <v>0.33678240740740745</v>
      </c>
      <c r="E1673" s="12" t="s">
        <v>9</v>
      </c>
      <c r="F1673" s="12">
        <v>9</v>
      </c>
      <c r="G1673" s="12" t="s">
        <v>10</v>
      </c>
    </row>
    <row r="1674" spans="3:7" ht="15" thickBot="1" x14ac:dyDescent="0.35">
      <c r="C1674" s="10">
        <v>43306</v>
      </c>
      <c r="D1674" s="11">
        <v>0.38021990740740735</v>
      </c>
      <c r="E1674" s="12" t="s">
        <v>9</v>
      </c>
      <c r="F1674" s="12">
        <v>10</v>
      </c>
      <c r="G1674" s="12" t="s">
        <v>11</v>
      </c>
    </row>
    <row r="1675" spans="3:7" x14ac:dyDescent="0.3">
      <c r="C1675" s="20">
        <v>43306</v>
      </c>
      <c r="D1675" s="21">
        <v>0.39510416666666665</v>
      </c>
      <c r="E1675" s="22" t="s">
        <v>9</v>
      </c>
      <c r="F1675" s="22">
        <v>10</v>
      </c>
      <c r="G1675" s="22" t="s">
        <v>10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7EEBE-7D72-4019-A29C-81730FAE9917}">
  <dimension ref="C4:T943"/>
  <sheetViews>
    <sheetView workbookViewId="0"/>
  </sheetViews>
  <sheetFormatPr defaultRowHeight="14.4" x14ac:dyDescent="0.3"/>
  <cols>
    <col min="3" max="3" width="10.6640625" customWidth="1"/>
    <col min="4" max="4" width="11.33203125" customWidth="1"/>
    <col min="5" max="5" width="10.88671875" customWidth="1"/>
    <col min="10" max="10" width="36.6640625" customWidth="1"/>
    <col min="20" max="20" width="10.109375" customWidth="1"/>
  </cols>
  <sheetData>
    <row r="4" spans="3:20" ht="15" thickBot="1" x14ac:dyDescent="0.35">
      <c r="C4" s="56" t="s">
        <v>0</v>
      </c>
      <c r="D4" s="56" t="s">
        <v>1</v>
      </c>
      <c r="E4" s="56" t="s">
        <v>2</v>
      </c>
      <c r="F4" s="56" t="s">
        <v>3</v>
      </c>
      <c r="G4" s="56" t="s">
        <v>4</v>
      </c>
    </row>
    <row r="5" spans="3:20" ht="15" thickBot="1" x14ac:dyDescent="0.35">
      <c r="C5" s="57" t="s">
        <v>5</v>
      </c>
      <c r="D5" s="57">
        <v>15</v>
      </c>
      <c r="E5" s="58">
        <v>43306</v>
      </c>
      <c r="F5" s="59">
        <v>0.40696759259259258</v>
      </c>
      <c r="G5" s="60">
        <v>0.5</v>
      </c>
    </row>
    <row r="6" spans="3:20" x14ac:dyDescent="0.3">
      <c r="C6" s="61" t="s">
        <v>2</v>
      </c>
      <c r="D6" s="61" t="s">
        <v>3</v>
      </c>
      <c r="E6" s="61" t="s">
        <v>6</v>
      </c>
      <c r="F6" s="61" t="s">
        <v>7</v>
      </c>
      <c r="G6" s="61" t="s">
        <v>8</v>
      </c>
    </row>
    <row r="7" spans="3:20" ht="15" thickBot="1" x14ac:dyDescent="0.35">
      <c r="C7" s="7">
        <v>43297</v>
      </c>
      <c r="D7" s="8">
        <v>0.16615740740740739</v>
      </c>
      <c r="E7" s="9" t="s">
        <v>9</v>
      </c>
      <c r="F7" s="9">
        <v>12</v>
      </c>
      <c r="G7" s="9" t="s">
        <v>11</v>
      </c>
    </row>
    <row r="8" spans="3:20" ht="15" thickBot="1" x14ac:dyDescent="0.35">
      <c r="C8" s="10">
        <v>43297</v>
      </c>
      <c r="D8" s="11">
        <v>0.16636574074074076</v>
      </c>
      <c r="E8" s="12" t="s">
        <v>9</v>
      </c>
      <c r="F8" s="12">
        <v>15</v>
      </c>
      <c r="G8" s="12" t="s">
        <v>11</v>
      </c>
    </row>
    <row r="9" spans="3:20" ht="15" thickBot="1" x14ac:dyDescent="0.35">
      <c r="C9" s="10">
        <v>43297</v>
      </c>
      <c r="D9" s="11">
        <v>0.28695601851851854</v>
      </c>
      <c r="E9" s="12" t="s">
        <v>9</v>
      </c>
      <c r="F9" s="12">
        <v>12</v>
      </c>
      <c r="G9" s="12" t="s">
        <v>11</v>
      </c>
      <c r="J9" t="s">
        <v>12</v>
      </c>
      <c r="K9" s="13">
        <f>SUM( K11:R11 )</f>
        <v>688</v>
      </c>
      <c r="L9" s="13"/>
      <c r="M9" s="14"/>
      <c r="N9" s="14"/>
      <c r="O9" s="14"/>
      <c r="P9" s="14"/>
      <c r="Q9" s="14"/>
    </row>
    <row r="10" spans="3:20" ht="15" thickBot="1" x14ac:dyDescent="0.35">
      <c r="C10" s="10">
        <v>43297</v>
      </c>
      <c r="D10" s="11">
        <v>0.30273148148148149</v>
      </c>
      <c r="E10" s="12" t="s">
        <v>9</v>
      </c>
      <c r="F10" s="12">
        <v>9</v>
      </c>
      <c r="G10" s="12" t="s">
        <v>11</v>
      </c>
      <c r="K10" s="14" t="s">
        <v>107</v>
      </c>
      <c r="L10" s="14" t="s">
        <v>108</v>
      </c>
      <c r="M10" s="14" t="s">
        <v>109</v>
      </c>
      <c r="N10" s="14" t="s">
        <v>110</v>
      </c>
      <c r="O10" s="14" t="s">
        <v>111</v>
      </c>
      <c r="P10" s="14" t="s">
        <v>112</v>
      </c>
      <c r="Q10" s="14" t="s">
        <v>113</v>
      </c>
      <c r="S10" s="14" t="s">
        <v>20</v>
      </c>
    </row>
    <row r="11" spans="3:20" ht="15" thickBot="1" x14ac:dyDescent="0.35">
      <c r="C11" s="10">
        <v>43297</v>
      </c>
      <c r="D11" s="11">
        <v>0.30692129629629633</v>
      </c>
      <c r="E11" s="12" t="s">
        <v>9</v>
      </c>
      <c r="F11" s="12">
        <v>11</v>
      </c>
      <c r="G11" s="12" t="s">
        <v>11</v>
      </c>
      <c r="J11" t="s">
        <v>21</v>
      </c>
      <c r="K11" s="13">
        <f>COUNTIFS($C$7:$C$694, "=2018-07-16" )</f>
        <v>133</v>
      </c>
      <c r="L11" s="13">
        <f>COUNTIFS($C$7:$C$694, "=2018-07-17" )</f>
        <v>90</v>
      </c>
      <c r="M11" s="13">
        <f>COUNTIFS($C$7:$C$694, "=2018-07-18" )</f>
        <v>88</v>
      </c>
      <c r="N11" s="13">
        <f>COUNTIFS($C$7:$C$694, "=2018-07-19" )</f>
        <v>75</v>
      </c>
      <c r="O11" s="13">
        <f>COUNTIFS($C$7:$C$694, "=2018-07-20" )</f>
        <v>94</v>
      </c>
      <c r="P11" s="13">
        <f>COUNTIFS($C$7:$C$694, "=2018-07-21" )</f>
        <v>131</v>
      </c>
      <c r="Q11" s="13">
        <f>COUNTIFS($C$7:$C$694, "=2018-07-22" )</f>
        <v>77</v>
      </c>
      <c r="S11" s="13">
        <f>SUM( K11:Q11 )</f>
        <v>688</v>
      </c>
    </row>
    <row r="12" spans="3:20" ht="15" thickBot="1" x14ac:dyDescent="0.35">
      <c r="C12" s="10">
        <v>43297</v>
      </c>
      <c r="D12" s="11">
        <v>0.30859953703703702</v>
      </c>
      <c r="E12" s="12" t="s">
        <v>9</v>
      </c>
      <c r="F12" s="12">
        <v>14</v>
      </c>
      <c r="G12" s="12" t="s">
        <v>11</v>
      </c>
      <c r="J12" t="s">
        <v>22</v>
      </c>
      <c r="K12" s="13">
        <f>COUNTIFS($C$7:$C$694, "=2018-07-16",  $F$7:$F$694, "&gt;30" )</f>
        <v>1</v>
      </c>
      <c r="L12" s="13">
        <f>COUNTIFS($C$7:$C$694, "=2018-07-17", $F$7:$F$694, "&gt;30" )</f>
        <v>0</v>
      </c>
      <c r="M12" s="13">
        <f>COUNTIFS($C$7:$C$694, "=2018-07-18", $F$7:$F$694, "&gt;30" )</f>
        <v>0</v>
      </c>
      <c r="N12" s="13">
        <f>COUNTIFS($C$7:$C$694, "=2018-07-19", $F$7:$F$694, "&gt;30" )</f>
        <v>1</v>
      </c>
      <c r="O12" s="13">
        <f>COUNTIFS($C$7:$C$694, "=2018-07-20", $F$7:$F$694, "&gt;30" )</f>
        <v>2</v>
      </c>
      <c r="P12" s="13">
        <f>COUNTIFS($C$7:$C$694, "=2018-07-21", $F$7:$F$694, "&gt;30" )</f>
        <v>3</v>
      </c>
      <c r="Q12" s="13">
        <f>COUNTIFS($C$7:$C$694, "=2018-07-22", $F$7:$F$694, "&gt;30" )</f>
        <v>1</v>
      </c>
      <c r="S12" s="13">
        <f>SUM( K12:R12 )</f>
        <v>8</v>
      </c>
      <c r="T12" s="15">
        <f>S12/S11</f>
        <v>1.1627906976744186E-2</v>
      </c>
    </row>
    <row r="13" spans="3:20" ht="15" thickBot="1" x14ac:dyDescent="0.35">
      <c r="C13" s="10">
        <v>43297</v>
      </c>
      <c r="D13" s="11">
        <v>0.30861111111111111</v>
      </c>
      <c r="E13" s="12" t="s">
        <v>9</v>
      </c>
      <c r="F13" s="12">
        <v>11</v>
      </c>
      <c r="G13" s="12" t="s">
        <v>11</v>
      </c>
    </row>
    <row r="14" spans="3:20" ht="15" thickBot="1" x14ac:dyDescent="0.35">
      <c r="C14" s="10">
        <v>43297</v>
      </c>
      <c r="D14" s="11">
        <v>0.32396990740740739</v>
      </c>
      <c r="E14" s="12" t="s">
        <v>9</v>
      </c>
      <c r="F14" s="12">
        <v>11</v>
      </c>
      <c r="G14" s="12" t="s">
        <v>11</v>
      </c>
    </row>
    <row r="15" spans="3:20" ht="15" thickBot="1" x14ac:dyDescent="0.35">
      <c r="C15" s="10">
        <v>43297</v>
      </c>
      <c r="D15" s="11">
        <v>0.32431712962962961</v>
      </c>
      <c r="E15" s="12" t="s">
        <v>9</v>
      </c>
      <c r="F15" s="12">
        <v>10</v>
      </c>
      <c r="G15" s="12" t="s">
        <v>11</v>
      </c>
    </row>
    <row r="16" spans="3:20" ht="15" thickBot="1" x14ac:dyDescent="0.35">
      <c r="C16" s="10">
        <v>43297</v>
      </c>
      <c r="D16" s="11">
        <v>0.32471064814814815</v>
      </c>
      <c r="E16" s="12" t="s">
        <v>9</v>
      </c>
      <c r="F16" s="12">
        <v>11</v>
      </c>
      <c r="G16" s="12" t="s">
        <v>11</v>
      </c>
    </row>
    <row r="17" spans="3:7" ht="15" thickBot="1" x14ac:dyDescent="0.35">
      <c r="C17" s="10">
        <v>43297</v>
      </c>
      <c r="D17" s="11">
        <v>0.32503472222222224</v>
      </c>
      <c r="E17" s="12" t="s">
        <v>9</v>
      </c>
      <c r="F17" s="12">
        <v>17</v>
      </c>
      <c r="G17" s="12" t="s">
        <v>10</v>
      </c>
    </row>
    <row r="18" spans="3:7" ht="15" thickBot="1" x14ac:dyDescent="0.35">
      <c r="C18" s="10">
        <v>43297</v>
      </c>
      <c r="D18" s="11">
        <v>0.33179398148148148</v>
      </c>
      <c r="E18" s="12" t="s">
        <v>9</v>
      </c>
      <c r="F18" s="12">
        <v>17</v>
      </c>
      <c r="G18" s="12" t="s">
        <v>10</v>
      </c>
    </row>
    <row r="19" spans="3:7" ht="15" thickBot="1" x14ac:dyDescent="0.35">
      <c r="C19" s="10">
        <v>43297</v>
      </c>
      <c r="D19" s="11">
        <v>0.34559027777777779</v>
      </c>
      <c r="E19" s="12" t="s">
        <v>9</v>
      </c>
      <c r="F19" s="12">
        <v>13</v>
      </c>
      <c r="G19" s="12" t="s">
        <v>11</v>
      </c>
    </row>
    <row r="20" spans="3:7" ht="15" thickBot="1" x14ac:dyDescent="0.35">
      <c r="C20" s="10">
        <v>43297</v>
      </c>
      <c r="D20" s="11">
        <v>0.35530092592592594</v>
      </c>
      <c r="E20" s="12" t="s">
        <v>9</v>
      </c>
      <c r="F20" s="12">
        <v>17</v>
      </c>
      <c r="G20" s="12" t="s">
        <v>11</v>
      </c>
    </row>
    <row r="21" spans="3:7" ht="15" thickBot="1" x14ac:dyDescent="0.35">
      <c r="C21" s="10">
        <v>43297</v>
      </c>
      <c r="D21" s="11">
        <v>0.35531249999999998</v>
      </c>
      <c r="E21" s="12" t="s">
        <v>9</v>
      </c>
      <c r="F21" s="12">
        <v>11</v>
      </c>
      <c r="G21" s="12" t="s">
        <v>11</v>
      </c>
    </row>
    <row r="22" spans="3:7" ht="15" thickBot="1" x14ac:dyDescent="0.35">
      <c r="C22" s="10">
        <v>43297</v>
      </c>
      <c r="D22" s="11">
        <v>0.35930555555555554</v>
      </c>
      <c r="E22" s="12" t="s">
        <v>9</v>
      </c>
      <c r="F22" s="12">
        <v>21</v>
      </c>
      <c r="G22" s="12" t="s">
        <v>10</v>
      </c>
    </row>
    <row r="23" spans="3:7" ht="15" thickBot="1" x14ac:dyDescent="0.35">
      <c r="C23" s="10">
        <v>43297</v>
      </c>
      <c r="D23" s="11">
        <v>0.36140046296296297</v>
      </c>
      <c r="E23" s="12" t="s">
        <v>9</v>
      </c>
      <c r="F23" s="12">
        <v>17</v>
      </c>
      <c r="G23" s="12" t="s">
        <v>10</v>
      </c>
    </row>
    <row r="24" spans="3:7" ht="15" thickBot="1" x14ac:dyDescent="0.35">
      <c r="C24" s="10">
        <v>43297</v>
      </c>
      <c r="D24" s="11">
        <v>0.40749999999999997</v>
      </c>
      <c r="E24" s="12" t="s">
        <v>9</v>
      </c>
      <c r="F24" s="12">
        <v>17</v>
      </c>
      <c r="G24" s="12" t="s">
        <v>10</v>
      </c>
    </row>
    <row r="25" spans="3:7" ht="15" thickBot="1" x14ac:dyDescent="0.35">
      <c r="C25" s="10">
        <v>43297</v>
      </c>
      <c r="D25" s="11">
        <v>0.41916666666666669</v>
      </c>
      <c r="E25" s="12" t="s">
        <v>9</v>
      </c>
      <c r="F25" s="12">
        <v>12</v>
      </c>
      <c r="G25" s="12" t="s">
        <v>11</v>
      </c>
    </row>
    <row r="26" spans="3:7" ht="15" thickBot="1" x14ac:dyDescent="0.35">
      <c r="C26" s="10">
        <v>43297</v>
      </c>
      <c r="D26" s="11">
        <v>0.42168981481481477</v>
      </c>
      <c r="E26" s="12" t="s">
        <v>9</v>
      </c>
      <c r="F26" s="12">
        <v>20</v>
      </c>
      <c r="G26" s="12" t="s">
        <v>11</v>
      </c>
    </row>
    <row r="27" spans="3:7" ht="15" thickBot="1" x14ac:dyDescent="0.35">
      <c r="C27" s="10">
        <v>43297</v>
      </c>
      <c r="D27" s="11">
        <v>0.42177083333333337</v>
      </c>
      <c r="E27" s="12" t="s">
        <v>9</v>
      </c>
      <c r="F27" s="12">
        <v>11</v>
      </c>
      <c r="G27" s="12" t="s">
        <v>11</v>
      </c>
    </row>
    <row r="28" spans="3:7" ht="15" thickBot="1" x14ac:dyDescent="0.35">
      <c r="C28" s="10">
        <v>43297</v>
      </c>
      <c r="D28" s="11">
        <v>0.42416666666666664</v>
      </c>
      <c r="E28" s="12" t="s">
        <v>9</v>
      </c>
      <c r="F28" s="12">
        <v>11</v>
      </c>
      <c r="G28" s="12" t="s">
        <v>11</v>
      </c>
    </row>
    <row r="29" spans="3:7" ht="15" thickBot="1" x14ac:dyDescent="0.35">
      <c r="C29" s="10">
        <v>43297</v>
      </c>
      <c r="D29" s="11">
        <v>0.42665509259259254</v>
      </c>
      <c r="E29" s="12" t="s">
        <v>9</v>
      </c>
      <c r="F29" s="12">
        <v>11</v>
      </c>
      <c r="G29" s="12" t="s">
        <v>11</v>
      </c>
    </row>
    <row r="30" spans="3:7" ht="15" thickBot="1" x14ac:dyDescent="0.35">
      <c r="C30" s="10">
        <v>43297</v>
      </c>
      <c r="D30" s="11">
        <v>0.4269444444444444</v>
      </c>
      <c r="E30" s="12" t="s">
        <v>9</v>
      </c>
      <c r="F30" s="12">
        <v>9</v>
      </c>
      <c r="G30" s="12" t="s">
        <v>11</v>
      </c>
    </row>
    <row r="31" spans="3:7" ht="15" thickBot="1" x14ac:dyDescent="0.35">
      <c r="C31" s="10">
        <v>43297</v>
      </c>
      <c r="D31" s="11">
        <v>0.42929398148148151</v>
      </c>
      <c r="E31" s="12" t="s">
        <v>9</v>
      </c>
      <c r="F31" s="12">
        <v>12</v>
      </c>
      <c r="G31" s="12" t="s">
        <v>11</v>
      </c>
    </row>
    <row r="32" spans="3:7" ht="15" thickBot="1" x14ac:dyDescent="0.35">
      <c r="C32" s="10">
        <v>43297</v>
      </c>
      <c r="D32" s="11">
        <v>0.42996527777777777</v>
      </c>
      <c r="E32" s="12" t="s">
        <v>9</v>
      </c>
      <c r="F32" s="12">
        <v>10</v>
      </c>
      <c r="G32" s="12" t="s">
        <v>11</v>
      </c>
    </row>
    <row r="33" spans="3:7" ht="15" thickBot="1" x14ac:dyDescent="0.35">
      <c r="C33" s="10">
        <v>43297</v>
      </c>
      <c r="D33" s="11">
        <v>0.44142361111111111</v>
      </c>
      <c r="E33" s="12" t="s">
        <v>9</v>
      </c>
      <c r="F33" s="12">
        <v>11</v>
      </c>
      <c r="G33" s="12" t="s">
        <v>11</v>
      </c>
    </row>
    <row r="34" spans="3:7" ht="15" thickBot="1" x14ac:dyDescent="0.35">
      <c r="C34" s="10">
        <v>43297</v>
      </c>
      <c r="D34" s="11">
        <v>0.46640046296296295</v>
      </c>
      <c r="E34" s="12" t="s">
        <v>9</v>
      </c>
      <c r="F34" s="12">
        <v>10</v>
      </c>
      <c r="G34" s="12" t="s">
        <v>11</v>
      </c>
    </row>
    <row r="35" spans="3:7" ht="15" thickBot="1" x14ac:dyDescent="0.35">
      <c r="C35" s="10">
        <v>43297</v>
      </c>
      <c r="D35" s="11">
        <v>0.47718750000000004</v>
      </c>
      <c r="E35" s="12" t="s">
        <v>9</v>
      </c>
      <c r="F35" s="12">
        <v>23</v>
      </c>
      <c r="G35" s="12" t="s">
        <v>10</v>
      </c>
    </row>
    <row r="36" spans="3:7" ht="15" thickBot="1" x14ac:dyDescent="0.35">
      <c r="C36" s="10">
        <v>43297</v>
      </c>
      <c r="D36" s="11">
        <v>0.47827546296296292</v>
      </c>
      <c r="E36" s="12" t="s">
        <v>9</v>
      </c>
      <c r="F36" s="12">
        <v>13</v>
      </c>
      <c r="G36" s="12" t="s">
        <v>11</v>
      </c>
    </row>
    <row r="37" spans="3:7" ht="15" thickBot="1" x14ac:dyDescent="0.35">
      <c r="C37" s="10">
        <v>43297</v>
      </c>
      <c r="D37" s="11">
        <v>0.48130787037037037</v>
      </c>
      <c r="E37" s="12" t="s">
        <v>9</v>
      </c>
      <c r="F37" s="12">
        <v>11</v>
      </c>
      <c r="G37" s="12" t="s">
        <v>10</v>
      </c>
    </row>
    <row r="38" spans="3:7" ht="15" thickBot="1" x14ac:dyDescent="0.35">
      <c r="C38" s="10">
        <v>43297</v>
      </c>
      <c r="D38" s="11">
        <v>0.48630787037037032</v>
      </c>
      <c r="E38" s="12" t="s">
        <v>9</v>
      </c>
      <c r="F38" s="12">
        <v>21</v>
      </c>
      <c r="G38" s="12" t="s">
        <v>10</v>
      </c>
    </row>
    <row r="39" spans="3:7" ht="15" thickBot="1" x14ac:dyDescent="0.35">
      <c r="C39" s="10">
        <v>43297</v>
      </c>
      <c r="D39" s="11">
        <v>0.48749999999999999</v>
      </c>
      <c r="E39" s="12" t="s">
        <v>9</v>
      </c>
      <c r="F39" s="12">
        <v>20</v>
      </c>
      <c r="G39" s="12" t="s">
        <v>11</v>
      </c>
    </row>
    <row r="40" spans="3:7" ht="15" thickBot="1" x14ac:dyDescent="0.35">
      <c r="C40" s="10">
        <v>43297</v>
      </c>
      <c r="D40" s="11">
        <v>0.48986111111111108</v>
      </c>
      <c r="E40" s="12" t="s">
        <v>9</v>
      </c>
      <c r="F40" s="12">
        <v>26</v>
      </c>
      <c r="G40" s="12" t="s">
        <v>10</v>
      </c>
    </row>
    <row r="41" spans="3:7" ht="15" thickBot="1" x14ac:dyDescent="0.35">
      <c r="C41" s="10">
        <v>43297</v>
      </c>
      <c r="D41" s="11">
        <v>0.4924884259259259</v>
      </c>
      <c r="E41" s="12" t="s">
        <v>9</v>
      </c>
      <c r="F41" s="12">
        <v>26</v>
      </c>
      <c r="G41" s="12" t="s">
        <v>10</v>
      </c>
    </row>
    <row r="42" spans="3:7" ht="15" thickBot="1" x14ac:dyDescent="0.35">
      <c r="C42" s="10">
        <v>43297</v>
      </c>
      <c r="D42" s="11">
        <v>0.49282407407407408</v>
      </c>
      <c r="E42" s="12" t="s">
        <v>9</v>
      </c>
      <c r="F42" s="12">
        <v>11</v>
      </c>
      <c r="G42" s="12" t="s">
        <v>11</v>
      </c>
    </row>
    <row r="43" spans="3:7" ht="15" thickBot="1" x14ac:dyDescent="0.35">
      <c r="C43" s="10">
        <v>43297</v>
      </c>
      <c r="D43" s="11">
        <v>0.49855324074074076</v>
      </c>
      <c r="E43" s="12" t="s">
        <v>9</v>
      </c>
      <c r="F43" s="12">
        <v>10</v>
      </c>
      <c r="G43" s="12" t="s">
        <v>11</v>
      </c>
    </row>
    <row r="44" spans="3:7" ht="15" thickBot="1" x14ac:dyDescent="0.35">
      <c r="C44" s="10">
        <v>43297</v>
      </c>
      <c r="D44" s="11">
        <v>0.50515046296296295</v>
      </c>
      <c r="E44" s="12" t="s">
        <v>9</v>
      </c>
      <c r="F44" s="12">
        <v>13</v>
      </c>
      <c r="G44" s="12" t="s">
        <v>11</v>
      </c>
    </row>
    <row r="45" spans="3:7" ht="15" thickBot="1" x14ac:dyDescent="0.35">
      <c r="C45" s="10">
        <v>43297</v>
      </c>
      <c r="D45" s="11">
        <v>0.50570601851851849</v>
      </c>
      <c r="E45" s="12" t="s">
        <v>9</v>
      </c>
      <c r="F45" s="12">
        <v>24</v>
      </c>
      <c r="G45" s="12" t="s">
        <v>10</v>
      </c>
    </row>
    <row r="46" spans="3:7" ht="15" thickBot="1" x14ac:dyDescent="0.35">
      <c r="C46" s="10">
        <v>43297</v>
      </c>
      <c r="D46" s="11">
        <v>0.50571759259259264</v>
      </c>
      <c r="E46" s="12" t="s">
        <v>9</v>
      </c>
      <c r="F46" s="12">
        <v>19</v>
      </c>
      <c r="G46" s="12" t="s">
        <v>10</v>
      </c>
    </row>
    <row r="47" spans="3:7" ht="15" thickBot="1" x14ac:dyDescent="0.35">
      <c r="C47" s="10">
        <v>43297</v>
      </c>
      <c r="D47" s="11">
        <v>0.5057638888888889</v>
      </c>
      <c r="E47" s="12" t="s">
        <v>9</v>
      </c>
      <c r="F47" s="12">
        <v>24</v>
      </c>
      <c r="G47" s="12" t="s">
        <v>10</v>
      </c>
    </row>
    <row r="48" spans="3:7" ht="15" thickBot="1" x14ac:dyDescent="0.35">
      <c r="C48" s="10">
        <v>43297</v>
      </c>
      <c r="D48" s="11">
        <v>0.50635416666666666</v>
      </c>
      <c r="E48" s="12" t="s">
        <v>9</v>
      </c>
      <c r="F48" s="12">
        <v>10</v>
      </c>
      <c r="G48" s="12" t="s">
        <v>11</v>
      </c>
    </row>
    <row r="49" spans="3:7" ht="15" thickBot="1" x14ac:dyDescent="0.35">
      <c r="C49" s="10">
        <v>43297</v>
      </c>
      <c r="D49" s="11">
        <v>0.50650462962962961</v>
      </c>
      <c r="E49" s="12" t="s">
        <v>9</v>
      </c>
      <c r="F49" s="12">
        <v>12</v>
      </c>
      <c r="G49" s="12" t="s">
        <v>11</v>
      </c>
    </row>
    <row r="50" spans="3:7" ht="15" thickBot="1" x14ac:dyDescent="0.35">
      <c r="C50" s="10">
        <v>43297</v>
      </c>
      <c r="D50" s="11">
        <v>0.50686342592592593</v>
      </c>
      <c r="E50" s="12" t="s">
        <v>9</v>
      </c>
      <c r="F50" s="12">
        <v>14</v>
      </c>
      <c r="G50" s="12" t="s">
        <v>11</v>
      </c>
    </row>
    <row r="51" spans="3:7" ht="15" thickBot="1" x14ac:dyDescent="0.35">
      <c r="C51" s="10">
        <v>43297</v>
      </c>
      <c r="D51" s="11">
        <v>0.52315972222222229</v>
      </c>
      <c r="E51" s="12" t="s">
        <v>9</v>
      </c>
      <c r="F51" s="12">
        <v>12</v>
      </c>
      <c r="G51" s="12" t="s">
        <v>10</v>
      </c>
    </row>
    <row r="52" spans="3:7" ht="15" thickBot="1" x14ac:dyDescent="0.35">
      <c r="C52" s="10">
        <v>43297</v>
      </c>
      <c r="D52" s="11">
        <v>0.53472222222222221</v>
      </c>
      <c r="E52" s="12" t="s">
        <v>9</v>
      </c>
      <c r="F52" s="12">
        <v>10</v>
      </c>
      <c r="G52" s="12" t="s">
        <v>11</v>
      </c>
    </row>
    <row r="53" spans="3:7" ht="15" thickBot="1" x14ac:dyDescent="0.35">
      <c r="C53" s="10">
        <v>43297</v>
      </c>
      <c r="D53" s="11">
        <v>0.5380787037037037</v>
      </c>
      <c r="E53" s="12" t="s">
        <v>9</v>
      </c>
      <c r="F53" s="12">
        <v>8</v>
      </c>
      <c r="G53" s="12" t="s">
        <v>11</v>
      </c>
    </row>
    <row r="54" spans="3:7" ht="15" thickBot="1" x14ac:dyDescent="0.35">
      <c r="C54" s="10">
        <v>43297</v>
      </c>
      <c r="D54" s="11">
        <v>0.54365740740740742</v>
      </c>
      <c r="E54" s="12" t="s">
        <v>9</v>
      </c>
      <c r="F54" s="12">
        <v>28</v>
      </c>
      <c r="G54" s="12" t="s">
        <v>11</v>
      </c>
    </row>
    <row r="55" spans="3:7" ht="15" thickBot="1" x14ac:dyDescent="0.35">
      <c r="C55" s="10">
        <v>43297</v>
      </c>
      <c r="D55" s="11">
        <v>0.54368055555555561</v>
      </c>
      <c r="E55" s="12" t="s">
        <v>9</v>
      </c>
      <c r="F55" s="12">
        <v>24</v>
      </c>
      <c r="G55" s="12" t="s">
        <v>11</v>
      </c>
    </row>
    <row r="56" spans="3:7" ht="15" thickBot="1" x14ac:dyDescent="0.35">
      <c r="C56" s="10">
        <v>43297</v>
      </c>
      <c r="D56" s="11">
        <v>0.55439814814814814</v>
      </c>
      <c r="E56" s="12" t="s">
        <v>9</v>
      </c>
      <c r="F56" s="12">
        <v>24</v>
      </c>
      <c r="G56" s="12" t="s">
        <v>11</v>
      </c>
    </row>
    <row r="57" spans="3:7" ht="15" thickBot="1" x14ac:dyDescent="0.35">
      <c r="C57" s="10">
        <v>43297</v>
      </c>
      <c r="D57" s="11">
        <v>0.55531249999999999</v>
      </c>
      <c r="E57" s="12" t="s">
        <v>9</v>
      </c>
      <c r="F57" s="12">
        <v>22</v>
      </c>
      <c r="G57" s="12" t="s">
        <v>11</v>
      </c>
    </row>
    <row r="58" spans="3:7" ht="15" thickBot="1" x14ac:dyDescent="0.35">
      <c r="C58" s="10">
        <v>43297</v>
      </c>
      <c r="D58" s="11">
        <v>0.57072916666666662</v>
      </c>
      <c r="E58" s="12" t="s">
        <v>9</v>
      </c>
      <c r="F58" s="12">
        <v>13</v>
      </c>
      <c r="G58" s="12" t="s">
        <v>11</v>
      </c>
    </row>
    <row r="59" spans="3:7" ht="15" thickBot="1" x14ac:dyDescent="0.35">
      <c r="C59" s="10">
        <v>43297</v>
      </c>
      <c r="D59" s="11">
        <v>0.57412037037037034</v>
      </c>
      <c r="E59" s="12" t="s">
        <v>9</v>
      </c>
      <c r="F59" s="12">
        <v>20</v>
      </c>
      <c r="G59" s="12" t="s">
        <v>11</v>
      </c>
    </row>
    <row r="60" spans="3:7" ht="15" thickBot="1" x14ac:dyDescent="0.35">
      <c r="C60" s="10">
        <v>43297</v>
      </c>
      <c r="D60" s="11">
        <v>0.57412037037037034</v>
      </c>
      <c r="E60" s="12" t="s">
        <v>9</v>
      </c>
      <c r="F60" s="12">
        <v>13</v>
      </c>
      <c r="G60" s="12" t="s">
        <v>11</v>
      </c>
    </row>
    <row r="61" spans="3:7" ht="15" thickBot="1" x14ac:dyDescent="0.35">
      <c r="C61" s="10">
        <v>43297</v>
      </c>
      <c r="D61" s="11">
        <v>0.57459490740740737</v>
      </c>
      <c r="E61" s="12" t="s">
        <v>9</v>
      </c>
      <c r="F61" s="12">
        <v>23</v>
      </c>
      <c r="G61" s="12" t="s">
        <v>10</v>
      </c>
    </row>
    <row r="62" spans="3:7" ht="15" thickBot="1" x14ac:dyDescent="0.35">
      <c r="C62" s="10">
        <v>43297</v>
      </c>
      <c r="D62" s="11">
        <v>0.57465277777777779</v>
      </c>
      <c r="E62" s="12" t="s">
        <v>9</v>
      </c>
      <c r="F62" s="12">
        <v>12</v>
      </c>
      <c r="G62" s="12" t="s">
        <v>10</v>
      </c>
    </row>
    <row r="63" spans="3:7" ht="15" thickBot="1" x14ac:dyDescent="0.35">
      <c r="C63" s="10">
        <v>43297</v>
      </c>
      <c r="D63" s="11">
        <v>0.58442129629629636</v>
      </c>
      <c r="E63" s="12" t="s">
        <v>9</v>
      </c>
      <c r="F63" s="12">
        <v>16</v>
      </c>
      <c r="G63" s="12" t="s">
        <v>10</v>
      </c>
    </row>
    <row r="64" spans="3:7" ht="15" thickBot="1" x14ac:dyDescent="0.35">
      <c r="C64" s="10">
        <v>43297</v>
      </c>
      <c r="D64" s="11">
        <v>0.58616898148148155</v>
      </c>
      <c r="E64" s="12" t="s">
        <v>9</v>
      </c>
      <c r="F64" s="12">
        <v>16</v>
      </c>
      <c r="G64" s="12" t="s">
        <v>10</v>
      </c>
    </row>
    <row r="65" spans="3:7" ht="15" thickBot="1" x14ac:dyDescent="0.35">
      <c r="C65" s="10">
        <v>43297</v>
      </c>
      <c r="D65" s="11">
        <v>0.58870370370370373</v>
      </c>
      <c r="E65" s="12" t="s">
        <v>9</v>
      </c>
      <c r="F65" s="12">
        <v>14</v>
      </c>
      <c r="G65" s="12" t="s">
        <v>11</v>
      </c>
    </row>
    <row r="66" spans="3:7" ht="15" thickBot="1" x14ac:dyDescent="0.35">
      <c r="C66" s="10">
        <v>43297</v>
      </c>
      <c r="D66" s="11">
        <v>0.59542824074074074</v>
      </c>
      <c r="E66" s="12" t="s">
        <v>9</v>
      </c>
      <c r="F66" s="12">
        <v>10</v>
      </c>
      <c r="G66" s="12" t="s">
        <v>10</v>
      </c>
    </row>
    <row r="67" spans="3:7" ht="15" thickBot="1" x14ac:dyDescent="0.35">
      <c r="C67" s="10">
        <v>43297</v>
      </c>
      <c r="D67" s="11">
        <v>0.61086805555555557</v>
      </c>
      <c r="E67" s="12" t="s">
        <v>9</v>
      </c>
      <c r="F67" s="12">
        <v>14</v>
      </c>
      <c r="G67" s="12" t="s">
        <v>11</v>
      </c>
    </row>
    <row r="68" spans="3:7" ht="15" thickBot="1" x14ac:dyDescent="0.35">
      <c r="C68" s="10">
        <v>43297</v>
      </c>
      <c r="D68" s="11">
        <v>0.61584490740740738</v>
      </c>
      <c r="E68" s="12" t="s">
        <v>9</v>
      </c>
      <c r="F68" s="12">
        <v>12</v>
      </c>
      <c r="G68" s="12" t="s">
        <v>11</v>
      </c>
    </row>
    <row r="69" spans="3:7" ht="15" thickBot="1" x14ac:dyDescent="0.35">
      <c r="C69" s="10">
        <v>43297</v>
      </c>
      <c r="D69" s="11">
        <v>0.61940972222222224</v>
      </c>
      <c r="E69" s="12" t="s">
        <v>9</v>
      </c>
      <c r="F69" s="12">
        <v>26</v>
      </c>
      <c r="G69" s="12" t="s">
        <v>10</v>
      </c>
    </row>
    <row r="70" spans="3:7" ht="15" thickBot="1" x14ac:dyDescent="0.35">
      <c r="C70" s="10">
        <v>43297</v>
      </c>
      <c r="D70" s="11">
        <v>0.62048611111111118</v>
      </c>
      <c r="E70" s="12" t="s">
        <v>9</v>
      </c>
      <c r="F70" s="12">
        <v>21</v>
      </c>
      <c r="G70" s="12" t="s">
        <v>10</v>
      </c>
    </row>
    <row r="71" spans="3:7" ht="15" thickBot="1" x14ac:dyDescent="0.35">
      <c r="C71" s="10">
        <v>43297</v>
      </c>
      <c r="D71" s="11">
        <v>0.65467592592592594</v>
      </c>
      <c r="E71" s="12" t="s">
        <v>9</v>
      </c>
      <c r="F71" s="12">
        <v>19</v>
      </c>
      <c r="G71" s="12" t="s">
        <v>11</v>
      </c>
    </row>
    <row r="72" spans="3:7" ht="15" thickBot="1" x14ac:dyDescent="0.35">
      <c r="C72" s="10">
        <v>43297</v>
      </c>
      <c r="D72" s="11">
        <v>0.65892361111111108</v>
      </c>
      <c r="E72" s="12" t="s">
        <v>9</v>
      </c>
      <c r="F72" s="12">
        <v>13</v>
      </c>
      <c r="G72" s="12" t="s">
        <v>11</v>
      </c>
    </row>
    <row r="73" spans="3:7" ht="15" thickBot="1" x14ac:dyDescent="0.35">
      <c r="C73" s="10">
        <v>43297</v>
      </c>
      <c r="D73" s="11">
        <v>0.66165509259259259</v>
      </c>
      <c r="E73" s="12" t="s">
        <v>9</v>
      </c>
      <c r="F73" s="12">
        <v>9</v>
      </c>
      <c r="G73" s="12" t="s">
        <v>11</v>
      </c>
    </row>
    <row r="74" spans="3:7" ht="15" thickBot="1" x14ac:dyDescent="0.35">
      <c r="C74" s="10">
        <v>43297</v>
      </c>
      <c r="D74" s="11">
        <v>0.6645833333333333</v>
      </c>
      <c r="E74" s="12" t="s">
        <v>9</v>
      </c>
      <c r="F74" s="12">
        <v>12</v>
      </c>
      <c r="G74" s="12" t="s">
        <v>11</v>
      </c>
    </row>
    <row r="75" spans="3:7" ht="15" thickBot="1" x14ac:dyDescent="0.35">
      <c r="C75" s="10">
        <v>43297</v>
      </c>
      <c r="D75" s="11">
        <v>0.67094907407407411</v>
      </c>
      <c r="E75" s="12" t="s">
        <v>9</v>
      </c>
      <c r="F75" s="12">
        <v>11</v>
      </c>
      <c r="G75" s="12" t="s">
        <v>10</v>
      </c>
    </row>
    <row r="76" spans="3:7" ht="15" thickBot="1" x14ac:dyDescent="0.35">
      <c r="C76" s="10">
        <v>43297</v>
      </c>
      <c r="D76" s="11">
        <v>0.67503472222222216</v>
      </c>
      <c r="E76" s="12" t="s">
        <v>9</v>
      </c>
      <c r="F76" s="12">
        <v>10</v>
      </c>
      <c r="G76" s="12" t="s">
        <v>10</v>
      </c>
    </row>
    <row r="77" spans="3:7" ht="15" thickBot="1" x14ac:dyDescent="0.35">
      <c r="C77" s="10">
        <v>43297</v>
      </c>
      <c r="D77" s="11">
        <v>0.67585648148148147</v>
      </c>
      <c r="E77" s="12" t="s">
        <v>9</v>
      </c>
      <c r="F77" s="12">
        <v>10</v>
      </c>
      <c r="G77" s="12" t="s">
        <v>10</v>
      </c>
    </row>
    <row r="78" spans="3:7" ht="15" thickBot="1" x14ac:dyDescent="0.35">
      <c r="C78" s="10">
        <v>43297</v>
      </c>
      <c r="D78" s="11">
        <v>0.68201388888888881</v>
      </c>
      <c r="E78" s="12" t="s">
        <v>9</v>
      </c>
      <c r="F78" s="12">
        <v>24</v>
      </c>
      <c r="G78" s="12" t="s">
        <v>10</v>
      </c>
    </row>
    <row r="79" spans="3:7" ht="15" thickBot="1" x14ac:dyDescent="0.35">
      <c r="C79" s="10">
        <v>43297</v>
      </c>
      <c r="D79" s="11">
        <v>0.68478009259259265</v>
      </c>
      <c r="E79" s="12" t="s">
        <v>9</v>
      </c>
      <c r="F79" s="12">
        <v>40</v>
      </c>
      <c r="G79" s="12" t="s">
        <v>11</v>
      </c>
    </row>
    <row r="80" spans="3:7" ht="15" thickBot="1" x14ac:dyDescent="0.35">
      <c r="C80" s="10">
        <v>43297</v>
      </c>
      <c r="D80" s="11">
        <v>0.68901620370370376</v>
      </c>
      <c r="E80" s="12" t="s">
        <v>9</v>
      </c>
      <c r="F80" s="12">
        <v>18</v>
      </c>
      <c r="G80" s="12" t="s">
        <v>10</v>
      </c>
    </row>
    <row r="81" spans="3:7" ht="15" thickBot="1" x14ac:dyDescent="0.35">
      <c r="C81" s="10">
        <v>43297</v>
      </c>
      <c r="D81" s="11">
        <v>0.70003472222222218</v>
      </c>
      <c r="E81" s="12" t="s">
        <v>9</v>
      </c>
      <c r="F81" s="12">
        <v>18</v>
      </c>
      <c r="G81" s="12" t="s">
        <v>10</v>
      </c>
    </row>
    <row r="82" spans="3:7" ht="15" thickBot="1" x14ac:dyDescent="0.35">
      <c r="C82" s="10">
        <v>43297</v>
      </c>
      <c r="D82" s="11">
        <v>0.70068287037037036</v>
      </c>
      <c r="E82" s="12" t="s">
        <v>9</v>
      </c>
      <c r="F82" s="12">
        <v>26</v>
      </c>
      <c r="G82" s="12" t="s">
        <v>10</v>
      </c>
    </row>
    <row r="83" spans="3:7" ht="15" thickBot="1" x14ac:dyDescent="0.35">
      <c r="C83" s="10">
        <v>43297</v>
      </c>
      <c r="D83" s="11">
        <v>0.70199074074074075</v>
      </c>
      <c r="E83" s="12" t="s">
        <v>9</v>
      </c>
      <c r="F83" s="12">
        <v>11</v>
      </c>
      <c r="G83" s="12" t="s">
        <v>11</v>
      </c>
    </row>
    <row r="84" spans="3:7" ht="15" thickBot="1" x14ac:dyDescent="0.35">
      <c r="C84" s="10">
        <v>43297</v>
      </c>
      <c r="D84" s="11">
        <v>0.7026041666666667</v>
      </c>
      <c r="E84" s="12" t="s">
        <v>9</v>
      </c>
      <c r="F84" s="12">
        <v>24</v>
      </c>
      <c r="G84" s="12" t="s">
        <v>10</v>
      </c>
    </row>
    <row r="85" spans="3:7" ht="15" thickBot="1" x14ac:dyDescent="0.35">
      <c r="C85" s="10">
        <v>43297</v>
      </c>
      <c r="D85" s="11">
        <v>0.70636574074074077</v>
      </c>
      <c r="E85" s="12" t="s">
        <v>9</v>
      </c>
      <c r="F85" s="12">
        <v>29</v>
      </c>
      <c r="G85" s="12" t="s">
        <v>10</v>
      </c>
    </row>
    <row r="86" spans="3:7" ht="15" thickBot="1" x14ac:dyDescent="0.35">
      <c r="C86" s="10">
        <v>43297</v>
      </c>
      <c r="D86" s="11">
        <v>0.72289351851851846</v>
      </c>
      <c r="E86" s="12" t="s">
        <v>9</v>
      </c>
      <c r="F86" s="12">
        <v>17</v>
      </c>
      <c r="G86" s="12" t="s">
        <v>10</v>
      </c>
    </row>
    <row r="87" spans="3:7" ht="15" thickBot="1" x14ac:dyDescent="0.35">
      <c r="C87" s="10">
        <v>43297</v>
      </c>
      <c r="D87" s="11">
        <v>0.72822916666666659</v>
      </c>
      <c r="E87" s="12" t="s">
        <v>9</v>
      </c>
      <c r="F87" s="12">
        <v>17</v>
      </c>
      <c r="G87" s="12" t="s">
        <v>11</v>
      </c>
    </row>
    <row r="88" spans="3:7" ht="15" thickBot="1" x14ac:dyDescent="0.35">
      <c r="C88" s="10">
        <v>43297</v>
      </c>
      <c r="D88" s="11">
        <v>0.73157407407407404</v>
      </c>
      <c r="E88" s="12" t="s">
        <v>9</v>
      </c>
      <c r="F88" s="12">
        <v>17</v>
      </c>
      <c r="G88" s="12" t="s">
        <v>11</v>
      </c>
    </row>
    <row r="89" spans="3:7" ht="15" thickBot="1" x14ac:dyDescent="0.35">
      <c r="C89" s="10">
        <v>43297</v>
      </c>
      <c r="D89" s="11">
        <v>0.73916666666666664</v>
      </c>
      <c r="E89" s="12" t="s">
        <v>9</v>
      </c>
      <c r="F89" s="12">
        <v>8</v>
      </c>
      <c r="G89" s="12" t="s">
        <v>11</v>
      </c>
    </row>
    <row r="90" spans="3:7" ht="15" thickBot="1" x14ac:dyDescent="0.35">
      <c r="C90" s="10">
        <v>43297</v>
      </c>
      <c r="D90" s="11">
        <v>0.74518518518518517</v>
      </c>
      <c r="E90" s="12" t="s">
        <v>9</v>
      </c>
      <c r="F90" s="12">
        <v>23</v>
      </c>
      <c r="G90" s="12" t="s">
        <v>10</v>
      </c>
    </row>
    <row r="91" spans="3:7" ht="15" thickBot="1" x14ac:dyDescent="0.35">
      <c r="C91" s="10">
        <v>43297</v>
      </c>
      <c r="D91" s="11">
        <v>0.7516087962962964</v>
      </c>
      <c r="E91" s="12" t="s">
        <v>9</v>
      </c>
      <c r="F91" s="12">
        <v>21</v>
      </c>
      <c r="G91" s="12" t="s">
        <v>11</v>
      </c>
    </row>
    <row r="92" spans="3:7" ht="15" thickBot="1" x14ac:dyDescent="0.35">
      <c r="C92" s="10">
        <v>43297</v>
      </c>
      <c r="D92" s="11">
        <v>0.75456018518518519</v>
      </c>
      <c r="E92" s="12" t="s">
        <v>9</v>
      </c>
      <c r="F92" s="12">
        <v>17</v>
      </c>
      <c r="G92" s="12" t="s">
        <v>10</v>
      </c>
    </row>
    <row r="93" spans="3:7" ht="15" thickBot="1" x14ac:dyDescent="0.35">
      <c r="C93" s="10">
        <v>43297</v>
      </c>
      <c r="D93" s="11">
        <v>0.755</v>
      </c>
      <c r="E93" s="12" t="s">
        <v>9</v>
      </c>
      <c r="F93" s="12">
        <v>6</v>
      </c>
      <c r="G93" s="12" t="s">
        <v>11</v>
      </c>
    </row>
    <row r="94" spans="3:7" ht="15" thickBot="1" x14ac:dyDescent="0.35">
      <c r="C94" s="10">
        <v>43297</v>
      </c>
      <c r="D94" s="11">
        <v>0.76627314814814806</v>
      </c>
      <c r="E94" s="12" t="s">
        <v>9</v>
      </c>
      <c r="F94" s="12">
        <v>23</v>
      </c>
      <c r="G94" s="12" t="s">
        <v>10</v>
      </c>
    </row>
    <row r="95" spans="3:7" ht="15" thickBot="1" x14ac:dyDescent="0.35">
      <c r="C95" s="10">
        <v>43297</v>
      </c>
      <c r="D95" s="11">
        <v>0.76984953703703696</v>
      </c>
      <c r="E95" s="12" t="s">
        <v>9</v>
      </c>
      <c r="F95" s="12">
        <v>10</v>
      </c>
      <c r="G95" s="12" t="s">
        <v>11</v>
      </c>
    </row>
    <row r="96" spans="3:7" ht="15" thickBot="1" x14ac:dyDescent="0.35">
      <c r="C96" s="10">
        <v>43297</v>
      </c>
      <c r="D96" s="11">
        <v>0.77004629629629628</v>
      </c>
      <c r="E96" s="12" t="s">
        <v>9</v>
      </c>
      <c r="F96" s="12">
        <v>22</v>
      </c>
      <c r="G96" s="12" t="s">
        <v>10</v>
      </c>
    </row>
    <row r="97" spans="3:7" ht="15" thickBot="1" x14ac:dyDescent="0.35">
      <c r="C97" s="10">
        <v>43297</v>
      </c>
      <c r="D97" s="11">
        <v>0.77009259259259266</v>
      </c>
      <c r="E97" s="12" t="s">
        <v>9</v>
      </c>
      <c r="F97" s="12">
        <v>16</v>
      </c>
      <c r="G97" s="12" t="s">
        <v>10</v>
      </c>
    </row>
    <row r="98" spans="3:7" ht="15" thickBot="1" x14ac:dyDescent="0.35">
      <c r="C98" s="10">
        <v>43297</v>
      </c>
      <c r="D98" s="11">
        <v>0.77201388888888889</v>
      </c>
      <c r="E98" s="12" t="s">
        <v>9</v>
      </c>
      <c r="F98" s="12">
        <v>10</v>
      </c>
      <c r="G98" s="12" t="s">
        <v>11</v>
      </c>
    </row>
    <row r="99" spans="3:7" ht="15" thickBot="1" x14ac:dyDescent="0.35">
      <c r="C99" s="10">
        <v>43297</v>
      </c>
      <c r="D99" s="11">
        <v>0.77743055555555562</v>
      </c>
      <c r="E99" s="12" t="s">
        <v>9</v>
      </c>
      <c r="F99" s="12">
        <v>10</v>
      </c>
      <c r="G99" s="12" t="s">
        <v>10</v>
      </c>
    </row>
    <row r="100" spans="3:7" ht="15" thickBot="1" x14ac:dyDescent="0.35">
      <c r="C100" s="10">
        <v>43297</v>
      </c>
      <c r="D100" s="11">
        <v>0.77778935185185183</v>
      </c>
      <c r="E100" s="12" t="s">
        <v>9</v>
      </c>
      <c r="F100" s="12">
        <v>24</v>
      </c>
      <c r="G100" s="12" t="s">
        <v>10</v>
      </c>
    </row>
    <row r="101" spans="3:7" ht="15" thickBot="1" x14ac:dyDescent="0.35">
      <c r="C101" s="10">
        <v>43297</v>
      </c>
      <c r="D101" s="11">
        <v>0.77952546296296299</v>
      </c>
      <c r="E101" s="12" t="s">
        <v>9</v>
      </c>
      <c r="F101" s="12">
        <v>27</v>
      </c>
      <c r="G101" s="12" t="s">
        <v>10</v>
      </c>
    </row>
    <row r="102" spans="3:7" ht="15" thickBot="1" x14ac:dyDescent="0.35">
      <c r="C102" s="10">
        <v>43297</v>
      </c>
      <c r="D102" s="11">
        <v>0.78041666666666665</v>
      </c>
      <c r="E102" s="12" t="s">
        <v>9</v>
      </c>
      <c r="F102" s="12">
        <v>27</v>
      </c>
      <c r="G102" s="12" t="s">
        <v>10</v>
      </c>
    </row>
    <row r="103" spans="3:7" ht="15" thickBot="1" x14ac:dyDescent="0.35">
      <c r="C103" s="10">
        <v>43297</v>
      </c>
      <c r="D103" s="11">
        <v>0.78093749999999995</v>
      </c>
      <c r="E103" s="12" t="s">
        <v>9</v>
      </c>
      <c r="F103" s="12">
        <v>24</v>
      </c>
      <c r="G103" s="12" t="s">
        <v>10</v>
      </c>
    </row>
    <row r="104" spans="3:7" ht="15" thickBot="1" x14ac:dyDescent="0.35">
      <c r="C104" s="10">
        <v>43297</v>
      </c>
      <c r="D104" s="11">
        <v>0.783136574074074</v>
      </c>
      <c r="E104" s="12" t="s">
        <v>9</v>
      </c>
      <c r="F104" s="12">
        <v>23</v>
      </c>
      <c r="G104" s="12" t="s">
        <v>11</v>
      </c>
    </row>
    <row r="105" spans="3:7" ht="15" thickBot="1" x14ac:dyDescent="0.35">
      <c r="C105" s="10">
        <v>43297</v>
      </c>
      <c r="D105" s="11">
        <v>0.78722222222222227</v>
      </c>
      <c r="E105" s="12" t="s">
        <v>9</v>
      </c>
      <c r="F105" s="12">
        <v>11</v>
      </c>
      <c r="G105" s="12" t="s">
        <v>11</v>
      </c>
    </row>
    <row r="106" spans="3:7" ht="15" thickBot="1" x14ac:dyDescent="0.35">
      <c r="C106" s="10">
        <v>43297</v>
      </c>
      <c r="D106" s="11">
        <v>0.79053240740740749</v>
      </c>
      <c r="E106" s="12" t="s">
        <v>9</v>
      </c>
      <c r="F106" s="12">
        <v>9</v>
      </c>
      <c r="G106" s="12" t="s">
        <v>11</v>
      </c>
    </row>
    <row r="107" spans="3:7" ht="15" thickBot="1" x14ac:dyDescent="0.35">
      <c r="C107" s="10">
        <v>43297</v>
      </c>
      <c r="D107" s="11">
        <v>0.79121527777777778</v>
      </c>
      <c r="E107" s="12" t="s">
        <v>9</v>
      </c>
      <c r="F107" s="12">
        <v>10</v>
      </c>
      <c r="G107" s="12" t="s">
        <v>10</v>
      </c>
    </row>
    <row r="108" spans="3:7" ht="15" thickBot="1" x14ac:dyDescent="0.35">
      <c r="C108" s="10">
        <v>43297</v>
      </c>
      <c r="D108" s="11">
        <v>0.79268518518518516</v>
      </c>
      <c r="E108" s="12" t="s">
        <v>9</v>
      </c>
      <c r="F108" s="12">
        <v>7</v>
      </c>
      <c r="G108" s="12" t="s">
        <v>11</v>
      </c>
    </row>
    <row r="109" spans="3:7" ht="15" thickBot="1" x14ac:dyDescent="0.35">
      <c r="C109" s="10">
        <v>43297</v>
      </c>
      <c r="D109" s="11">
        <v>0.81162037037037038</v>
      </c>
      <c r="E109" s="12" t="s">
        <v>9</v>
      </c>
      <c r="F109" s="12">
        <v>14</v>
      </c>
      <c r="G109" s="12" t="s">
        <v>10</v>
      </c>
    </row>
    <row r="110" spans="3:7" ht="15" thickBot="1" x14ac:dyDescent="0.35">
      <c r="C110" s="10">
        <v>43297</v>
      </c>
      <c r="D110" s="11">
        <v>0.81341435185185185</v>
      </c>
      <c r="E110" s="12" t="s">
        <v>9</v>
      </c>
      <c r="F110" s="12">
        <v>15</v>
      </c>
      <c r="G110" s="12" t="s">
        <v>10</v>
      </c>
    </row>
    <row r="111" spans="3:7" ht="15" thickBot="1" x14ac:dyDescent="0.35">
      <c r="C111" s="10">
        <v>43297</v>
      </c>
      <c r="D111" s="11">
        <v>0.81690972222222225</v>
      </c>
      <c r="E111" s="12" t="s">
        <v>9</v>
      </c>
      <c r="F111" s="12">
        <v>22</v>
      </c>
      <c r="G111" s="12" t="s">
        <v>10</v>
      </c>
    </row>
    <row r="112" spans="3:7" ht="15" thickBot="1" x14ac:dyDescent="0.35">
      <c r="C112" s="10">
        <v>43297</v>
      </c>
      <c r="D112" s="11">
        <v>0.82060185185185175</v>
      </c>
      <c r="E112" s="12" t="s">
        <v>9</v>
      </c>
      <c r="F112" s="12">
        <v>13</v>
      </c>
      <c r="G112" s="12" t="s">
        <v>11</v>
      </c>
    </row>
    <row r="113" spans="3:7" ht="15" thickBot="1" x14ac:dyDescent="0.35">
      <c r="C113" s="10">
        <v>43297</v>
      </c>
      <c r="D113" s="11">
        <v>0.82246527777777778</v>
      </c>
      <c r="E113" s="12" t="s">
        <v>9</v>
      </c>
      <c r="F113" s="12">
        <v>18</v>
      </c>
      <c r="G113" s="12" t="s">
        <v>10</v>
      </c>
    </row>
    <row r="114" spans="3:7" ht="15" thickBot="1" x14ac:dyDescent="0.35">
      <c r="C114" s="10">
        <v>43297</v>
      </c>
      <c r="D114" s="11">
        <v>0.82302083333333342</v>
      </c>
      <c r="E114" s="12" t="s">
        <v>9</v>
      </c>
      <c r="F114" s="12">
        <v>9</v>
      </c>
      <c r="G114" s="12" t="s">
        <v>11</v>
      </c>
    </row>
    <row r="115" spans="3:7" ht="15" thickBot="1" x14ac:dyDescent="0.35">
      <c r="C115" s="10">
        <v>43297</v>
      </c>
      <c r="D115" s="11">
        <v>0.82309027777777777</v>
      </c>
      <c r="E115" s="12" t="s">
        <v>9</v>
      </c>
      <c r="F115" s="12">
        <v>10</v>
      </c>
      <c r="G115" s="12" t="s">
        <v>11</v>
      </c>
    </row>
    <row r="116" spans="3:7" ht="15" thickBot="1" x14ac:dyDescent="0.35">
      <c r="C116" s="10">
        <v>43297</v>
      </c>
      <c r="D116" s="11">
        <v>0.82630787037037035</v>
      </c>
      <c r="E116" s="12" t="s">
        <v>9</v>
      </c>
      <c r="F116" s="12">
        <v>13</v>
      </c>
      <c r="G116" s="12" t="s">
        <v>11</v>
      </c>
    </row>
    <row r="117" spans="3:7" ht="15" thickBot="1" x14ac:dyDescent="0.35">
      <c r="C117" s="10">
        <v>43297</v>
      </c>
      <c r="D117" s="11">
        <v>0.82796296296296301</v>
      </c>
      <c r="E117" s="12" t="s">
        <v>9</v>
      </c>
      <c r="F117" s="12">
        <v>12</v>
      </c>
      <c r="G117" s="12" t="s">
        <v>11</v>
      </c>
    </row>
    <row r="118" spans="3:7" ht="15" thickBot="1" x14ac:dyDescent="0.35">
      <c r="C118" s="10">
        <v>43297</v>
      </c>
      <c r="D118" s="11">
        <v>0.83089120370370362</v>
      </c>
      <c r="E118" s="12" t="s">
        <v>9</v>
      </c>
      <c r="F118" s="12">
        <v>17</v>
      </c>
      <c r="G118" s="12" t="s">
        <v>10</v>
      </c>
    </row>
    <row r="119" spans="3:7" ht="15" thickBot="1" x14ac:dyDescent="0.35">
      <c r="C119" s="10">
        <v>43297</v>
      </c>
      <c r="D119" s="11">
        <v>0.83218749999999997</v>
      </c>
      <c r="E119" s="12" t="s">
        <v>9</v>
      </c>
      <c r="F119" s="12">
        <v>17</v>
      </c>
      <c r="G119" s="12" t="s">
        <v>11</v>
      </c>
    </row>
    <row r="120" spans="3:7" ht="15" thickBot="1" x14ac:dyDescent="0.35">
      <c r="C120" s="10">
        <v>43297</v>
      </c>
      <c r="D120" s="11">
        <v>0.85122685185185187</v>
      </c>
      <c r="E120" s="12" t="s">
        <v>9</v>
      </c>
      <c r="F120" s="12">
        <v>22</v>
      </c>
      <c r="G120" s="12" t="s">
        <v>10</v>
      </c>
    </row>
    <row r="121" spans="3:7" ht="15" thickBot="1" x14ac:dyDescent="0.35">
      <c r="C121" s="10">
        <v>43297</v>
      </c>
      <c r="D121" s="11">
        <v>0.85167824074074072</v>
      </c>
      <c r="E121" s="12" t="s">
        <v>9</v>
      </c>
      <c r="F121" s="12">
        <v>13</v>
      </c>
      <c r="G121" s="12" t="s">
        <v>11</v>
      </c>
    </row>
    <row r="122" spans="3:7" ht="15" thickBot="1" x14ac:dyDescent="0.35">
      <c r="C122" s="10">
        <v>43297</v>
      </c>
      <c r="D122" s="11">
        <v>0.85212962962962957</v>
      </c>
      <c r="E122" s="12" t="s">
        <v>9</v>
      </c>
      <c r="F122" s="12">
        <v>19</v>
      </c>
      <c r="G122" s="12" t="s">
        <v>10</v>
      </c>
    </row>
    <row r="123" spans="3:7" ht="15" thickBot="1" x14ac:dyDescent="0.35">
      <c r="C123" s="10">
        <v>43297</v>
      </c>
      <c r="D123" s="11">
        <v>0.85406249999999995</v>
      </c>
      <c r="E123" s="12" t="s">
        <v>9</v>
      </c>
      <c r="F123" s="12">
        <v>12</v>
      </c>
      <c r="G123" s="12" t="s">
        <v>11</v>
      </c>
    </row>
    <row r="124" spans="3:7" ht="15" thickBot="1" x14ac:dyDescent="0.35">
      <c r="C124" s="10">
        <v>43297</v>
      </c>
      <c r="D124" s="11">
        <v>0.85737268518518517</v>
      </c>
      <c r="E124" s="12" t="s">
        <v>9</v>
      </c>
      <c r="F124" s="12">
        <v>26</v>
      </c>
      <c r="G124" s="12" t="s">
        <v>10</v>
      </c>
    </row>
    <row r="125" spans="3:7" ht="15" thickBot="1" x14ac:dyDescent="0.35">
      <c r="C125" s="10">
        <v>43297</v>
      </c>
      <c r="D125" s="11">
        <v>0.85966435185185175</v>
      </c>
      <c r="E125" s="12" t="s">
        <v>9</v>
      </c>
      <c r="F125" s="12">
        <v>11</v>
      </c>
      <c r="G125" s="12" t="s">
        <v>11</v>
      </c>
    </row>
    <row r="126" spans="3:7" ht="15" thickBot="1" x14ac:dyDescent="0.35">
      <c r="C126" s="10">
        <v>43297</v>
      </c>
      <c r="D126" s="11">
        <v>0.86964120370370368</v>
      </c>
      <c r="E126" s="12" t="s">
        <v>9</v>
      </c>
      <c r="F126" s="12">
        <v>12</v>
      </c>
      <c r="G126" s="12" t="s">
        <v>11</v>
      </c>
    </row>
    <row r="127" spans="3:7" ht="15" thickBot="1" x14ac:dyDescent="0.35">
      <c r="C127" s="10">
        <v>43297</v>
      </c>
      <c r="D127" s="11">
        <v>0.86964120370370368</v>
      </c>
      <c r="E127" s="12" t="s">
        <v>9</v>
      </c>
      <c r="F127" s="12">
        <v>14</v>
      </c>
      <c r="G127" s="12" t="s">
        <v>11</v>
      </c>
    </row>
    <row r="128" spans="3:7" ht="15" thickBot="1" x14ac:dyDescent="0.35">
      <c r="C128" s="10">
        <v>43297</v>
      </c>
      <c r="D128" s="11">
        <v>0.86966435185185187</v>
      </c>
      <c r="E128" s="12" t="s">
        <v>9</v>
      </c>
      <c r="F128" s="12">
        <v>18</v>
      </c>
      <c r="G128" s="12" t="s">
        <v>11</v>
      </c>
    </row>
    <row r="129" spans="3:7" ht="15" thickBot="1" x14ac:dyDescent="0.35">
      <c r="C129" s="10">
        <v>43297</v>
      </c>
      <c r="D129" s="11">
        <v>0.86968749999999995</v>
      </c>
      <c r="E129" s="12" t="s">
        <v>9</v>
      </c>
      <c r="F129" s="12">
        <v>16</v>
      </c>
      <c r="G129" s="12" t="s">
        <v>11</v>
      </c>
    </row>
    <row r="130" spans="3:7" ht="15" thickBot="1" x14ac:dyDescent="0.35">
      <c r="C130" s="10">
        <v>43297</v>
      </c>
      <c r="D130" s="11">
        <v>0.86972222222222229</v>
      </c>
      <c r="E130" s="12" t="s">
        <v>9</v>
      </c>
      <c r="F130" s="12">
        <v>12</v>
      </c>
      <c r="G130" s="12" t="s">
        <v>11</v>
      </c>
    </row>
    <row r="131" spans="3:7" ht="15" thickBot="1" x14ac:dyDescent="0.35">
      <c r="C131" s="10">
        <v>43297</v>
      </c>
      <c r="D131" s="11">
        <v>0.87864583333333324</v>
      </c>
      <c r="E131" s="12" t="s">
        <v>9</v>
      </c>
      <c r="F131" s="12">
        <v>12</v>
      </c>
      <c r="G131" s="12" t="s">
        <v>11</v>
      </c>
    </row>
    <row r="132" spans="3:7" ht="15" thickBot="1" x14ac:dyDescent="0.35">
      <c r="C132" s="10">
        <v>43297</v>
      </c>
      <c r="D132" s="11">
        <v>0.88006944444444446</v>
      </c>
      <c r="E132" s="12" t="s">
        <v>9</v>
      </c>
      <c r="F132" s="12">
        <v>19</v>
      </c>
      <c r="G132" s="12" t="s">
        <v>10</v>
      </c>
    </row>
    <row r="133" spans="3:7" ht="15" thickBot="1" x14ac:dyDescent="0.35">
      <c r="C133" s="10">
        <v>43297</v>
      </c>
      <c r="D133" s="11">
        <v>0.89004629629629628</v>
      </c>
      <c r="E133" s="12" t="s">
        <v>9</v>
      </c>
      <c r="F133" s="12">
        <v>17</v>
      </c>
      <c r="G133" s="12" t="s">
        <v>10</v>
      </c>
    </row>
    <row r="134" spans="3:7" ht="15" thickBot="1" x14ac:dyDescent="0.35">
      <c r="C134" s="10">
        <v>43297</v>
      </c>
      <c r="D134" s="11">
        <v>0.89421296296296304</v>
      </c>
      <c r="E134" s="12" t="s">
        <v>9</v>
      </c>
      <c r="F134" s="12">
        <v>15</v>
      </c>
      <c r="G134" s="12" t="s">
        <v>10</v>
      </c>
    </row>
    <row r="135" spans="3:7" ht="15" thickBot="1" x14ac:dyDescent="0.35">
      <c r="C135" s="10">
        <v>43297</v>
      </c>
      <c r="D135" s="11">
        <v>0.89623842592592595</v>
      </c>
      <c r="E135" s="12" t="s">
        <v>9</v>
      </c>
      <c r="F135" s="12">
        <v>24</v>
      </c>
      <c r="G135" s="12" t="s">
        <v>10</v>
      </c>
    </row>
    <row r="136" spans="3:7" ht="15" thickBot="1" x14ac:dyDescent="0.35">
      <c r="C136" s="10">
        <v>43297</v>
      </c>
      <c r="D136" s="11">
        <v>0.90453703703703703</v>
      </c>
      <c r="E136" s="12" t="s">
        <v>9</v>
      </c>
      <c r="F136" s="12">
        <v>14</v>
      </c>
      <c r="G136" s="12" t="s">
        <v>10</v>
      </c>
    </row>
    <row r="137" spans="3:7" ht="15" thickBot="1" x14ac:dyDescent="0.35">
      <c r="C137" s="10">
        <v>43297</v>
      </c>
      <c r="D137" s="11">
        <v>0.90604166666666675</v>
      </c>
      <c r="E137" s="12" t="s">
        <v>9</v>
      </c>
      <c r="F137" s="12">
        <v>12</v>
      </c>
      <c r="G137" s="12" t="s">
        <v>11</v>
      </c>
    </row>
    <row r="138" spans="3:7" ht="15" thickBot="1" x14ac:dyDescent="0.35">
      <c r="C138" s="10">
        <v>43297</v>
      </c>
      <c r="D138" s="11">
        <v>0.94268518518518529</v>
      </c>
      <c r="E138" s="12" t="s">
        <v>9</v>
      </c>
      <c r="F138" s="12">
        <v>30</v>
      </c>
      <c r="G138" s="12" t="s">
        <v>11</v>
      </c>
    </row>
    <row r="139" spans="3:7" ht="15" thickBot="1" x14ac:dyDescent="0.35">
      <c r="C139" s="10">
        <v>43297</v>
      </c>
      <c r="D139" s="11">
        <v>0.95648148148148149</v>
      </c>
      <c r="E139" s="12" t="s">
        <v>9</v>
      </c>
      <c r="F139" s="12">
        <v>11</v>
      </c>
      <c r="G139" s="12" t="s">
        <v>10</v>
      </c>
    </row>
    <row r="140" spans="3:7" ht="15" thickBot="1" x14ac:dyDescent="0.35">
      <c r="C140" s="10">
        <v>43298</v>
      </c>
      <c r="D140" s="11">
        <v>0.1323148148148148</v>
      </c>
      <c r="E140" s="12" t="s">
        <v>9</v>
      </c>
      <c r="F140" s="12">
        <v>14</v>
      </c>
      <c r="G140" s="12" t="s">
        <v>11</v>
      </c>
    </row>
    <row r="141" spans="3:7" ht="15" thickBot="1" x14ac:dyDescent="0.35">
      <c r="C141" s="10">
        <v>43298</v>
      </c>
      <c r="D141" s="11">
        <v>0.13245370370370371</v>
      </c>
      <c r="E141" s="12" t="s">
        <v>9</v>
      </c>
      <c r="F141" s="12">
        <v>22</v>
      </c>
      <c r="G141" s="12" t="s">
        <v>11</v>
      </c>
    </row>
    <row r="142" spans="3:7" ht="15" thickBot="1" x14ac:dyDescent="0.35">
      <c r="C142" s="10">
        <v>43298</v>
      </c>
      <c r="D142" s="11">
        <v>0.15101851851851852</v>
      </c>
      <c r="E142" s="12" t="s">
        <v>9</v>
      </c>
      <c r="F142" s="12">
        <v>13</v>
      </c>
      <c r="G142" s="12" t="s">
        <v>11</v>
      </c>
    </row>
    <row r="143" spans="3:7" ht="15" thickBot="1" x14ac:dyDescent="0.35">
      <c r="C143" s="10">
        <v>43298</v>
      </c>
      <c r="D143" s="11">
        <v>0.20350694444444442</v>
      </c>
      <c r="E143" s="12" t="s">
        <v>9</v>
      </c>
      <c r="F143" s="12">
        <v>10</v>
      </c>
      <c r="G143" s="12" t="s">
        <v>11</v>
      </c>
    </row>
    <row r="144" spans="3:7" ht="15" thickBot="1" x14ac:dyDescent="0.35">
      <c r="C144" s="10">
        <v>43298</v>
      </c>
      <c r="D144" s="11">
        <v>0.26978009259259256</v>
      </c>
      <c r="E144" s="12" t="s">
        <v>9</v>
      </c>
      <c r="F144" s="12">
        <v>7</v>
      </c>
      <c r="G144" s="12" t="s">
        <v>11</v>
      </c>
    </row>
    <row r="145" spans="3:7" ht="15" thickBot="1" x14ac:dyDescent="0.35">
      <c r="C145" s="10">
        <v>43298</v>
      </c>
      <c r="D145" s="11">
        <v>0.30806712962962962</v>
      </c>
      <c r="E145" s="12" t="s">
        <v>9</v>
      </c>
      <c r="F145" s="12">
        <v>11</v>
      </c>
      <c r="G145" s="12" t="s">
        <v>11</v>
      </c>
    </row>
    <row r="146" spans="3:7" ht="15" thickBot="1" x14ac:dyDescent="0.35">
      <c r="C146" s="10">
        <v>43298</v>
      </c>
      <c r="D146" s="11">
        <v>0.36706018518518518</v>
      </c>
      <c r="E146" s="12" t="s">
        <v>9</v>
      </c>
      <c r="F146" s="12">
        <v>12</v>
      </c>
      <c r="G146" s="12" t="s">
        <v>11</v>
      </c>
    </row>
    <row r="147" spans="3:7" ht="15" thickBot="1" x14ac:dyDescent="0.35">
      <c r="C147" s="10">
        <v>43298</v>
      </c>
      <c r="D147" s="11">
        <v>0.37743055555555555</v>
      </c>
      <c r="E147" s="12" t="s">
        <v>9</v>
      </c>
      <c r="F147" s="12">
        <v>11</v>
      </c>
      <c r="G147" s="12" t="s">
        <v>10</v>
      </c>
    </row>
    <row r="148" spans="3:7" ht="15" thickBot="1" x14ac:dyDescent="0.35">
      <c r="C148" s="10">
        <v>43298</v>
      </c>
      <c r="D148" s="11">
        <v>0.39190972222222226</v>
      </c>
      <c r="E148" s="12" t="s">
        <v>9</v>
      </c>
      <c r="F148" s="12">
        <v>10</v>
      </c>
      <c r="G148" s="12" t="s">
        <v>11</v>
      </c>
    </row>
    <row r="149" spans="3:7" ht="15" thickBot="1" x14ac:dyDescent="0.35">
      <c r="C149" s="10">
        <v>43298</v>
      </c>
      <c r="D149" s="11">
        <v>0.42730324074074072</v>
      </c>
      <c r="E149" s="12" t="s">
        <v>9</v>
      </c>
      <c r="F149" s="12">
        <v>10</v>
      </c>
      <c r="G149" s="12" t="s">
        <v>11</v>
      </c>
    </row>
    <row r="150" spans="3:7" ht="15" thickBot="1" x14ac:dyDescent="0.35">
      <c r="C150" s="10">
        <v>43298</v>
      </c>
      <c r="D150" s="11">
        <v>0.43377314814814816</v>
      </c>
      <c r="E150" s="12" t="s">
        <v>9</v>
      </c>
      <c r="F150" s="12">
        <v>12</v>
      </c>
      <c r="G150" s="12" t="s">
        <v>10</v>
      </c>
    </row>
    <row r="151" spans="3:7" ht="15" thickBot="1" x14ac:dyDescent="0.35">
      <c r="C151" s="10">
        <v>43298</v>
      </c>
      <c r="D151" s="11">
        <v>0.43921296296296292</v>
      </c>
      <c r="E151" s="12" t="s">
        <v>9</v>
      </c>
      <c r="F151" s="12">
        <v>11</v>
      </c>
      <c r="G151" s="12" t="s">
        <v>11</v>
      </c>
    </row>
    <row r="152" spans="3:7" ht="15" thickBot="1" x14ac:dyDescent="0.35">
      <c r="C152" s="10">
        <v>43298</v>
      </c>
      <c r="D152" s="11">
        <v>0.44299768518518517</v>
      </c>
      <c r="E152" s="12" t="s">
        <v>9</v>
      </c>
      <c r="F152" s="12">
        <v>11</v>
      </c>
      <c r="G152" s="12" t="s">
        <v>11</v>
      </c>
    </row>
    <row r="153" spans="3:7" ht="15" thickBot="1" x14ac:dyDescent="0.35">
      <c r="C153" s="10">
        <v>43298</v>
      </c>
      <c r="D153" s="11">
        <v>0.44874999999999998</v>
      </c>
      <c r="E153" s="12" t="s">
        <v>9</v>
      </c>
      <c r="F153" s="12">
        <v>12</v>
      </c>
      <c r="G153" s="12" t="s">
        <v>10</v>
      </c>
    </row>
    <row r="154" spans="3:7" ht="15" thickBot="1" x14ac:dyDescent="0.35">
      <c r="C154" s="10">
        <v>43298</v>
      </c>
      <c r="D154" s="11">
        <v>0.45341435185185186</v>
      </c>
      <c r="E154" s="12" t="s">
        <v>9</v>
      </c>
      <c r="F154" s="12">
        <v>20</v>
      </c>
      <c r="G154" s="12" t="s">
        <v>11</v>
      </c>
    </row>
    <row r="155" spans="3:7" ht="15" thickBot="1" x14ac:dyDescent="0.35">
      <c r="C155" s="10">
        <v>43298</v>
      </c>
      <c r="D155" s="11">
        <v>0.45347222222222222</v>
      </c>
      <c r="E155" s="12" t="s">
        <v>9</v>
      </c>
      <c r="F155" s="12">
        <v>10</v>
      </c>
      <c r="G155" s="12" t="s">
        <v>11</v>
      </c>
    </row>
    <row r="156" spans="3:7" ht="15" thickBot="1" x14ac:dyDescent="0.35">
      <c r="C156" s="10">
        <v>43298</v>
      </c>
      <c r="D156" s="11">
        <v>0.45858796296296295</v>
      </c>
      <c r="E156" s="12" t="s">
        <v>9</v>
      </c>
      <c r="F156" s="12">
        <v>12</v>
      </c>
      <c r="G156" s="12" t="s">
        <v>11</v>
      </c>
    </row>
    <row r="157" spans="3:7" ht="15" thickBot="1" x14ac:dyDescent="0.35">
      <c r="C157" s="10">
        <v>43298</v>
      </c>
      <c r="D157" s="11">
        <v>0.47635416666666663</v>
      </c>
      <c r="E157" s="12" t="s">
        <v>9</v>
      </c>
      <c r="F157" s="12">
        <v>24</v>
      </c>
      <c r="G157" s="12" t="s">
        <v>10</v>
      </c>
    </row>
    <row r="158" spans="3:7" ht="15" thickBot="1" x14ac:dyDescent="0.35">
      <c r="C158" s="10">
        <v>43298</v>
      </c>
      <c r="D158" s="11">
        <v>0.47692129629629632</v>
      </c>
      <c r="E158" s="12" t="s">
        <v>9</v>
      </c>
      <c r="F158" s="12">
        <v>12</v>
      </c>
      <c r="G158" s="12" t="s">
        <v>11</v>
      </c>
    </row>
    <row r="159" spans="3:7" ht="15" thickBot="1" x14ac:dyDescent="0.35">
      <c r="C159" s="10">
        <v>43298</v>
      </c>
      <c r="D159" s="11">
        <v>0.47712962962962963</v>
      </c>
      <c r="E159" s="12" t="s">
        <v>9</v>
      </c>
      <c r="F159" s="12">
        <v>13</v>
      </c>
      <c r="G159" s="12" t="s">
        <v>11</v>
      </c>
    </row>
    <row r="160" spans="3:7" ht="15" thickBot="1" x14ac:dyDescent="0.35">
      <c r="C160" s="10">
        <v>43298</v>
      </c>
      <c r="D160" s="11">
        <v>0.48471064814814818</v>
      </c>
      <c r="E160" s="12" t="s">
        <v>9</v>
      </c>
      <c r="F160" s="12">
        <v>29</v>
      </c>
      <c r="G160" s="12" t="s">
        <v>10</v>
      </c>
    </row>
    <row r="161" spans="3:7" ht="15" thickBot="1" x14ac:dyDescent="0.35">
      <c r="C161" s="10">
        <v>43298</v>
      </c>
      <c r="D161" s="11">
        <v>0.48473379629629632</v>
      </c>
      <c r="E161" s="12" t="s">
        <v>9</v>
      </c>
      <c r="F161" s="12">
        <v>29</v>
      </c>
      <c r="G161" s="12" t="s">
        <v>10</v>
      </c>
    </row>
    <row r="162" spans="3:7" ht="15" thickBot="1" x14ac:dyDescent="0.35">
      <c r="C162" s="10">
        <v>43298</v>
      </c>
      <c r="D162" s="11">
        <v>0.48475694444444445</v>
      </c>
      <c r="E162" s="12" t="s">
        <v>9</v>
      </c>
      <c r="F162" s="12">
        <v>30</v>
      </c>
      <c r="G162" s="12" t="s">
        <v>10</v>
      </c>
    </row>
    <row r="163" spans="3:7" ht="15" thickBot="1" x14ac:dyDescent="0.35">
      <c r="C163" s="10">
        <v>43298</v>
      </c>
      <c r="D163" s="11">
        <v>0.49402777777777779</v>
      </c>
      <c r="E163" s="12" t="s">
        <v>9</v>
      </c>
      <c r="F163" s="12">
        <v>27</v>
      </c>
      <c r="G163" s="12" t="s">
        <v>11</v>
      </c>
    </row>
    <row r="164" spans="3:7" ht="15" thickBot="1" x14ac:dyDescent="0.35">
      <c r="C164" s="10">
        <v>43298</v>
      </c>
      <c r="D164" s="11">
        <v>0.50024305555555559</v>
      </c>
      <c r="E164" s="12" t="s">
        <v>9</v>
      </c>
      <c r="F164" s="12">
        <v>10</v>
      </c>
      <c r="G164" s="12" t="s">
        <v>11</v>
      </c>
    </row>
    <row r="165" spans="3:7" ht="15" thickBot="1" x14ac:dyDescent="0.35">
      <c r="C165" s="10">
        <v>43298</v>
      </c>
      <c r="D165" s="11">
        <v>0.50173611111111105</v>
      </c>
      <c r="E165" s="12" t="s">
        <v>9</v>
      </c>
      <c r="F165" s="12">
        <v>26</v>
      </c>
      <c r="G165" s="12" t="s">
        <v>10</v>
      </c>
    </row>
    <row r="166" spans="3:7" ht="15" thickBot="1" x14ac:dyDescent="0.35">
      <c r="C166" s="10">
        <v>43298</v>
      </c>
      <c r="D166" s="11">
        <v>0.5017476851851852</v>
      </c>
      <c r="E166" s="12" t="s">
        <v>9</v>
      </c>
      <c r="F166" s="12">
        <v>26</v>
      </c>
      <c r="G166" s="12" t="s">
        <v>10</v>
      </c>
    </row>
    <row r="167" spans="3:7" ht="15" thickBot="1" x14ac:dyDescent="0.35">
      <c r="C167" s="10">
        <v>43298</v>
      </c>
      <c r="D167" s="11">
        <v>0.50177083333333339</v>
      </c>
      <c r="E167" s="12" t="s">
        <v>9</v>
      </c>
      <c r="F167" s="12">
        <v>19</v>
      </c>
      <c r="G167" s="12" t="s">
        <v>10</v>
      </c>
    </row>
    <row r="168" spans="3:7" ht="15" thickBot="1" x14ac:dyDescent="0.35">
      <c r="C168" s="10">
        <v>43298</v>
      </c>
      <c r="D168" s="11">
        <v>0.50178240740740743</v>
      </c>
      <c r="E168" s="12" t="s">
        <v>9</v>
      </c>
      <c r="F168" s="12">
        <v>20</v>
      </c>
      <c r="G168" s="12" t="s">
        <v>10</v>
      </c>
    </row>
    <row r="169" spans="3:7" ht="15" thickBot="1" x14ac:dyDescent="0.35">
      <c r="C169" s="10">
        <v>43298</v>
      </c>
      <c r="D169" s="11">
        <v>0.51194444444444442</v>
      </c>
      <c r="E169" s="12" t="s">
        <v>9</v>
      </c>
      <c r="F169" s="12">
        <v>14</v>
      </c>
      <c r="G169" s="12" t="s">
        <v>11</v>
      </c>
    </row>
    <row r="170" spans="3:7" ht="15" thickBot="1" x14ac:dyDescent="0.35">
      <c r="C170" s="10">
        <v>43298</v>
      </c>
      <c r="D170" s="11">
        <v>0.52968749999999998</v>
      </c>
      <c r="E170" s="12" t="s">
        <v>9</v>
      </c>
      <c r="F170" s="12">
        <v>18</v>
      </c>
      <c r="G170" s="12" t="s">
        <v>11</v>
      </c>
    </row>
    <row r="171" spans="3:7" ht="15" thickBot="1" x14ac:dyDescent="0.35">
      <c r="C171" s="10">
        <v>43298</v>
      </c>
      <c r="D171" s="11">
        <v>0.52972222222222221</v>
      </c>
      <c r="E171" s="12" t="s">
        <v>9</v>
      </c>
      <c r="F171" s="12">
        <v>19</v>
      </c>
      <c r="G171" s="12" t="s">
        <v>11</v>
      </c>
    </row>
    <row r="172" spans="3:7" ht="15" thickBot="1" x14ac:dyDescent="0.35">
      <c r="C172" s="10">
        <v>43298</v>
      </c>
      <c r="D172" s="11">
        <v>0.52973379629629636</v>
      </c>
      <c r="E172" s="12" t="s">
        <v>9</v>
      </c>
      <c r="F172" s="12">
        <v>18</v>
      </c>
      <c r="G172" s="12" t="s">
        <v>11</v>
      </c>
    </row>
    <row r="173" spans="3:7" ht="15" thickBot="1" x14ac:dyDescent="0.35">
      <c r="C173" s="10">
        <v>43298</v>
      </c>
      <c r="D173" s="11">
        <v>0.53211805555555558</v>
      </c>
      <c r="E173" s="12" t="s">
        <v>9</v>
      </c>
      <c r="F173" s="12">
        <v>19</v>
      </c>
      <c r="G173" s="12" t="s">
        <v>10</v>
      </c>
    </row>
    <row r="174" spans="3:7" ht="15" thickBot="1" x14ac:dyDescent="0.35">
      <c r="C174" s="10">
        <v>43298</v>
      </c>
      <c r="D174" s="11">
        <v>0.54193287037037041</v>
      </c>
      <c r="E174" s="12" t="s">
        <v>9</v>
      </c>
      <c r="F174" s="12">
        <v>25</v>
      </c>
      <c r="G174" s="12" t="s">
        <v>10</v>
      </c>
    </row>
    <row r="175" spans="3:7" ht="15" thickBot="1" x14ac:dyDescent="0.35">
      <c r="C175" s="10">
        <v>43298</v>
      </c>
      <c r="D175" s="11">
        <v>0.54718750000000005</v>
      </c>
      <c r="E175" s="12" t="s">
        <v>9</v>
      </c>
      <c r="F175" s="12">
        <v>22</v>
      </c>
      <c r="G175" s="12" t="s">
        <v>10</v>
      </c>
    </row>
    <row r="176" spans="3:7" ht="15" thickBot="1" x14ac:dyDescent="0.35">
      <c r="C176" s="10">
        <v>43298</v>
      </c>
      <c r="D176" s="11">
        <v>0.54810185185185178</v>
      </c>
      <c r="E176" s="12" t="s">
        <v>9</v>
      </c>
      <c r="F176" s="12">
        <v>12</v>
      </c>
      <c r="G176" s="12" t="s">
        <v>11</v>
      </c>
    </row>
    <row r="177" spans="3:7" ht="15" thickBot="1" x14ac:dyDescent="0.35">
      <c r="C177" s="10">
        <v>43298</v>
      </c>
      <c r="D177" s="11">
        <v>0.56655092592592593</v>
      </c>
      <c r="E177" s="12" t="s">
        <v>9</v>
      </c>
      <c r="F177" s="12">
        <v>8</v>
      </c>
      <c r="G177" s="12" t="s">
        <v>11</v>
      </c>
    </row>
    <row r="178" spans="3:7" ht="15" thickBot="1" x14ac:dyDescent="0.35">
      <c r="C178" s="10">
        <v>43298</v>
      </c>
      <c r="D178" s="11">
        <v>0.59034722222222225</v>
      </c>
      <c r="E178" s="12" t="s">
        <v>9</v>
      </c>
      <c r="F178" s="12">
        <v>9</v>
      </c>
      <c r="G178" s="12" t="s">
        <v>11</v>
      </c>
    </row>
    <row r="179" spans="3:7" ht="15" thickBot="1" x14ac:dyDescent="0.35">
      <c r="C179" s="10">
        <v>43298</v>
      </c>
      <c r="D179" s="11">
        <v>0.6017245370370371</v>
      </c>
      <c r="E179" s="12" t="s">
        <v>9</v>
      </c>
      <c r="F179" s="12">
        <v>21</v>
      </c>
      <c r="G179" s="12" t="s">
        <v>10</v>
      </c>
    </row>
    <row r="180" spans="3:7" ht="15" thickBot="1" x14ac:dyDescent="0.35">
      <c r="C180" s="10">
        <v>43298</v>
      </c>
      <c r="D180" s="11">
        <v>0.60177083333333337</v>
      </c>
      <c r="E180" s="12" t="s">
        <v>9</v>
      </c>
      <c r="F180" s="12">
        <v>17</v>
      </c>
      <c r="G180" s="12" t="s">
        <v>10</v>
      </c>
    </row>
    <row r="181" spans="3:7" ht="15" thickBot="1" x14ac:dyDescent="0.35">
      <c r="C181" s="10">
        <v>43298</v>
      </c>
      <c r="D181" s="11">
        <v>0.62652777777777779</v>
      </c>
      <c r="E181" s="12" t="s">
        <v>9</v>
      </c>
      <c r="F181" s="12">
        <v>14</v>
      </c>
      <c r="G181" s="12" t="s">
        <v>11</v>
      </c>
    </row>
    <row r="182" spans="3:7" ht="15" thickBot="1" x14ac:dyDescent="0.35">
      <c r="C182" s="10">
        <v>43298</v>
      </c>
      <c r="D182" s="11">
        <v>0.62905092592592593</v>
      </c>
      <c r="E182" s="12" t="s">
        <v>9</v>
      </c>
      <c r="F182" s="12">
        <v>12</v>
      </c>
      <c r="G182" s="12" t="s">
        <v>11</v>
      </c>
    </row>
    <row r="183" spans="3:7" ht="15" thickBot="1" x14ac:dyDescent="0.35">
      <c r="C183" s="10">
        <v>43298</v>
      </c>
      <c r="D183" s="11">
        <v>0.64525462962962965</v>
      </c>
      <c r="E183" s="12" t="s">
        <v>9</v>
      </c>
      <c r="F183" s="12">
        <v>10</v>
      </c>
      <c r="G183" s="12" t="s">
        <v>11</v>
      </c>
    </row>
    <row r="184" spans="3:7" ht="15" thickBot="1" x14ac:dyDescent="0.35">
      <c r="C184" s="10">
        <v>43298</v>
      </c>
      <c r="D184" s="11">
        <v>0.64557870370370374</v>
      </c>
      <c r="E184" s="12" t="s">
        <v>9</v>
      </c>
      <c r="F184" s="12">
        <v>20</v>
      </c>
      <c r="G184" s="12" t="s">
        <v>10</v>
      </c>
    </row>
    <row r="185" spans="3:7" ht="15" thickBot="1" x14ac:dyDescent="0.35">
      <c r="C185" s="10">
        <v>43298</v>
      </c>
      <c r="D185" s="11">
        <v>0.64679398148148148</v>
      </c>
      <c r="E185" s="12" t="s">
        <v>9</v>
      </c>
      <c r="F185" s="12">
        <v>11</v>
      </c>
      <c r="G185" s="12" t="s">
        <v>11</v>
      </c>
    </row>
    <row r="186" spans="3:7" ht="15" thickBot="1" x14ac:dyDescent="0.35">
      <c r="C186" s="10">
        <v>43298</v>
      </c>
      <c r="D186" s="11">
        <v>0.66246527777777775</v>
      </c>
      <c r="E186" s="12" t="s">
        <v>9</v>
      </c>
      <c r="F186" s="12">
        <v>10</v>
      </c>
      <c r="G186" s="12" t="s">
        <v>11</v>
      </c>
    </row>
    <row r="187" spans="3:7" ht="15" thickBot="1" x14ac:dyDescent="0.35">
      <c r="C187" s="10">
        <v>43298</v>
      </c>
      <c r="D187" s="11">
        <v>0.66418981481481476</v>
      </c>
      <c r="E187" s="12" t="s">
        <v>9</v>
      </c>
      <c r="F187" s="12">
        <v>10</v>
      </c>
      <c r="G187" s="12" t="s">
        <v>11</v>
      </c>
    </row>
    <row r="188" spans="3:7" ht="15" thickBot="1" x14ac:dyDescent="0.35">
      <c r="C188" s="10">
        <v>43298</v>
      </c>
      <c r="D188" s="11">
        <v>0.67155092592592591</v>
      </c>
      <c r="E188" s="12" t="s">
        <v>9</v>
      </c>
      <c r="F188" s="12">
        <v>26</v>
      </c>
      <c r="G188" s="12" t="s">
        <v>11</v>
      </c>
    </row>
    <row r="189" spans="3:7" ht="15" thickBot="1" x14ac:dyDescent="0.35">
      <c r="C189" s="10">
        <v>43298</v>
      </c>
      <c r="D189" s="11">
        <v>0.67156249999999995</v>
      </c>
      <c r="E189" s="12" t="s">
        <v>9</v>
      </c>
      <c r="F189" s="12">
        <v>24</v>
      </c>
      <c r="G189" s="12" t="s">
        <v>11</v>
      </c>
    </row>
    <row r="190" spans="3:7" ht="15" thickBot="1" x14ac:dyDescent="0.35">
      <c r="C190" s="10">
        <v>43298</v>
      </c>
      <c r="D190" s="11">
        <v>0.67351851851851852</v>
      </c>
      <c r="E190" s="12" t="s">
        <v>9</v>
      </c>
      <c r="F190" s="12">
        <v>20</v>
      </c>
      <c r="G190" s="12" t="s">
        <v>11</v>
      </c>
    </row>
    <row r="191" spans="3:7" ht="15" thickBot="1" x14ac:dyDescent="0.35">
      <c r="C191" s="10">
        <v>43298</v>
      </c>
      <c r="D191" s="11">
        <v>0.67543981481481474</v>
      </c>
      <c r="E191" s="12" t="s">
        <v>9</v>
      </c>
      <c r="F191" s="12">
        <v>14</v>
      </c>
      <c r="G191" s="12" t="s">
        <v>11</v>
      </c>
    </row>
    <row r="192" spans="3:7" ht="15" thickBot="1" x14ac:dyDescent="0.35">
      <c r="C192" s="10">
        <v>43298</v>
      </c>
      <c r="D192" s="11">
        <v>0.67962962962962958</v>
      </c>
      <c r="E192" s="12" t="s">
        <v>9</v>
      </c>
      <c r="F192" s="12">
        <v>11</v>
      </c>
      <c r="G192" s="12" t="s">
        <v>11</v>
      </c>
    </row>
    <row r="193" spans="3:7" ht="15" thickBot="1" x14ac:dyDescent="0.35">
      <c r="C193" s="10">
        <v>43298</v>
      </c>
      <c r="D193" s="11">
        <v>0.69767361111111104</v>
      </c>
      <c r="E193" s="12" t="s">
        <v>9</v>
      </c>
      <c r="F193" s="12">
        <v>11</v>
      </c>
      <c r="G193" s="12" t="s">
        <v>11</v>
      </c>
    </row>
    <row r="194" spans="3:7" ht="15" thickBot="1" x14ac:dyDescent="0.35">
      <c r="C194" s="10">
        <v>43298</v>
      </c>
      <c r="D194" s="11">
        <v>0.70062500000000005</v>
      </c>
      <c r="E194" s="12" t="s">
        <v>9</v>
      </c>
      <c r="F194" s="12">
        <v>13</v>
      </c>
      <c r="G194" s="12" t="s">
        <v>11</v>
      </c>
    </row>
    <row r="195" spans="3:7" ht="15" thickBot="1" x14ac:dyDescent="0.35">
      <c r="C195" s="10">
        <v>43298</v>
      </c>
      <c r="D195" s="11">
        <v>0.71900462962962963</v>
      </c>
      <c r="E195" s="12" t="s">
        <v>9</v>
      </c>
      <c r="F195" s="12">
        <v>12</v>
      </c>
      <c r="G195" s="12" t="s">
        <v>11</v>
      </c>
    </row>
    <row r="196" spans="3:7" ht="15" thickBot="1" x14ac:dyDescent="0.35">
      <c r="C196" s="10">
        <v>43298</v>
      </c>
      <c r="D196" s="11">
        <v>0.72297453703703696</v>
      </c>
      <c r="E196" s="12" t="s">
        <v>9</v>
      </c>
      <c r="F196" s="12">
        <v>20</v>
      </c>
      <c r="G196" s="12" t="s">
        <v>10</v>
      </c>
    </row>
    <row r="197" spans="3:7" ht="15" thickBot="1" x14ac:dyDescent="0.35">
      <c r="C197" s="10">
        <v>43298</v>
      </c>
      <c r="D197" s="11">
        <v>0.72701388888888896</v>
      </c>
      <c r="E197" s="12" t="s">
        <v>9</v>
      </c>
      <c r="F197" s="12">
        <v>21</v>
      </c>
      <c r="G197" s="12" t="s">
        <v>11</v>
      </c>
    </row>
    <row r="198" spans="3:7" ht="15" thickBot="1" x14ac:dyDescent="0.35">
      <c r="C198" s="10">
        <v>43298</v>
      </c>
      <c r="D198" s="11">
        <v>0.73439814814814808</v>
      </c>
      <c r="E198" s="12" t="s">
        <v>9</v>
      </c>
      <c r="F198" s="12">
        <v>24</v>
      </c>
      <c r="G198" s="12" t="s">
        <v>10</v>
      </c>
    </row>
    <row r="199" spans="3:7" ht="15" thickBot="1" x14ac:dyDescent="0.35">
      <c r="C199" s="10">
        <v>43298</v>
      </c>
      <c r="D199" s="11">
        <v>0.73651620370370363</v>
      </c>
      <c r="E199" s="12" t="s">
        <v>9</v>
      </c>
      <c r="F199" s="12">
        <v>12</v>
      </c>
      <c r="G199" s="12" t="s">
        <v>11</v>
      </c>
    </row>
    <row r="200" spans="3:7" ht="15" thickBot="1" x14ac:dyDescent="0.35">
      <c r="C200" s="10">
        <v>43298</v>
      </c>
      <c r="D200" s="11">
        <v>0.74236111111111114</v>
      </c>
      <c r="E200" s="12" t="s">
        <v>9</v>
      </c>
      <c r="F200" s="12">
        <v>11</v>
      </c>
      <c r="G200" s="12" t="s">
        <v>11</v>
      </c>
    </row>
    <row r="201" spans="3:7" ht="15" thickBot="1" x14ac:dyDescent="0.35">
      <c r="C201" s="10">
        <v>43298</v>
      </c>
      <c r="D201" s="11">
        <v>0.7430092592592592</v>
      </c>
      <c r="E201" s="12" t="s">
        <v>9</v>
      </c>
      <c r="F201" s="12">
        <v>10</v>
      </c>
      <c r="G201" s="12" t="s">
        <v>11</v>
      </c>
    </row>
    <row r="202" spans="3:7" ht="15" thickBot="1" x14ac:dyDescent="0.35">
      <c r="C202" s="10">
        <v>43298</v>
      </c>
      <c r="D202" s="11">
        <v>0.7464467592592593</v>
      </c>
      <c r="E202" s="12" t="s">
        <v>9</v>
      </c>
      <c r="F202" s="12">
        <v>9</v>
      </c>
      <c r="G202" s="12" t="s">
        <v>10</v>
      </c>
    </row>
    <row r="203" spans="3:7" ht="15" thickBot="1" x14ac:dyDescent="0.35">
      <c r="C203" s="10">
        <v>43298</v>
      </c>
      <c r="D203" s="11">
        <v>0.74824074074074076</v>
      </c>
      <c r="E203" s="12" t="s">
        <v>9</v>
      </c>
      <c r="F203" s="12">
        <v>20</v>
      </c>
      <c r="G203" s="12" t="s">
        <v>10</v>
      </c>
    </row>
    <row r="204" spans="3:7" ht="15" thickBot="1" x14ac:dyDescent="0.35">
      <c r="C204" s="10">
        <v>43298</v>
      </c>
      <c r="D204" s="11">
        <v>0.76369212962962962</v>
      </c>
      <c r="E204" s="12" t="s">
        <v>9</v>
      </c>
      <c r="F204" s="12">
        <v>17</v>
      </c>
      <c r="G204" s="12" t="s">
        <v>10</v>
      </c>
    </row>
    <row r="205" spans="3:7" ht="15" thickBot="1" x14ac:dyDescent="0.35">
      <c r="C205" s="10">
        <v>43298</v>
      </c>
      <c r="D205" s="11">
        <v>0.76788194444444446</v>
      </c>
      <c r="E205" s="12" t="s">
        <v>9</v>
      </c>
      <c r="F205" s="12">
        <v>11</v>
      </c>
      <c r="G205" s="12" t="s">
        <v>11</v>
      </c>
    </row>
    <row r="206" spans="3:7" ht="15" thickBot="1" x14ac:dyDescent="0.35">
      <c r="C206" s="10">
        <v>43298</v>
      </c>
      <c r="D206" s="11">
        <v>0.7768518518518519</v>
      </c>
      <c r="E206" s="12" t="s">
        <v>9</v>
      </c>
      <c r="F206" s="12">
        <v>11</v>
      </c>
      <c r="G206" s="12" t="s">
        <v>11</v>
      </c>
    </row>
    <row r="207" spans="3:7" ht="15" thickBot="1" x14ac:dyDescent="0.35">
      <c r="C207" s="10">
        <v>43298</v>
      </c>
      <c r="D207" s="11">
        <v>0.7823148148148148</v>
      </c>
      <c r="E207" s="12" t="s">
        <v>9</v>
      </c>
      <c r="F207" s="12">
        <v>21</v>
      </c>
      <c r="G207" s="12" t="s">
        <v>10</v>
      </c>
    </row>
    <row r="208" spans="3:7" ht="15" thickBot="1" x14ac:dyDescent="0.35">
      <c r="C208" s="10">
        <v>43298</v>
      </c>
      <c r="D208" s="11">
        <v>0.78403935185185192</v>
      </c>
      <c r="E208" s="12" t="s">
        <v>9</v>
      </c>
      <c r="F208" s="12">
        <v>24</v>
      </c>
      <c r="G208" s="12" t="s">
        <v>11</v>
      </c>
    </row>
    <row r="209" spans="3:7" ht="15" thickBot="1" x14ac:dyDescent="0.35">
      <c r="C209" s="10">
        <v>43298</v>
      </c>
      <c r="D209" s="11">
        <v>0.78784722222222225</v>
      </c>
      <c r="E209" s="12" t="s">
        <v>9</v>
      </c>
      <c r="F209" s="12">
        <v>11</v>
      </c>
      <c r="G209" s="12" t="s">
        <v>10</v>
      </c>
    </row>
    <row r="210" spans="3:7" ht="15" thickBot="1" x14ac:dyDescent="0.35">
      <c r="C210" s="10">
        <v>43298</v>
      </c>
      <c r="D210" s="11">
        <v>0.79424768518518529</v>
      </c>
      <c r="E210" s="12" t="s">
        <v>9</v>
      </c>
      <c r="F210" s="12">
        <v>12</v>
      </c>
      <c r="G210" s="12" t="s">
        <v>11</v>
      </c>
    </row>
    <row r="211" spans="3:7" ht="15" thickBot="1" x14ac:dyDescent="0.35">
      <c r="C211" s="10">
        <v>43298</v>
      </c>
      <c r="D211" s="11">
        <v>0.79510416666666661</v>
      </c>
      <c r="E211" s="12" t="s">
        <v>9</v>
      </c>
      <c r="F211" s="12">
        <v>11</v>
      </c>
      <c r="G211" s="12" t="s">
        <v>11</v>
      </c>
    </row>
    <row r="212" spans="3:7" ht="15" thickBot="1" x14ac:dyDescent="0.35">
      <c r="C212" s="10">
        <v>43298</v>
      </c>
      <c r="D212" s="11">
        <v>0.79740740740740745</v>
      </c>
      <c r="E212" s="12" t="s">
        <v>9</v>
      </c>
      <c r="F212" s="12">
        <v>10</v>
      </c>
      <c r="G212" s="12" t="s">
        <v>11</v>
      </c>
    </row>
    <row r="213" spans="3:7" ht="15" thickBot="1" x14ac:dyDescent="0.35">
      <c r="C213" s="10">
        <v>43298</v>
      </c>
      <c r="D213" s="11">
        <v>0.79811342592592593</v>
      </c>
      <c r="E213" s="12" t="s">
        <v>9</v>
      </c>
      <c r="F213" s="12">
        <v>16</v>
      </c>
      <c r="G213" s="12" t="s">
        <v>10</v>
      </c>
    </row>
    <row r="214" spans="3:7" ht="15" thickBot="1" x14ac:dyDescent="0.35">
      <c r="C214" s="10">
        <v>43298</v>
      </c>
      <c r="D214" s="11">
        <v>0.81178240740740737</v>
      </c>
      <c r="E214" s="12" t="s">
        <v>9</v>
      </c>
      <c r="F214" s="12">
        <v>12</v>
      </c>
      <c r="G214" s="12" t="s">
        <v>11</v>
      </c>
    </row>
    <row r="215" spans="3:7" ht="15" thickBot="1" x14ac:dyDescent="0.35">
      <c r="C215" s="10">
        <v>43298</v>
      </c>
      <c r="D215" s="11">
        <v>0.81515046296296301</v>
      </c>
      <c r="E215" s="12" t="s">
        <v>9</v>
      </c>
      <c r="F215" s="12">
        <v>8</v>
      </c>
      <c r="G215" s="12" t="s">
        <v>10</v>
      </c>
    </row>
    <row r="216" spans="3:7" ht="15" thickBot="1" x14ac:dyDescent="0.35">
      <c r="C216" s="10">
        <v>43298</v>
      </c>
      <c r="D216" s="11">
        <v>0.82141203703703702</v>
      </c>
      <c r="E216" s="12" t="s">
        <v>9</v>
      </c>
      <c r="F216" s="12">
        <v>11</v>
      </c>
      <c r="G216" s="12" t="s">
        <v>10</v>
      </c>
    </row>
    <row r="217" spans="3:7" ht="15" thickBot="1" x14ac:dyDescent="0.35">
      <c r="C217" s="10">
        <v>43298</v>
      </c>
      <c r="D217" s="11">
        <v>0.82431712962962955</v>
      </c>
      <c r="E217" s="12" t="s">
        <v>9</v>
      </c>
      <c r="F217" s="12">
        <v>10</v>
      </c>
      <c r="G217" s="12" t="s">
        <v>10</v>
      </c>
    </row>
    <row r="218" spans="3:7" ht="15" thickBot="1" x14ac:dyDescent="0.35">
      <c r="C218" s="10">
        <v>43298</v>
      </c>
      <c r="D218" s="11">
        <v>0.8337268518518518</v>
      </c>
      <c r="E218" s="12" t="s">
        <v>9</v>
      </c>
      <c r="F218" s="12">
        <v>7</v>
      </c>
      <c r="G218" s="12" t="s">
        <v>11</v>
      </c>
    </row>
    <row r="219" spans="3:7" ht="15" thickBot="1" x14ac:dyDescent="0.35">
      <c r="C219" s="10">
        <v>43298</v>
      </c>
      <c r="D219" s="11">
        <v>0.83695601851851853</v>
      </c>
      <c r="E219" s="12" t="s">
        <v>9</v>
      </c>
      <c r="F219" s="12">
        <v>8</v>
      </c>
      <c r="G219" s="12" t="s">
        <v>11</v>
      </c>
    </row>
    <row r="220" spans="3:7" ht="15" thickBot="1" x14ac:dyDescent="0.35">
      <c r="C220" s="10">
        <v>43298</v>
      </c>
      <c r="D220" s="11">
        <v>0.84634259259259259</v>
      </c>
      <c r="E220" s="12" t="s">
        <v>9</v>
      </c>
      <c r="F220" s="12">
        <v>9</v>
      </c>
      <c r="G220" s="12" t="s">
        <v>11</v>
      </c>
    </row>
    <row r="221" spans="3:7" ht="15" thickBot="1" x14ac:dyDescent="0.35">
      <c r="C221" s="10">
        <v>43298</v>
      </c>
      <c r="D221" s="11">
        <v>0.84856481481481483</v>
      </c>
      <c r="E221" s="12" t="s">
        <v>9</v>
      </c>
      <c r="F221" s="12">
        <v>19</v>
      </c>
      <c r="G221" s="12" t="s">
        <v>10</v>
      </c>
    </row>
    <row r="222" spans="3:7" ht="15" thickBot="1" x14ac:dyDescent="0.35">
      <c r="C222" s="10">
        <v>43298</v>
      </c>
      <c r="D222" s="11">
        <v>0.84892361111111114</v>
      </c>
      <c r="E222" s="12" t="s">
        <v>9</v>
      </c>
      <c r="F222" s="12">
        <v>16</v>
      </c>
      <c r="G222" s="12" t="s">
        <v>10</v>
      </c>
    </row>
    <row r="223" spans="3:7" ht="15" thickBot="1" x14ac:dyDescent="0.35">
      <c r="C223" s="10">
        <v>43298</v>
      </c>
      <c r="D223" s="11">
        <v>0.84894675925925922</v>
      </c>
      <c r="E223" s="12" t="s">
        <v>9</v>
      </c>
      <c r="F223" s="12">
        <v>18</v>
      </c>
      <c r="G223" s="12" t="s">
        <v>11</v>
      </c>
    </row>
    <row r="224" spans="3:7" ht="15" thickBot="1" x14ac:dyDescent="0.35">
      <c r="C224" s="10">
        <v>43298</v>
      </c>
      <c r="D224" s="11">
        <v>0.84903935185185186</v>
      </c>
      <c r="E224" s="12" t="s">
        <v>9</v>
      </c>
      <c r="F224" s="12">
        <v>13</v>
      </c>
      <c r="G224" s="12" t="s">
        <v>11</v>
      </c>
    </row>
    <row r="225" spans="3:7" ht="15" thickBot="1" x14ac:dyDescent="0.35">
      <c r="C225" s="10">
        <v>43298</v>
      </c>
      <c r="D225" s="11">
        <v>0.8772106481481482</v>
      </c>
      <c r="E225" s="12" t="s">
        <v>9</v>
      </c>
      <c r="F225" s="12">
        <v>13</v>
      </c>
      <c r="G225" s="12" t="s">
        <v>11</v>
      </c>
    </row>
    <row r="226" spans="3:7" ht="15" thickBot="1" x14ac:dyDescent="0.35">
      <c r="C226" s="10">
        <v>43298</v>
      </c>
      <c r="D226" s="11">
        <v>0.87960648148148157</v>
      </c>
      <c r="E226" s="12" t="s">
        <v>9</v>
      </c>
      <c r="F226" s="12">
        <v>11</v>
      </c>
      <c r="G226" s="12" t="s">
        <v>11</v>
      </c>
    </row>
    <row r="227" spans="3:7" ht="15" thickBot="1" x14ac:dyDescent="0.35">
      <c r="C227" s="10">
        <v>43298</v>
      </c>
      <c r="D227" s="11">
        <v>0.88864583333333336</v>
      </c>
      <c r="E227" s="12" t="s">
        <v>9</v>
      </c>
      <c r="F227" s="12">
        <v>7</v>
      </c>
      <c r="G227" s="12" t="s">
        <v>11</v>
      </c>
    </row>
    <row r="228" spans="3:7" ht="15" thickBot="1" x14ac:dyDescent="0.35">
      <c r="C228" s="10">
        <v>43298</v>
      </c>
      <c r="D228" s="11">
        <v>0.89270833333333333</v>
      </c>
      <c r="E228" s="12" t="s">
        <v>9</v>
      </c>
      <c r="F228" s="12">
        <v>5</v>
      </c>
      <c r="G228" s="12" t="s">
        <v>11</v>
      </c>
    </row>
    <row r="229" spans="3:7" ht="15" thickBot="1" x14ac:dyDescent="0.35">
      <c r="C229" s="10">
        <v>43298</v>
      </c>
      <c r="D229" s="11">
        <v>0.95187499999999992</v>
      </c>
      <c r="E229" s="12" t="s">
        <v>9</v>
      </c>
      <c r="F229" s="12">
        <v>17</v>
      </c>
      <c r="G229" s="12" t="s">
        <v>11</v>
      </c>
    </row>
    <row r="230" spans="3:7" ht="15" thickBot="1" x14ac:dyDescent="0.35">
      <c r="C230" s="10">
        <v>43299</v>
      </c>
      <c r="D230" s="11">
        <v>1.4351851851851852E-2</v>
      </c>
      <c r="E230" s="12" t="s">
        <v>9</v>
      </c>
      <c r="F230" s="12">
        <v>17</v>
      </c>
      <c r="G230" s="12" t="s">
        <v>10</v>
      </c>
    </row>
    <row r="231" spans="3:7" ht="15" thickBot="1" x14ac:dyDescent="0.35">
      <c r="C231" s="10">
        <v>43299</v>
      </c>
      <c r="D231" s="11">
        <v>4.4409722222222225E-2</v>
      </c>
      <c r="E231" s="12" t="s">
        <v>9</v>
      </c>
      <c r="F231" s="12">
        <v>12</v>
      </c>
      <c r="G231" s="12" t="s">
        <v>10</v>
      </c>
    </row>
    <row r="232" spans="3:7" ht="15" thickBot="1" x14ac:dyDescent="0.35">
      <c r="C232" s="10">
        <v>43299</v>
      </c>
      <c r="D232" s="11">
        <v>0.15319444444444444</v>
      </c>
      <c r="E232" s="12" t="s">
        <v>9</v>
      </c>
      <c r="F232" s="12">
        <v>13</v>
      </c>
      <c r="G232" s="12" t="s">
        <v>11</v>
      </c>
    </row>
    <row r="233" spans="3:7" ht="15" thickBot="1" x14ac:dyDescent="0.35">
      <c r="C233" s="10">
        <v>43299</v>
      </c>
      <c r="D233" s="11">
        <v>0.15333333333333332</v>
      </c>
      <c r="E233" s="12" t="s">
        <v>9</v>
      </c>
      <c r="F233" s="12">
        <v>20</v>
      </c>
      <c r="G233" s="12" t="s">
        <v>11</v>
      </c>
    </row>
    <row r="234" spans="3:7" ht="15" thickBot="1" x14ac:dyDescent="0.35">
      <c r="C234" s="10">
        <v>43299</v>
      </c>
      <c r="D234" s="11">
        <v>0.18744212962962961</v>
      </c>
      <c r="E234" s="12" t="s">
        <v>9</v>
      </c>
      <c r="F234" s="12">
        <v>13</v>
      </c>
      <c r="G234" s="12" t="s">
        <v>11</v>
      </c>
    </row>
    <row r="235" spans="3:7" ht="15" thickBot="1" x14ac:dyDescent="0.35">
      <c r="C235" s="10">
        <v>43299</v>
      </c>
      <c r="D235" s="11">
        <v>0.22494212962962964</v>
      </c>
      <c r="E235" s="12" t="s">
        <v>9</v>
      </c>
      <c r="F235" s="12">
        <v>12</v>
      </c>
      <c r="G235" s="12" t="s">
        <v>10</v>
      </c>
    </row>
    <row r="236" spans="3:7" ht="15" thickBot="1" x14ac:dyDescent="0.35">
      <c r="C236" s="10">
        <v>43299</v>
      </c>
      <c r="D236" s="11">
        <v>0.28733796296296293</v>
      </c>
      <c r="E236" s="12" t="s">
        <v>9</v>
      </c>
      <c r="F236" s="12">
        <v>11</v>
      </c>
      <c r="G236" s="12" t="s">
        <v>11</v>
      </c>
    </row>
    <row r="237" spans="3:7" ht="15" thickBot="1" x14ac:dyDescent="0.35">
      <c r="C237" s="10">
        <v>43299</v>
      </c>
      <c r="D237" s="11">
        <v>0.32804398148148145</v>
      </c>
      <c r="E237" s="12" t="s">
        <v>9</v>
      </c>
      <c r="F237" s="12">
        <v>17</v>
      </c>
      <c r="G237" s="12" t="s">
        <v>11</v>
      </c>
    </row>
    <row r="238" spans="3:7" ht="15" thickBot="1" x14ac:dyDescent="0.35">
      <c r="C238" s="10">
        <v>43299</v>
      </c>
      <c r="D238" s="11">
        <v>0.32821759259259259</v>
      </c>
      <c r="E238" s="12" t="s">
        <v>9</v>
      </c>
      <c r="F238" s="12">
        <v>20</v>
      </c>
      <c r="G238" s="12" t="s">
        <v>11</v>
      </c>
    </row>
    <row r="239" spans="3:7" ht="15" thickBot="1" x14ac:dyDescent="0.35">
      <c r="C239" s="10">
        <v>43299</v>
      </c>
      <c r="D239" s="11">
        <v>0.37166666666666665</v>
      </c>
      <c r="E239" s="12" t="s">
        <v>9</v>
      </c>
      <c r="F239" s="12">
        <v>11</v>
      </c>
      <c r="G239" s="12" t="s">
        <v>11</v>
      </c>
    </row>
    <row r="240" spans="3:7" ht="15" thickBot="1" x14ac:dyDescent="0.35">
      <c r="C240" s="10">
        <v>43299</v>
      </c>
      <c r="D240" s="11">
        <v>0.37688657407407411</v>
      </c>
      <c r="E240" s="12" t="s">
        <v>9</v>
      </c>
      <c r="F240" s="12">
        <v>8</v>
      </c>
      <c r="G240" s="12" t="s">
        <v>11</v>
      </c>
    </row>
    <row r="241" spans="3:7" ht="15" thickBot="1" x14ac:dyDescent="0.35">
      <c r="C241" s="10">
        <v>43299</v>
      </c>
      <c r="D241" s="11">
        <v>0.3946527777777778</v>
      </c>
      <c r="E241" s="12" t="s">
        <v>9</v>
      </c>
      <c r="F241" s="12">
        <v>8</v>
      </c>
      <c r="G241" s="12" t="s">
        <v>11</v>
      </c>
    </row>
    <row r="242" spans="3:7" ht="15" thickBot="1" x14ac:dyDescent="0.35">
      <c r="C242" s="10">
        <v>43299</v>
      </c>
      <c r="D242" s="11">
        <v>0.40900462962962963</v>
      </c>
      <c r="E242" s="12" t="s">
        <v>9</v>
      </c>
      <c r="F242" s="12">
        <v>5</v>
      </c>
      <c r="G242" s="12" t="s">
        <v>11</v>
      </c>
    </row>
    <row r="243" spans="3:7" ht="15" thickBot="1" x14ac:dyDescent="0.35">
      <c r="C243" s="10">
        <v>43299</v>
      </c>
      <c r="D243" s="11">
        <v>0.41996527777777781</v>
      </c>
      <c r="E243" s="12" t="s">
        <v>9</v>
      </c>
      <c r="F243" s="12">
        <v>13</v>
      </c>
      <c r="G243" s="12" t="s">
        <v>11</v>
      </c>
    </row>
    <row r="244" spans="3:7" ht="15" thickBot="1" x14ac:dyDescent="0.35">
      <c r="C244" s="10">
        <v>43299</v>
      </c>
      <c r="D244" s="11">
        <v>0.42319444444444443</v>
      </c>
      <c r="E244" s="12" t="s">
        <v>9</v>
      </c>
      <c r="F244" s="12">
        <v>11</v>
      </c>
      <c r="G244" s="12" t="s">
        <v>11</v>
      </c>
    </row>
    <row r="245" spans="3:7" ht="15" thickBot="1" x14ac:dyDescent="0.35">
      <c r="C245" s="10">
        <v>43299</v>
      </c>
      <c r="D245" s="11">
        <v>0.4381944444444445</v>
      </c>
      <c r="E245" s="12" t="s">
        <v>9</v>
      </c>
      <c r="F245" s="12">
        <v>14</v>
      </c>
      <c r="G245" s="12" t="s">
        <v>10</v>
      </c>
    </row>
    <row r="246" spans="3:7" ht="15" thickBot="1" x14ac:dyDescent="0.35">
      <c r="C246" s="10">
        <v>43299</v>
      </c>
      <c r="D246" s="11">
        <v>0.44292824074074072</v>
      </c>
      <c r="E246" s="12" t="s">
        <v>9</v>
      </c>
      <c r="F246" s="12">
        <v>12</v>
      </c>
      <c r="G246" s="12" t="s">
        <v>11</v>
      </c>
    </row>
    <row r="247" spans="3:7" ht="15" thickBot="1" x14ac:dyDescent="0.35">
      <c r="C247" s="10">
        <v>43299</v>
      </c>
      <c r="D247" s="11">
        <v>0.44449074074074074</v>
      </c>
      <c r="E247" s="12" t="s">
        <v>9</v>
      </c>
      <c r="F247" s="12">
        <v>13</v>
      </c>
      <c r="G247" s="12" t="s">
        <v>11</v>
      </c>
    </row>
    <row r="248" spans="3:7" ht="15" thickBot="1" x14ac:dyDescent="0.35">
      <c r="C248" s="10">
        <v>43299</v>
      </c>
      <c r="D248" s="11">
        <v>0.4446180555555555</v>
      </c>
      <c r="E248" s="12" t="s">
        <v>9</v>
      </c>
      <c r="F248" s="12">
        <v>12</v>
      </c>
      <c r="G248" s="12" t="s">
        <v>11</v>
      </c>
    </row>
    <row r="249" spans="3:7" ht="15" thickBot="1" x14ac:dyDescent="0.35">
      <c r="C249" s="10">
        <v>43299</v>
      </c>
      <c r="D249" s="11">
        <v>0.46182870370370371</v>
      </c>
      <c r="E249" s="12" t="s">
        <v>9</v>
      </c>
      <c r="F249" s="12">
        <v>20</v>
      </c>
      <c r="G249" s="12" t="s">
        <v>10</v>
      </c>
    </row>
    <row r="250" spans="3:7" ht="15" thickBot="1" x14ac:dyDescent="0.35">
      <c r="C250" s="10">
        <v>43299</v>
      </c>
      <c r="D250" s="11">
        <v>0.46346064814814819</v>
      </c>
      <c r="E250" s="12" t="s">
        <v>9</v>
      </c>
      <c r="F250" s="12">
        <v>22</v>
      </c>
      <c r="G250" s="12" t="s">
        <v>10</v>
      </c>
    </row>
    <row r="251" spans="3:7" ht="15" thickBot="1" x14ac:dyDescent="0.35">
      <c r="C251" s="10">
        <v>43299</v>
      </c>
      <c r="D251" s="11">
        <v>0.46427083333333335</v>
      </c>
      <c r="E251" s="12" t="s">
        <v>9</v>
      </c>
      <c r="F251" s="12">
        <v>13</v>
      </c>
      <c r="G251" s="12" t="s">
        <v>11</v>
      </c>
    </row>
    <row r="252" spans="3:7" ht="15" thickBot="1" x14ac:dyDescent="0.35">
      <c r="C252" s="10">
        <v>43299</v>
      </c>
      <c r="D252" s="11">
        <v>0.46453703703703703</v>
      </c>
      <c r="E252" s="12" t="s">
        <v>9</v>
      </c>
      <c r="F252" s="12">
        <v>12</v>
      </c>
      <c r="G252" s="12" t="s">
        <v>11</v>
      </c>
    </row>
    <row r="253" spans="3:7" ht="15" thickBot="1" x14ac:dyDescent="0.35">
      <c r="C253" s="10">
        <v>43299</v>
      </c>
      <c r="D253" s="11">
        <v>0.47545138888888888</v>
      </c>
      <c r="E253" s="12" t="s">
        <v>9</v>
      </c>
      <c r="F253" s="12">
        <v>16</v>
      </c>
      <c r="G253" s="12" t="s">
        <v>10</v>
      </c>
    </row>
    <row r="254" spans="3:7" ht="15" thickBot="1" x14ac:dyDescent="0.35">
      <c r="C254" s="10">
        <v>43299</v>
      </c>
      <c r="D254" s="11">
        <v>0.51331018518518523</v>
      </c>
      <c r="E254" s="12" t="s">
        <v>9</v>
      </c>
      <c r="F254" s="12">
        <v>12</v>
      </c>
      <c r="G254" s="12" t="s">
        <v>11</v>
      </c>
    </row>
    <row r="255" spans="3:7" ht="15" thickBot="1" x14ac:dyDescent="0.35">
      <c r="C255" s="10">
        <v>43299</v>
      </c>
      <c r="D255" s="11">
        <v>0.51844907407407403</v>
      </c>
      <c r="E255" s="12" t="s">
        <v>9</v>
      </c>
      <c r="F255" s="12">
        <v>11</v>
      </c>
      <c r="G255" s="12" t="s">
        <v>11</v>
      </c>
    </row>
    <row r="256" spans="3:7" ht="15" thickBot="1" x14ac:dyDescent="0.35">
      <c r="C256" s="10">
        <v>43299</v>
      </c>
      <c r="D256" s="11">
        <v>0.52204861111111112</v>
      </c>
      <c r="E256" s="12" t="s">
        <v>9</v>
      </c>
      <c r="F256" s="12">
        <v>11</v>
      </c>
      <c r="G256" s="12" t="s">
        <v>11</v>
      </c>
    </row>
    <row r="257" spans="3:7" ht="15" thickBot="1" x14ac:dyDescent="0.35">
      <c r="C257" s="10">
        <v>43299</v>
      </c>
      <c r="D257" s="11">
        <v>0.52644675925925932</v>
      </c>
      <c r="E257" s="12" t="s">
        <v>9</v>
      </c>
      <c r="F257" s="12">
        <v>12</v>
      </c>
      <c r="G257" s="12" t="s">
        <v>11</v>
      </c>
    </row>
    <row r="258" spans="3:7" ht="15" thickBot="1" x14ac:dyDescent="0.35">
      <c r="C258" s="10">
        <v>43299</v>
      </c>
      <c r="D258" s="11">
        <v>0.53358796296296296</v>
      </c>
      <c r="E258" s="12" t="s">
        <v>9</v>
      </c>
      <c r="F258" s="12">
        <v>23</v>
      </c>
      <c r="G258" s="12" t="s">
        <v>10</v>
      </c>
    </row>
    <row r="259" spans="3:7" ht="15" thickBot="1" x14ac:dyDescent="0.35">
      <c r="C259" s="10">
        <v>43299</v>
      </c>
      <c r="D259" s="11">
        <v>0.53475694444444444</v>
      </c>
      <c r="E259" s="12" t="s">
        <v>9</v>
      </c>
      <c r="F259" s="12">
        <v>13</v>
      </c>
      <c r="G259" s="12" t="s">
        <v>11</v>
      </c>
    </row>
    <row r="260" spans="3:7" ht="15" thickBot="1" x14ac:dyDescent="0.35">
      <c r="C260" s="10">
        <v>43299</v>
      </c>
      <c r="D260" s="11">
        <v>0.54122685185185182</v>
      </c>
      <c r="E260" s="12" t="s">
        <v>9</v>
      </c>
      <c r="F260" s="12">
        <v>11</v>
      </c>
      <c r="G260" s="12" t="s">
        <v>10</v>
      </c>
    </row>
    <row r="261" spans="3:7" ht="15" thickBot="1" x14ac:dyDescent="0.35">
      <c r="C261" s="10">
        <v>43299</v>
      </c>
      <c r="D261" s="11">
        <v>0.5488425925925926</v>
      </c>
      <c r="E261" s="12" t="s">
        <v>9</v>
      </c>
      <c r="F261" s="12">
        <v>17</v>
      </c>
      <c r="G261" s="12" t="s">
        <v>10</v>
      </c>
    </row>
    <row r="262" spans="3:7" ht="15" thickBot="1" x14ac:dyDescent="0.35">
      <c r="C262" s="10">
        <v>43299</v>
      </c>
      <c r="D262" s="11">
        <v>0.56041666666666667</v>
      </c>
      <c r="E262" s="12" t="s">
        <v>9</v>
      </c>
      <c r="F262" s="12">
        <v>13</v>
      </c>
      <c r="G262" s="12" t="s">
        <v>11</v>
      </c>
    </row>
    <row r="263" spans="3:7" ht="15" thickBot="1" x14ac:dyDescent="0.35">
      <c r="C263" s="10">
        <v>43299</v>
      </c>
      <c r="D263" s="11">
        <v>0.56885416666666666</v>
      </c>
      <c r="E263" s="12" t="s">
        <v>9</v>
      </c>
      <c r="F263" s="12">
        <v>10</v>
      </c>
      <c r="G263" s="12" t="s">
        <v>10</v>
      </c>
    </row>
    <row r="264" spans="3:7" ht="15" thickBot="1" x14ac:dyDescent="0.35">
      <c r="C264" s="10">
        <v>43299</v>
      </c>
      <c r="D264" s="11">
        <v>0.56896990740740738</v>
      </c>
      <c r="E264" s="12" t="s">
        <v>9</v>
      </c>
      <c r="F264" s="12">
        <v>13</v>
      </c>
      <c r="G264" s="12" t="s">
        <v>11</v>
      </c>
    </row>
    <row r="265" spans="3:7" ht="15" thickBot="1" x14ac:dyDescent="0.35">
      <c r="C265" s="10">
        <v>43299</v>
      </c>
      <c r="D265" s="11">
        <v>0.57877314814814818</v>
      </c>
      <c r="E265" s="12" t="s">
        <v>9</v>
      </c>
      <c r="F265" s="12">
        <v>19</v>
      </c>
      <c r="G265" s="12" t="s">
        <v>10</v>
      </c>
    </row>
    <row r="266" spans="3:7" ht="15" thickBot="1" x14ac:dyDescent="0.35">
      <c r="C266" s="10">
        <v>43299</v>
      </c>
      <c r="D266" s="11">
        <v>0.57878472222222221</v>
      </c>
      <c r="E266" s="12" t="s">
        <v>9</v>
      </c>
      <c r="F266" s="12">
        <v>17</v>
      </c>
      <c r="G266" s="12" t="s">
        <v>10</v>
      </c>
    </row>
    <row r="267" spans="3:7" ht="15" thickBot="1" x14ac:dyDescent="0.35">
      <c r="C267" s="10">
        <v>43299</v>
      </c>
      <c r="D267" s="11">
        <v>0.59755787037037034</v>
      </c>
      <c r="E267" s="12" t="s">
        <v>9</v>
      </c>
      <c r="F267" s="12">
        <v>11</v>
      </c>
      <c r="G267" s="12" t="s">
        <v>11</v>
      </c>
    </row>
    <row r="268" spans="3:7" ht="15" thickBot="1" x14ac:dyDescent="0.35">
      <c r="C268" s="10">
        <v>43299</v>
      </c>
      <c r="D268" s="11">
        <v>0.59980324074074076</v>
      </c>
      <c r="E268" s="12" t="s">
        <v>9</v>
      </c>
      <c r="F268" s="12">
        <v>10</v>
      </c>
      <c r="G268" s="12" t="s">
        <v>11</v>
      </c>
    </row>
    <row r="269" spans="3:7" ht="15" thickBot="1" x14ac:dyDescent="0.35">
      <c r="C269" s="10">
        <v>43299</v>
      </c>
      <c r="D269" s="11">
        <v>0.60245370370370377</v>
      </c>
      <c r="E269" s="12" t="s">
        <v>9</v>
      </c>
      <c r="F269" s="12">
        <v>23</v>
      </c>
      <c r="G269" s="12" t="s">
        <v>10</v>
      </c>
    </row>
    <row r="270" spans="3:7" ht="15" thickBot="1" x14ac:dyDescent="0.35">
      <c r="C270" s="10">
        <v>43299</v>
      </c>
      <c r="D270" s="11">
        <v>0.60520833333333335</v>
      </c>
      <c r="E270" s="12" t="s">
        <v>9</v>
      </c>
      <c r="F270" s="12">
        <v>10</v>
      </c>
      <c r="G270" s="12" t="s">
        <v>11</v>
      </c>
    </row>
    <row r="271" spans="3:7" ht="15" thickBot="1" x14ac:dyDescent="0.35">
      <c r="C271" s="10">
        <v>43299</v>
      </c>
      <c r="D271" s="11">
        <v>0.62243055555555549</v>
      </c>
      <c r="E271" s="12" t="s">
        <v>9</v>
      </c>
      <c r="F271" s="12">
        <v>12</v>
      </c>
      <c r="G271" s="12" t="s">
        <v>10</v>
      </c>
    </row>
    <row r="272" spans="3:7" ht="15" thickBot="1" x14ac:dyDescent="0.35">
      <c r="C272" s="10">
        <v>43299</v>
      </c>
      <c r="D272" s="11">
        <v>0.63951388888888883</v>
      </c>
      <c r="E272" s="12" t="s">
        <v>9</v>
      </c>
      <c r="F272" s="12">
        <v>10</v>
      </c>
      <c r="G272" s="12" t="s">
        <v>11</v>
      </c>
    </row>
    <row r="273" spans="3:7" ht="15" thickBot="1" x14ac:dyDescent="0.35">
      <c r="C273" s="10">
        <v>43299</v>
      </c>
      <c r="D273" s="11">
        <v>0.6683217592592593</v>
      </c>
      <c r="E273" s="12" t="s">
        <v>9</v>
      </c>
      <c r="F273" s="12">
        <v>8</v>
      </c>
      <c r="G273" s="12" t="s">
        <v>10</v>
      </c>
    </row>
    <row r="274" spans="3:7" ht="15" thickBot="1" x14ac:dyDescent="0.35">
      <c r="C274" s="10">
        <v>43299</v>
      </c>
      <c r="D274" s="11">
        <v>0.68918981481481489</v>
      </c>
      <c r="E274" s="12" t="s">
        <v>9</v>
      </c>
      <c r="F274" s="12">
        <v>8</v>
      </c>
      <c r="G274" s="12" t="s">
        <v>10</v>
      </c>
    </row>
    <row r="275" spans="3:7" ht="15" thickBot="1" x14ac:dyDescent="0.35">
      <c r="C275" s="10">
        <v>43299</v>
      </c>
      <c r="D275" s="11">
        <v>0.69070601851851843</v>
      </c>
      <c r="E275" s="12" t="s">
        <v>9</v>
      </c>
      <c r="F275" s="12">
        <v>10</v>
      </c>
      <c r="G275" s="12" t="s">
        <v>10</v>
      </c>
    </row>
    <row r="276" spans="3:7" ht="15" thickBot="1" x14ac:dyDescent="0.35">
      <c r="C276" s="10">
        <v>43299</v>
      </c>
      <c r="D276" s="11">
        <v>0.69222222222222218</v>
      </c>
      <c r="E276" s="12" t="s">
        <v>9</v>
      </c>
      <c r="F276" s="12">
        <v>20</v>
      </c>
      <c r="G276" s="12" t="s">
        <v>10</v>
      </c>
    </row>
    <row r="277" spans="3:7" ht="15" thickBot="1" x14ac:dyDescent="0.35">
      <c r="C277" s="10">
        <v>43299</v>
      </c>
      <c r="D277" s="11">
        <v>0.69296296296296289</v>
      </c>
      <c r="E277" s="12" t="s">
        <v>9</v>
      </c>
      <c r="F277" s="12">
        <v>20</v>
      </c>
      <c r="G277" s="12" t="s">
        <v>10</v>
      </c>
    </row>
    <row r="278" spans="3:7" ht="15" thickBot="1" x14ac:dyDescent="0.35">
      <c r="C278" s="10">
        <v>43299</v>
      </c>
      <c r="D278" s="11">
        <v>0.69331018518518517</v>
      </c>
      <c r="E278" s="12" t="s">
        <v>9</v>
      </c>
      <c r="F278" s="12">
        <v>22</v>
      </c>
      <c r="G278" s="12" t="s">
        <v>10</v>
      </c>
    </row>
    <row r="279" spans="3:7" ht="15" thickBot="1" x14ac:dyDescent="0.35">
      <c r="C279" s="10">
        <v>43299</v>
      </c>
      <c r="D279" s="11">
        <v>0.69450231481481473</v>
      </c>
      <c r="E279" s="12" t="s">
        <v>9</v>
      </c>
      <c r="F279" s="12">
        <v>13</v>
      </c>
      <c r="G279" s="12" t="s">
        <v>11</v>
      </c>
    </row>
    <row r="280" spans="3:7" ht="15" thickBot="1" x14ac:dyDescent="0.35">
      <c r="C280" s="10">
        <v>43299</v>
      </c>
      <c r="D280" s="11">
        <v>0.69593749999999999</v>
      </c>
      <c r="E280" s="12" t="s">
        <v>9</v>
      </c>
      <c r="F280" s="12">
        <v>29</v>
      </c>
      <c r="G280" s="12" t="s">
        <v>10</v>
      </c>
    </row>
    <row r="281" spans="3:7" ht="15" thickBot="1" x14ac:dyDescent="0.35">
      <c r="C281" s="10">
        <v>43299</v>
      </c>
      <c r="D281" s="11">
        <v>0.69608796296296294</v>
      </c>
      <c r="E281" s="12" t="s">
        <v>9</v>
      </c>
      <c r="F281" s="12">
        <v>22</v>
      </c>
      <c r="G281" s="12" t="s">
        <v>10</v>
      </c>
    </row>
    <row r="282" spans="3:7" ht="15" thickBot="1" x14ac:dyDescent="0.35">
      <c r="C282" s="10">
        <v>43299</v>
      </c>
      <c r="D282" s="11">
        <v>0.6968981481481481</v>
      </c>
      <c r="E282" s="12" t="s">
        <v>9</v>
      </c>
      <c r="F282" s="12">
        <v>23</v>
      </c>
      <c r="G282" s="12" t="s">
        <v>10</v>
      </c>
    </row>
    <row r="283" spans="3:7" ht="15" thickBot="1" x14ac:dyDescent="0.35">
      <c r="C283" s="10">
        <v>43299</v>
      </c>
      <c r="D283" s="11">
        <v>0.69836805555555559</v>
      </c>
      <c r="E283" s="12" t="s">
        <v>9</v>
      </c>
      <c r="F283" s="12">
        <v>10</v>
      </c>
      <c r="G283" s="12" t="s">
        <v>11</v>
      </c>
    </row>
    <row r="284" spans="3:7" ht="15" thickBot="1" x14ac:dyDescent="0.35">
      <c r="C284" s="10">
        <v>43299</v>
      </c>
      <c r="D284" s="11">
        <v>0.70004629629629633</v>
      </c>
      <c r="E284" s="12" t="s">
        <v>9</v>
      </c>
      <c r="F284" s="12">
        <v>17</v>
      </c>
      <c r="G284" s="12" t="s">
        <v>10</v>
      </c>
    </row>
    <row r="285" spans="3:7" ht="15" thickBot="1" x14ac:dyDescent="0.35">
      <c r="C285" s="10">
        <v>43299</v>
      </c>
      <c r="D285" s="11">
        <v>0.70157407407407402</v>
      </c>
      <c r="E285" s="12" t="s">
        <v>9</v>
      </c>
      <c r="F285" s="12">
        <v>20</v>
      </c>
      <c r="G285" s="12" t="s">
        <v>10</v>
      </c>
    </row>
    <row r="286" spans="3:7" ht="15" thickBot="1" x14ac:dyDescent="0.35">
      <c r="C286" s="10">
        <v>43299</v>
      </c>
      <c r="D286" s="11">
        <v>0.70976851851851841</v>
      </c>
      <c r="E286" s="12" t="s">
        <v>9</v>
      </c>
      <c r="F286" s="12">
        <v>11</v>
      </c>
      <c r="G286" s="12" t="s">
        <v>11</v>
      </c>
    </row>
    <row r="287" spans="3:7" ht="15" thickBot="1" x14ac:dyDescent="0.35">
      <c r="C287" s="10">
        <v>43299</v>
      </c>
      <c r="D287" s="11">
        <v>0.71234953703703707</v>
      </c>
      <c r="E287" s="12" t="s">
        <v>9</v>
      </c>
      <c r="F287" s="12">
        <v>12</v>
      </c>
      <c r="G287" s="12" t="s">
        <v>11</v>
      </c>
    </row>
    <row r="288" spans="3:7" ht="15" thickBot="1" x14ac:dyDescent="0.35">
      <c r="C288" s="10">
        <v>43299</v>
      </c>
      <c r="D288" s="11">
        <v>0.71258101851851852</v>
      </c>
      <c r="E288" s="12" t="s">
        <v>9</v>
      </c>
      <c r="F288" s="12">
        <v>21</v>
      </c>
      <c r="G288" s="12" t="s">
        <v>10</v>
      </c>
    </row>
    <row r="289" spans="3:7" ht="15" thickBot="1" x14ac:dyDescent="0.35">
      <c r="C289" s="10">
        <v>43299</v>
      </c>
      <c r="D289" s="11">
        <v>0.71680555555555558</v>
      </c>
      <c r="E289" s="12" t="s">
        <v>9</v>
      </c>
      <c r="F289" s="12">
        <v>12</v>
      </c>
      <c r="G289" s="12" t="s">
        <v>11</v>
      </c>
    </row>
    <row r="290" spans="3:7" ht="15" thickBot="1" x14ac:dyDescent="0.35">
      <c r="C290" s="10">
        <v>43299</v>
      </c>
      <c r="D290" s="11">
        <v>0.71711805555555552</v>
      </c>
      <c r="E290" s="12" t="s">
        <v>9</v>
      </c>
      <c r="F290" s="12">
        <v>10</v>
      </c>
      <c r="G290" s="12" t="s">
        <v>10</v>
      </c>
    </row>
    <row r="291" spans="3:7" ht="15" thickBot="1" x14ac:dyDescent="0.35">
      <c r="C291" s="10">
        <v>43299</v>
      </c>
      <c r="D291" s="11">
        <v>0.72771990740740744</v>
      </c>
      <c r="E291" s="12" t="s">
        <v>9</v>
      </c>
      <c r="F291" s="12">
        <v>12</v>
      </c>
      <c r="G291" s="12" t="s">
        <v>10</v>
      </c>
    </row>
    <row r="292" spans="3:7" ht="15" thickBot="1" x14ac:dyDescent="0.35">
      <c r="C292" s="10">
        <v>43299</v>
      </c>
      <c r="D292" s="11">
        <v>0.72771990740740744</v>
      </c>
      <c r="E292" s="12" t="s">
        <v>9</v>
      </c>
      <c r="F292" s="12">
        <v>11</v>
      </c>
      <c r="G292" s="12" t="s">
        <v>10</v>
      </c>
    </row>
    <row r="293" spans="3:7" ht="15" thickBot="1" x14ac:dyDescent="0.35">
      <c r="C293" s="10">
        <v>43299</v>
      </c>
      <c r="D293" s="11">
        <v>0.73332175925925924</v>
      </c>
      <c r="E293" s="12" t="s">
        <v>9</v>
      </c>
      <c r="F293" s="12">
        <v>15</v>
      </c>
      <c r="G293" s="12" t="s">
        <v>10</v>
      </c>
    </row>
    <row r="294" spans="3:7" ht="15" thickBot="1" x14ac:dyDescent="0.35">
      <c r="C294" s="10">
        <v>43299</v>
      </c>
      <c r="D294" s="11">
        <v>0.75383101851851853</v>
      </c>
      <c r="E294" s="12" t="s">
        <v>9</v>
      </c>
      <c r="F294" s="12">
        <v>11</v>
      </c>
      <c r="G294" s="12" t="s">
        <v>11</v>
      </c>
    </row>
    <row r="295" spans="3:7" ht="15" thickBot="1" x14ac:dyDescent="0.35">
      <c r="C295" s="10">
        <v>43299</v>
      </c>
      <c r="D295" s="11">
        <v>0.76923611111111112</v>
      </c>
      <c r="E295" s="12" t="s">
        <v>9</v>
      </c>
      <c r="F295" s="12">
        <v>23</v>
      </c>
      <c r="G295" s="12" t="s">
        <v>10</v>
      </c>
    </row>
    <row r="296" spans="3:7" ht="15" thickBot="1" x14ac:dyDescent="0.35">
      <c r="C296" s="10">
        <v>43299</v>
      </c>
      <c r="D296" s="11">
        <v>0.77076388888888892</v>
      </c>
      <c r="E296" s="12" t="s">
        <v>9</v>
      </c>
      <c r="F296" s="12">
        <v>19</v>
      </c>
      <c r="G296" s="12" t="s">
        <v>10</v>
      </c>
    </row>
    <row r="297" spans="3:7" ht="15" thickBot="1" x14ac:dyDescent="0.35">
      <c r="C297" s="10">
        <v>43299</v>
      </c>
      <c r="D297" s="11">
        <v>0.77518518518518509</v>
      </c>
      <c r="E297" s="12" t="s">
        <v>9</v>
      </c>
      <c r="F297" s="12">
        <v>11</v>
      </c>
      <c r="G297" s="12" t="s">
        <v>11</v>
      </c>
    </row>
    <row r="298" spans="3:7" ht="15" thickBot="1" x14ac:dyDescent="0.35">
      <c r="C298" s="10">
        <v>43299</v>
      </c>
      <c r="D298" s="11">
        <v>0.7753472222222223</v>
      </c>
      <c r="E298" s="12" t="s">
        <v>9</v>
      </c>
      <c r="F298" s="12">
        <v>13</v>
      </c>
      <c r="G298" s="12" t="s">
        <v>11</v>
      </c>
    </row>
    <row r="299" spans="3:7" ht="15" thickBot="1" x14ac:dyDescent="0.35">
      <c r="C299" s="10">
        <v>43299</v>
      </c>
      <c r="D299" s="11">
        <v>0.77666666666666673</v>
      </c>
      <c r="E299" s="12" t="s">
        <v>9</v>
      </c>
      <c r="F299" s="12">
        <v>10</v>
      </c>
      <c r="G299" s="12" t="s">
        <v>11</v>
      </c>
    </row>
    <row r="300" spans="3:7" ht="15" thickBot="1" x14ac:dyDescent="0.35">
      <c r="C300" s="10">
        <v>43299</v>
      </c>
      <c r="D300" s="11">
        <v>0.77707175925925931</v>
      </c>
      <c r="E300" s="12" t="s">
        <v>9</v>
      </c>
      <c r="F300" s="12">
        <v>14</v>
      </c>
      <c r="G300" s="12" t="s">
        <v>10</v>
      </c>
    </row>
    <row r="301" spans="3:7" ht="15" thickBot="1" x14ac:dyDescent="0.35">
      <c r="C301" s="10">
        <v>43299</v>
      </c>
      <c r="D301" s="11">
        <v>0.77718750000000003</v>
      </c>
      <c r="E301" s="12" t="s">
        <v>9</v>
      </c>
      <c r="F301" s="12">
        <v>11</v>
      </c>
      <c r="G301" s="12" t="s">
        <v>10</v>
      </c>
    </row>
    <row r="302" spans="3:7" ht="15" thickBot="1" x14ac:dyDescent="0.35">
      <c r="C302" s="10">
        <v>43299</v>
      </c>
      <c r="D302" s="11">
        <v>0.78252314814814816</v>
      </c>
      <c r="E302" s="12" t="s">
        <v>9</v>
      </c>
      <c r="F302" s="12">
        <v>13</v>
      </c>
      <c r="G302" s="12" t="s">
        <v>11</v>
      </c>
    </row>
    <row r="303" spans="3:7" ht="15" thickBot="1" x14ac:dyDescent="0.35">
      <c r="C303" s="10">
        <v>43299</v>
      </c>
      <c r="D303" s="11">
        <v>0.78732638888888884</v>
      </c>
      <c r="E303" s="12" t="s">
        <v>9</v>
      </c>
      <c r="F303" s="12">
        <v>10</v>
      </c>
      <c r="G303" s="12" t="s">
        <v>11</v>
      </c>
    </row>
    <row r="304" spans="3:7" ht="15" thickBot="1" x14ac:dyDescent="0.35">
      <c r="C304" s="10">
        <v>43299</v>
      </c>
      <c r="D304" s="11">
        <v>0.79481481481481486</v>
      </c>
      <c r="E304" s="12" t="s">
        <v>9</v>
      </c>
      <c r="F304" s="12">
        <v>9</v>
      </c>
      <c r="G304" s="12" t="s">
        <v>11</v>
      </c>
    </row>
    <row r="305" spans="3:7" ht="15" thickBot="1" x14ac:dyDescent="0.35">
      <c r="C305" s="10">
        <v>43299</v>
      </c>
      <c r="D305" s="11">
        <v>0.79856481481481489</v>
      </c>
      <c r="E305" s="12" t="s">
        <v>9</v>
      </c>
      <c r="F305" s="12">
        <v>19</v>
      </c>
      <c r="G305" s="12" t="s">
        <v>11</v>
      </c>
    </row>
    <row r="306" spans="3:7" ht="15" thickBot="1" x14ac:dyDescent="0.35">
      <c r="C306" s="10">
        <v>43299</v>
      </c>
      <c r="D306" s="11">
        <v>0.80039351851851848</v>
      </c>
      <c r="E306" s="12" t="s">
        <v>9</v>
      </c>
      <c r="F306" s="12">
        <v>16</v>
      </c>
      <c r="G306" s="12" t="s">
        <v>10</v>
      </c>
    </row>
    <row r="307" spans="3:7" ht="15" thickBot="1" x14ac:dyDescent="0.35">
      <c r="C307" s="10">
        <v>43299</v>
      </c>
      <c r="D307" s="11">
        <v>0.8005902777777778</v>
      </c>
      <c r="E307" s="12" t="s">
        <v>9</v>
      </c>
      <c r="F307" s="12">
        <v>14</v>
      </c>
      <c r="G307" s="12" t="s">
        <v>10</v>
      </c>
    </row>
    <row r="308" spans="3:7" ht="15" thickBot="1" x14ac:dyDescent="0.35">
      <c r="C308" s="10">
        <v>43299</v>
      </c>
      <c r="D308" s="11">
        <v>0.83555555555555561</v>
      </c>
      <c r="E308" s="12" t="s">
        <v>9</v>
      </c>
      <c r="F308" s="12">
        <v>14</v>
      </c>
      <c r="G308" s="12" t="s">
        <v>10</v>
      </c>
    </row>
    <row r="309" spans="3:7" ht="15" thickBot="1" x14ac:dyDescent="0.35">
      <c r="C309" s="10">
        <v>43299</v>
      </c>
      <c r="D309" s="11">
        <v>0.83929398148148149</v>
      </c>
      <c r="E309" s="12" t="s">
        <v>9</v>
      </c>
      <c r="F309" s="12">
        <v>19</v>
      </c>
      <c r="G309" s="12" t="s">
        <v>11</v>
      </c>
    </row>
    <row r="310" spans="3:7" ht="15" thickBot="1" x14ac:dyDescent="0.35">
      <c r="C310" s="10">
        <v>43299</v>
      </c>
      <c r="D310" s="11">
        <v>0.84934027777777776</v>
      </c>
      <c r="E310" s="12" t="s">
        <v>9</v>
      </c>
      <c r="F310" s="12">
        <v>23</v>
      </c>
      <c r="G310" s="12" t="s">
        <v>10</v>
      </c>
    </row>
    <row r="311" spans="3:7" ht="15" thickBot="1" x14ac:dyDescent="0.35">
      <c r="C311" s="10">
        <v>43299</v>
      </c>
      <c r="D311" s="11">
        <v>0.85321759259259267</v>
      </c>
      <c r="E311" s="12" t="s">
        <v>9</v>
      </c>
      <c r="F311" s="12">
        <v>11</v>
      </c>
      <c r="G311" s="12" t="s">
        <v>11</v>
      </c>
    </row>
    <row r="312" spans="3:7" ht="15" thickBot="1" x14ac:dyDescent="0.35">
      <c r="C312" s="10">
        <v>43299</v>
      </c>
      <c r="D312" s="11">
        <v>0.8629282407407407</v>
      </c>
      <c r="E312" s="12" t="s">
        <v>9</v>
      </c>
      <c r="F312" s="12">
        <v>17</v>
      </c>
      <c r="G312" s="12" t="s">
        <v>10</v>
      </c>
    </row>
    <row r="313" spans="3:7" ht="15" thickBot="1" x14ac:dyDescent="0.35">
      <c r="C313" s="10">
        <v>43299</v>
      </c>
      <c r="D313" s="11">
        <v>0.86821759259259268</v>
      </c>
      <c r="E313" s="12" t="s">
        <v>9</v>
      </c>
      <c r="F313" s="12">
        <v>22</v>
      </c>
      <c r="G313" s="12" t="s">
        <v>10</v>
      </c>
    </row>
    <row r="314" spans="3:7" ht="15" thickBot="1" x14ac:dyDescent="0.35">
      <c r="C314" s="10">
        <v>43299</v>
      </c>
      <c r="D314" s="11">
        <v>0.86827546296296287</v>
      </c>
      <c r="E314" s="12" t="s">
        <v>9</v>
      </c>
      <c r="F314" s="12">
        <v>20</v>
      </c>
      <c r="G314" s="12" t="s">
        <v>10</v>
      </c>
    </row>
    <row r="315" spans="3:7" ht="15" thickBot="1" x14ac:dyDescent="0.35">
      <c r="C315" s="10">
        <v>43299</v>
      </c>
      <c r="D315" s="11">
        <v>0.87547453703703704</v>
      </c>
      <c r="E315" s="12" t="s">
        <v>9</v>
      </c>
      <c r="F315" s="12">
        <v>17</v>
      </c>
      <c r="G315" s="12" t="s">
        <v>10</v>
      </c>
    </row>
    <row r="316" spans="3:7" ht="15" thickBot="1" x14ac:dyDescent="0.35">
      <c r="C316" s="10">
        <v>43299</v>
      </c>
      <c r="D316" s="11">
        <v>0.8869097222222222</v>
      </c>
      <c r="E316" s="12" t="s">
        <v>9</v>
      </c>
      <c r="F316" s="12">
        <v>10</v>
      </c>
      <c r="G316" s="12" t="s">
        <v>11</v>
      </c>
    </row>
    <row r="317" spans="3:7" ht="15" thickBot="1" x14ac:dyDescent="0.35">
      <c r="C317" s="10">
        <v>43299</v>
      </c>
      <c r="D317" s="11">
        <v>0.89449074074074064</v>
      </c>
      <c r="E317" s="12" t="s">
        <v>9</v>
      </c>
      <c r="F317" s="12">
        <v>11</v>
      </c>
      <c r="G317" s="12" t="s">
        <v>10</v>
      </c>
    </row>
    <row r="318" spans="3:7" ht="15" thickBot="1" x14ac:dyDescent="0.35">
      <c r="C318" s="10">
        <v>43300</v>
      </c>
      <c r="D318" s="11">
        <v>0.12591435185185185</v>
      </c>
      <c r="E318" s="12" t="s">
        <v>9</v>
      </c>
      <c r="F318" s="12">
        <v>13</v>
      </c>
      <c r="G318" s="12" t="s">
        <v>11</v>
      </c>
    </row>
    <row r="319" spans="3:7" ht="15" thickBot="1" x14ac:dyDescent="0.35">
      <c r="C319" s="10">
        <v>43300</v>
      </c>
      <c r="D319" s="11">
        <v>0.12605324074074073</v>
      </c>
      <c r="E319" s="12" t="s">
        <v>9</v>
      </c>
      <c r="F319" s="12">
        <v>20</v>
      </c>
      <c r="G319" s="12" t="s">
        <v>11</v>
      </c>
    </row>
    <row r="320" spans="3:7" ht="15" thickBot="1" x14ac:dyDescent="0.35">
      <c r="C320" s="10">
        <v>43300</v>
      </c>
      <c r="D320" s="11">
        <v>0.30746527777777777</v>
      </c>
      <c r="E320" s="12" t="s">
        <v>9</v>
      </c>
      <c r="F320" s="12">
        <v>10</v>
      </c>
      <c r="G320" s="12" t="s">
        <v>11</v>
      </c>
    </row>
    <row r="321" spans="3:7" ht="15" thickBot="1" x14ac:dyDescent="0.35">
      <c r="C321" s="10">
        <v>43300</v>
      </c>
      <c r="D321" s="11">
        <v>0.33496527777777779</v>
      </c>
      <c r="E321" s="12" t="s">
        <v>9</v>
      </c>
      <c r="F321" s="12">
        <v>15</v>
      </c>
      <c r="G321" s="12" t="s">
        <v>11</v>
      </c>
    </row>
    <row r="322" spans="3:7" ht="15" thickBot="1" x14ac:dyDescent="0.35">
      <c r="C322" s="10">
        <v>43300</v>
      </c>
      <c r="D322" s="11">
        <v>0.35123842592592597</v>
      </c>
      <c r="E322" s="12" t="s">
        <v>9</v>
      </c>
      <c r="F322" s="12">
        <v>10</v>
      </c>
      <c r="G322" s="12" t="s">
        <v>11</v>
      </c>
    </row>
    <row r="323" spans="3:7" ht="15" thickBot="1" x14ac:dyDescent="0.35">
      <c r="C323" s="10">
        <v>43300</v>
      </c>
      <c r="D323" s="11">
        <v>0.36436342592592591</v>
      </c>
      <c r="E323" s="12" t="s">
        <v>9</v>
      </c>
      <c r="F323" s="12">
        <v>13</v>
      </c>
      <c r="G323" s="12" t="s">
        <v>10</v>
      </c>
    </row>
    <row r="324" spans="3:7" ht="15" thickBot="1" x14ac:dyDescent="0.35">
      <c r="C324" s="10">
        <v>43300</v>
      </c>
      <c r="D324" s="11">
        <v>0.37092592592592594</v>
      </c>
      <c r="E324" s="12" t="s">
        <v>9</v>
      </c>
      <c r="F324" s="12">
        <v>14</v>
      </c>
      <c r="G324" s="12" t="s">
        <v>11</v>
      </c>
    </row>
    <row r="325" spans="3:7" ht="15" thickBot="1" x14ac:dyDescent="0.35">
      <c r="C325" s="10">
        <v>43300</v>
      </c>
      <c r="D325" s="11">
        <v>0.4099652777777778</v>
      </c>
      <c r="E325" s="12" t="s">
        <v>9</v>
      </c>
      <c r="F325" s="12">
        <v>25</v>
      </c>
      <c r="G325" s="12" t="s">
        <v>11</v>
      </c>
    </row>
    <row r="326" spans="3:7" ht="15" thickBot="1" x14ac:dyDescent="0.35">
      <c r="C326" s="10">
        <v>43300</v>
      </c>
      <c r="D326" s="11">
        <v>0.40998842592592594</v>
      </c>
      <c r="E326" s="12" t="s">
        <v>9</v>
      </c>
      <c r="F326" s="12">
        <v>14</v>
      </c>
      <c r="G326" s="12" t="s">
        <v>11</v>
      </c>
    </row>
    <row r="327" spans="3:7" ht="15" thickBot="1" x14ac:dyDescent="0.35">
      <c r="C327" s="10">
        <v>43300</v>
      </c>
      <c r="D327" s="11">
        <v>0.43973379629629633</v>
      </c>
      <c r="E327" s="12" t="s">
        <v>9</v>
      </c>
      <c r="F327" s="12">
        <v>11</v>
      </c>
      <c r="G327" s="12" t="s">
        <v>11</v>
      </c>
    </row>
    <row r="328" spans="3:7" ht="15" thickBot="1" x14ac:dyDescent="0.35">
      <c r="C328" s="10">
        <v>43300</v>
      </c>
      <c r="D328" s="11">
        <v>0.45842592592592596</v>
      </c>
      <c r="E328" s="12" t="s">
        <v>9</v>
      </c>
      <c r="F328" s="12">
        <v>12</v>
      </c>
      <c r="G328" s="12" t="s">
        <v>11</v>
      </c>
    </row>
    <row r="329" spans="3:7" ht="15" thickBot="1" x14ac:dyDescent="0.35">
      <c r="C329" s="10">
        <v>43300</v>
      </c>
      <c r="D329" s="11">
        <v>0.46491898148148153</v>
      </c>
      <c r="E329" s="12" t="s">
        <v>9</v>
      </c>
      <c r="F329" s="12">
        <v>10</v>
      </c>
      <c r="G329" s="12" t="s">
        <v>11</v>
      </c>
    </row>
    <row r="330" spans="3:7" ht="15" thickBot="1" x14ac:dyDescent="0.35">
      <c r="C330" s="10">
        <v>43300</v>
      </c>
      <c r="D330" s="11">
        <v>0.46858796296296296</v>
      </c>
      <c r="E330" s="12" t="s">
        <v>9</v>
      </c>
      <c r="F330" s="12">
        <v>10</v>
      </c>
      <c r="G330" s="12" t="s">
        <v>11</v>
      </c>
    </row>
    <row r="331" spans="3:7" ht="15" thickBot="1" x14ac:dyDescent="0.35">
      <c r="C331" s="10">
        <v>43300</v>
      </c>
      <c r="D331" s="11">
        <v>0.47035879629629629</v>
      </c>
      <c r="E331" s="12" t="s">
        <v>9</v>
      </c>
      <c r="F331" s="12">
        <v>10</v>
      </c>
      <c r="G331" s="12" t="s">
        <v>10</v>
      </c>
    </row>
    <row r="332" spans="3:7" ht="15" thickBot="1" x14ac:dyDescent="0.35">
      <c r="C332" s="10">
        <v>43300</v>
      </c>
      <c r="D332" s="11">
        <v>0.4758680555555555</v>
      </c>
      <c r="E332" s="12" t="s">
        <v>9</v>
      </c>
      <c r="F332" s="12">
        <v>26</v>
      </c>
      <c r="G332" s="12" t="s">
        <v>10</v>
      </c>
    </row>
    <row r="333" spans="3:7" ht="15" thickBot="1" x14ac:dyDescent="0.35">
      <c r="C333" s="10">
        <v>43300</v>
      </c>
      <c r="D333" s="11">
        <v>0.4765625</v>
      </c>
      <c r="E333" s="12" t="s">
        <v>9</v>
      </c>
      <c r="F333" s="12">
        <v>13</v>
      </c>
      <c r="G333" s="12" t="s">
        <v>11</v>
      </c>
    </row>
    <row r="334" spans="3:7" ht="15" thickBot="1" x14ac:dyDescent="0.35">
      <c r="C334" s="10">
        <v>43300</v>
      </c>
      <c r="D334" s="11">
        <v>0.47690972222222222</v>
      </c>
      <c r="E334" s="12" t="s">
        <v>9</v>
      </c>
      <c r="F334" s="12">
        <v>12</v>
      </c>
      <c r="G334" s="12" t="s">
        <v>11</v>
      </c>
    </row>
    <row r="335" spans="3:7" ht="15" thickBot="1" x14ac:dyDescent="0.35">
      <c r="C335" s="10">
        <v>43300</v>
      </c>
      <c r="D335" s="11">
        <v>0.49802083333333336</v>
      </c>
      <c r="E335" s="12" t="s">
        <v>9</v>
      </c>
      <c r="F335" s="12">
        <v>11</v>
      </c>
      <c r="G335" s="12" t="s">
        <v>11</v>
      </c>
    </row>
    <row r="336" spans="3:7" ht="15" thickBot="1" x14ac:dyDescent="0.35">
      <c r="C336" s="10">
        <v>43300</v>
      </c>
      <c r="D336" s="11">
        <v>0.49856481481481479</v>
      </c>
      <c r="E336" s="12" t="s">
        <v>9</v>
      </c>
      <c r="F336" s="12">
        <v>10</v>
      </c>
      <c r="G336" s="12" t="s">
        <v>11</v>
      </c>
    </row>
    <row r="337" spans="3:7" ht="15" thickBot="1" x14ac:dyDescent="0.35">
      <c r="C337" s="10">
        <v>43300</v>
      </c>
      <c r="D337" s="11">
        <v>0.54664351851851845</v>
      </c>
      <c r="E337" s="12" t="s">
        <v>9</v>
      </c>
      <c r="F337" s="12">
        <v>10</v>
      </c>
      <c r="G337" s="12" t="s">
        <v>10</v>
      </c>
    </row>
    <row r="338" spans="3:7" ht="15" thickBot="1" x14ac:dyDescent="0.35">
      <c r="C338" s="10">
        <v>43300</v>
      </c>
      <c r="D338" s="11">
        <v>0.54699074074074072</v>
      </c>
      <c r="E338" s="12" t="s">
        <v>9</v>
      </c>
      <c r="F338" s="12">
        <v>8</v>
      </c>
      <c r="G338" s="12" t="s">
        <v>11</v>
      </c>
    </row>
    <row r="339" spans="3:7" ht="15" thickBot="1" x14ac:dyDescent="0.35">
      <c r="C339" s="10">
        <v>43300</v>
      </c>
      <c r="D339" s="11">
        <v>0.55035879629629625</v>
      </c>
      <c r="E339" s="12" t="s">
        <v>9</v>
      </c>
      <c r="F339" s="12">
        <v>3</v>
      </c>
      <c r="G339" s="12" t="s">
        <v>11</v>
      </c>
    </row>
    <row r="340" spans="3:7" ht="15" thickBot="1" x14ac:dyDescent="0.35">
      <c r="C340" s="10">
        <v>43300</v>
      </c>
      <c r="D340" s="11">
        <v>0.5527199074074074</v>
      </c>
      <c r="E340" s="12" t="s">
        <v>9</v>
      </c>
      <c r="F340" s="12">
        <v>7</v>
      </c>
      <c r="G340" s="12" t="s">
        <v>11</v>
      </c>
    </row>
    <row r="341" spans="3:7" ht="15" thickBot="1" x14ac:dyDescent="0.35">
      <c r="C341" s="10">
        <v>43300</v>
      </c>
      <c r="D341" s="11">
        <v>0.55582175925925925</v>
      </c>
      <c r="E341" s="12" t="s">
        <v>9</v>
      </c>
      <c r="F341" s="12">
        <v>12</v>
      </c>
      <c r="G341" s="12" t="s">
        <v>11</v>
      </c>
    </row>
    <row r="342" spans="3:7" ht="15" thickBot="1" x14ac:dyDescent="0.35">
      <c r="C342" s="10">
        <v>43300</v>
      </c>
      <c r="D342" s="11">
        <v>0.5614351851851852</v>
      </c>
      <c r="E342" s="12" t="s">
        <v>9</v>
      </c>
      <c r="F342" s="12">
        <v>11</v>
      </c>
      <c r="G342" s="12" t="s">
        <v>11</v>
      </c>
    </row>
    <row r="343" spans="3:7" ht="15" thickBot="1" x14ac:dyDescent="0.35">
      <c r="C343" s="10">
        <v>43300</v>
      </c>
      <c r="D343" s="11">
        <v>0.58656249999999999</v>
      </c>
      <c r="E343" s="12" t="s">
        <v>9</v>
      </c>
      <c r="F343" s="12">
        <v>20</v>
      </c>
      <c r="G343" s="12" t="s">
        <v>11</v>
      </c>
    </row>
    <row r="344" spans="3:7" ht="15" thickBot="1" x14ac:dyDescent="0.35">
      <c r="C344" s="10">
        <v>43300</v>
      </c>
      <c r="D344" s="11">
        <v>0.58658564814814818</v>
      </c>
      <c r="E344" s="12" t="s">
        <v>9</v>
      </c>
      <c r="F344" s="12">
        <v>11</v>
      </c>
      <c r="G344" s="12" t="s">
        <v>11</v>
      </c>
    </row>
    <row r="345" spans="3:7" ht="15" thickBot="1" x14ac:dyDescent="0.35">
      <c r="C345" s="10">
        <v>43300</v>
      </c>
      <c r="D345" s="11">
        <v>0.58848379629629632</v>
      </c>
      <c r="E345" s="12" t="s">
        <v>9</v>
      </c>
      <c r="F345" s="12">
        <v>10</v>
      </c>
      <c r="G345" s="12" t="s">
        <v>11</v>
      </c>
    </row>
    <row r="346" spans="3:7" ht="15" thickBot="1" x14ac:dyDescent="0.35">
      <c r="C346" s="10">
        <v>43300</v>
      </c>
      <c r="D346" s="11">
        <v>0.59716435185185179</v>
      </c>
      <c r="E346" s="12" t="s">
        <v>9</v>
      </c>
      <c r="F346" s="12">
        <v>14</v>
      </c>
      <c r="G346" s="12" t="s">
        <v>10</v>
      </c>
    </row>
    <row r="347" spans="3:7" ht="15" thickBot="1" x14ac:dyDescent="0.35">
      <c r="C347" s="10">
        <v>43300</v>
      </c>
      <c r="D347" s="11">
        <v>0.59813657407407406</v>
      </c>
      <c r="E347" s="12" t="s">
        <v>9</v>
      </c>
      <c r="F347" s="12">
        <v>14</v>
      </c>
      <c r="G347" s="12" t="s">
        <v>11</v>
      </c>
    </row>
    <row r="348" spans="3:7" ht="15" thickBot="1" x14ac:dyDescent="0.35">
      <c r="C348" s="10">
        <v>43300</v>
      </c>
      <c r="D348" s="11">
        <v>0.59931712962962969</v>
      </c>
      <c r="E348" s="12" t="s">
        <v>9</v>
      </c>
      <c r="F348" s="12">
        <v>11</v>
      </c>
      <c r="G348" s="12" t="s">
        <v>11</v>
      </c>
    </row>
    <row r="349" spans="3:7" ht="15" thickBot="1" x14ac:dyDescent="0.35">
      <c r="C349" s="10">
        <v>43300</v>
      </c>
      <c r="D349" s="11">
        <v>0.60114583333333338</v>
      </c>
      <c r="E349" s="12" t="s">
        <v>9</v>
      </c>
      <c r="F349" s="12">
        <v>10</v>
      </c>
      <c r="G349" s="12" t="s">
        <v>11</v>
      </c>
    </row>
    <row r="350" spans="3:7" ht="15" thickBot="1" x14ac:dyDescent="0.35">
      <c r="C350" s="10">
        <v>43300</v>
      </c>
      <c r="D350" s="11">
        <v>0.60398148148148145</v>
      </c>
      <c r="E350" s="12" t="s">
        <v>9</v>
      </c>
      <c r="F350" s="12">
        <v>11</v>
      </c>
      <c r="G350" s="12" t="s">
        <v>11</v>
      </c>
    </row>
    <row r="351" spans="3:7" ht="15" thickBot="1" x14ac:dyDescent="0.35">
      <c r="C351" s="10">
        <v>43300</v>
      </c>
      <c r="D351" s="11">
        <v>0.61079861111111111</v>
      </c>
      <c r="E351" s="12" t="s">
        <v>9</v>
      </c>
      <c r="F351" s="12">
        <v>10</v>
      </c>
      <c r="G351" s="12" t="s">
        <v>10</v>
      </c>
    </row>
    <row r="352" spans="3:7" ht="15" thickBot="1" x14ac:dyDescent="0.35">
      <c r="C352" s="10">
        <v>43300</v>
      </c>
      <c r="D352" s="11">
        <v>0.62950231481481478</v>
      </c>
      <c r="E352" s="12" t="s">
        <v>9</v>
      </c>
      <c r="F352" s="12">
        <v>17</v>
      </c>
      <c r="G352" s="12" t="s">
        <v>11</v>
      </c>
    </row>
    <row r="353" spans="3:7" ht="15" thickBot="1" x14ac:dyDescent="0.35">
      <c r="C353" s="10">
        <v>43300</v>
      </c>
      <c r="D353" s="11">
        <v>0.64373842592592589</v>
      </c>
      <c r="E353" s="12" t="s">
        <v>9</v>
      </c>
      <c r="F353" s="12">
        <v>10</v>
      </c>
      <c r="G353" s="12" t="s">
        <v>11</v>
      </c>
    </row>
    <row r="354" spans="3:7" ht="15" thickBot="1" x14ac:dyDescent="0.35">
      <c r="C354" s="10">
        <v>43300</v>
      </c>
      <c r="D354" s="11">
        <v>0.65585648148148146</v>
      </c>
      <c r="E354" s="12" t="s">
        <v>9</v>
      </c>
      <c r="F354" s="12">
        <v>17</v>
      </c>
      <c r="G354" s="12" t="s">
        <v>10</v>
      </c>
    </row>
    <row r="355" spans="3:7" ht="15" thickBot="1" x14ac:dyDescent="0.35">
      <c r="C355" s="10">
        <v>43300</v>
      </c>
      <c r="D355" s="11">
        <v>0.65593749999999995</v>
      </c>
      <c r="E355" s="12" t="s">
        <v>9</v>
      </c>
      <c r="F355" s="12">
        <v>22</v>
      </c>
      <c r="G355" s="12" t="s">
        <v>10</v>
      </c>
    </row>
    <row r="356" spans="3:7" ht="15" thickBot="1" x14ac:dyDescent="0.35">
      <c r="C356" s="10">
        <v>43300</v>
      </c>
      <c r="D356" s="11">
        <v>0.6937268518518519</v>
      </c>
      <c r="E356" s="12" t="s">
        <v>9</v>
      </c>
      <c r="F356" s="12">
        <v>11</v>
      </c>
      <c r="G356" s="12" t="s">
        <v>10</v>
      </c>
    </row>
    <row r="357" spans="3:7" ht="15" thickBot="1" x14ac:dyDescent="0.35">
      <c r="C357" s="10">
        <v>43300</v>
      </c>
      <c r="D357" s="11">
        <v>0.69491898148148146</v>
      </c>
      <c r="E357" s="12" t="s">
        <v>9</v>
      </c>
      <c r="F357" s="12">
        <v>26</v>
      </c>
      <c r="G357" s="12" t="s">
        <v>10</v>
      </c>
    </row>
    <row r="358" spans="3:7" ht="15" thickBot="1" x14ac:dyDescent="0.35">
      <c r="C358" s="10">
        <v>43300</v>
      </c>
      <c r="D358" s="11">
        <v>0.69707175925925924</v>
      </c>
      <c r="E358" s="12" t="s">
        <v>9</v>
      </c>
      <c r="F358" s="12">
        <v>15</v>
      </c>
      <c r="G358" s="12" t="s">
        <v>10</v>
      </c>
    </row>
    <row r="359" spans="3:7" ht="15" thickBot="1" x14ac:dyDescent="0.35">
      <c r="C359" s="10">
        <v>43300</v>
      </c>
      <c r="D359" s="11">
        <v>0.70164351851851858</v>
      </c>
      <c r="E359" s="12" t="s">
        <v>9</v>
      </c>
      <c r="F359" s="12">
        <v>10</v>
      </c>
      <c r="G359" s="12" t="s">
        <v>10</v>
      </c>
    </row>
    <row r="360" spans="3:7" ht="15" thickBot="1" x14ac:dyDescent="0.35">
      <c r="C360" s="10">
        <v>43300</v>
      </c>
      <c r="D360" s="11">
        <v>0.70491898148148147</v>
      </c>
      <c r="E360" s="12" t="s">
        <v>9</v>
      </c>
      <c r="F360" s="12">
        <v>23</v>
      </c>
      <c r="G360" s="12" t="s">
        <v>10</v>
      </c>
    </row>
    <row r="361" spans="3:7" ht="15" thickBot="1" x14ac:dyDescent="0.35">
      <c r="C361" s="10">
        <v>43300</v>
      </c>
      <c r="D361" s="11">
        <v>0.70731481481481484</v>
      </c>
      <c r="E361" s="12" t="s">
        <v>9</v>
      </c>
      <c r="F361" s="12">
        <v>19</v>
      </c>
      <c r="G361" s="12" t="s">
        <v>10</v>
      </c>
    </row>
    <row r="362" spans="3:7" ht="15" thickBot="1" x14ac:dyDescent="0.35">
      <c r="C362" s="10">
        <v>43300</v>
      </c>
      <c r="D362" s="11">
        <v>0.7157175925925926</v>
      </c>
      <c r="E362" s="12" t="s">
        <v>9</v>
      </c>
      <c r="F362" s="12">
        <v>18</v>
      </c>
      <c r="G362" s="12" t="s">
        <v>11</v>
      </c>
    </row>
    <row r="363" spans="3:7" ht="15" thickBot="1" x14ac:dyDescent="0.35">
      <c r="C363" s="10">
        <v>43300</v>
      </c>
      <c r="D363" s="11">
        <v>0.71856481481481482</v>
      </c>
      <c r="E363" s="12" t="s">
        <v>9</v>
      </c>
      <c r="F363" s="12">
        <v>10</v>
      </c>
      <c r="G363" s="12" t="s">
        <v>11</v>
      </c>
    </row>
    <row r="364" spans="3:7" ht="15" thickBot="1" x14ac:dyDescent="0.35">
      <c r="C364" s="10">
        <v>43300</v>
      </c>
      <c r="D364" s="11">
        <v>0.73579861111111111</v>
      </c>
      <c r="E364" s="12" t="s">
        <v>9</v>
      </c>
      <c r="F364" s="12">
        <v>12</v>
      </c>
      <c r="G364" s="12" t="s">
        <v>11</v>
      </c>
    </row>
    <row r="365" spans="3:7" ht="15" thickBot="1" x14ac:dyDescent="0.35">
      <c r="C365" s="10">
        <v>43300</v>
      </c>
      <c r="D365" s="11">
        <v>0.73582175925925919</v>
      </c>
      <c r="E365" s="12" t="s">
        <v>9</v>
      </c>
      <c r="F365" s="12">
        <v>10</v>
      </c>
      <c r="G365" s="12" t="s">
        <v>11</v>
      </c>
    </row>
    <row r="366" spans="3:7" ht="15" thickBot="1" x14ac:dyDescent="0.35">
      <c r="C366" s="10">
        <v>43300</v>
      </c>
      <c r="D366" s="11">
        <v>0.74177083333333327</v>
      </c>
      <c r="E366" s="12" t="s">
        <v>9</v>
      </c>
      <c r="F366" s="12">
        <v>27</v>
      </c>
      <c r="G366" s="12" t="s">
        <v>10</v>
      </c>
    </row>
    <row r="367" spans="3:7" ht="15" thickBot="1" x14ac:dyDescent="0.35">
      <c r="C367" s="10">
        <v>43300</v>
      </c>
      <c r="D367" s="11">
        <v>0.74180555555555561</v>
      </c>
      <c r="E367" s="12" t="s">
        <v>9</v>
      </c>
      <c r="F367" s="12">
        <v>29</v>
      </c>
      <c r="G367" s="12" t="s">
        <v>10</v>
      </c>
    </row>
    <row r="368" spans="3:7" ht="15" thickBot="1" x14ac:dyDescent="0.35">
      <c r="C368" s="10">
        <v>43300</v>
      </c>
      <c r="D368" s="11">
        <v>0.74627314814814805</v>
      </c>
      <c r="E368" s="12" t="s">
        <v>9</v>
      </c>
      <c r="F368" s="12">
        <v>28</v>
      </c>
      <c r="G368" s="12" t="s">
        <v>11</v>
      </c>
    </row>
    <row r="369" spans="3:7" ht="15" thickBot="1" x14ac:dyDescent="0.35">
      <c r="C369" s="10">
        <v>43300</v>
      </c>
      <c r="D369" s="11">
        <v>0.75745370370370368</v>
      </c>
      <c r="E369" s="12" t="s">
        <v>9</v>
      </c>
      <c r="F369" s="12">
        <v>19</v>
      </c>
      <c r="G369" s="12" t="s">
        <v>11</v>
      </c>
    </row>
    <row r="370" spans="3:7" ht="15" thickBot="1" x14ac:dyDescent="0.35">
      <c r="C370" s="10">
        <v>43300</v>
      </c>
      <c r="D370" s="11">
        <v>0.76261574074074068</v>
      </c>
      <c r="E370" s="12" t="s">
        <v>9</v>
      </c>
      <c r="F370" s="12">
        <v>20</v>
      </c>
      <c r="G370" s="12" t="s">
        <v>10</v>
      </c>
    </row>
    <row r="371" spans="3:7" ht="15" thickBot="1" x14ac:dyDescent="0.35">
      <c r="C371" s="10">
        <v>43300</v>
      </c>
      <c r="D371" s="11">
        <v>0.76354166666666667</v>
      </c>
      <c r="E371" s="12" t="s">
        <v>9</v>
      </c>
      <c r="F371" s="12">
        <v>14</v>
      </c>
      <c r="G371" s="12" t="s">
        <v>10</v>
      </c>
    </row>
    <row r="372" spans="3:7" ht="15" thickBot="1" x14ac:dyDescent="0.35">
      <c r="C372" s="10">
        <v>43300</v>
      </c>
      <c r="D372" s="11">
        <v>0.76515046296296296</v>
      </c>
      <c r="E372" s="12" t="s">
        <v>9</v>
      </c>
      <c r="F372" s="12">
        <v>13</v>
      </c>
      <c r="G372" s="12" t="s">
        <v>11</v>
      </c>
    </row>
    <row r="373" spans="3:7" ht="15" thickBot="1" x14ac:dyDescent="0.35">
      <c r="C373" s="10">
        <v>43300</v>
      </c>
      <c r="D373" s="11">
        <v>0.76692129629629635</v>
      </c>
      <c r="E373" s="12" t="s">
        <v>9</v>
      </c>
      <c r="F373" s="12">
        <v>15</v>
      </c>
      <c r="G373" s="12" t="s">
        <v>10</v>
      </c>
    </row>
    <row r="374" spans="3:7" ht="15" thickBot="1" x14ac:dyDescent="0.35">
      <c r="C374" s="10">
        <v>43300</v>
      </c>
      <c r="D374" s="11">
        <v>0.76819444444444451</v>
      </c>
      <c r="E374" s="12" t="s">
        <v>9</v>
      </c>
      <c r="F374" s="12">
        <v>12</v>
      </c>
      <c r="G374" s="12" t="s">
        <v>11</v>
      </c>
    </row>
    <row r="375" spans="3:7" ht="15" thickBot="1" x14ac:dyDescent="0.35">
      <c r="C375" s="10">
        <v>43300</v>
      </c>
      <c r="D375" s="11">
        <v>0.78031249999999996</v>
      </c>
      <c r="E375" s="12" t="s">
        <v>9</v>
      </c>
      <c r="F375" s="12">
        <v>12</v>
      </c>
      <c r="G375" s="12" t="s">
        <v>11</v>
      </c>
    </row>
    <row r="376" spans="3:7" ht="15" thickBot="1" x14ac:dyDescent="0.35">
      <c r="C376" s="10">
        <v>43300</v>
      </c>
      <c r="D376" s="11">
        <v>0.78834490740740737</v>
      </c>
      <c r="E376" s="12" t="s">
        <v>9</v>
      </c>
      <c r="F376" s="12">
        <v>12</v>
      </c>
      <c r="G376" s="12" t="s">
        <v>11</v>
      </c>
    </row>
    <row r="377" spans="3:7" ht="15" thickBot="1" x14ac:dyDescent="0.35">
      <c r="C377" s="10">
        <v>43300</v>
      </c>
      <c r="D377" s="11">
        <v>0.80449074074074067</v>
      </c>
      <c r="E377" s="12" t="s">
        <v>9</v>
      </c>
      <c r="F377" s="12">
        <v>11</v>
      </c>
      <c r="G377" s="12" t="s">
        <v>11</v>
      </c>
    </row>
    <row r="378" spans="3:7" ht="15" thickBot="1" x14ac:dyDescent="0.35">
      <c r="C378" s="10">
        <v>43300</v>
      </c>
      <c r="D378" s="11">
        <v>0.80956018518518524</v>
      </c>
      <c r="E378" s="12" t="s">
        <v>9</v>
      </c>
      <c r="F378" s="12">
        <v>11</v>
      </c>
      <c r="G378" s="12" t="s">
        <v>11</v>
      </c>
    </row>
    <row r="379" spans="3:7" ht="15" thickBot="1" x14ac:dyDescent="0.35">
      <c r="C379" s="10">
        <v>43300</v>
      </c>
      <c r="D379" s="11">
        <v>0.81090277777777775</v>
      </c>
      <c r="E379" s="12" t="s">
        <v>9</v>
      </c>
      <c r="F379" s="12">
        <v>11</v>
      </c>
      <c r="G379" s="12" t="s">
        <v>11</v>
      </c>
    </row>
    <row r="380" spans="3:7" ht="15" thickBot="1" x14ac:dyDescent="0.35">
      <c r="C380" s="10">
        <v>43300</v>
      </c>
      <c r="D380" s="11">
        <v>0.81844907407407408</v>
      </c>
      <c r="E380" s="12" t="s">
        <v>9</v>
      </c>
      <c r="F380" s="12">
        <v>29</v>
      </c>
      <c r="G380" s="12" t="s">
        <v>10</v>
      </c>
    </row>
    <row r="381" spans="3:7" ht="15" thickBot="1" x14ac:dyDescent="0.35">
      <c r="C381" s="10">
        <v>43300</v>
      </c>
      <c r="D381" s="11">
        <v>0.81908564814814822</v>
      </c>
      <c r="E381" s="12" t="s">
        <v>9</v>
      </c>
      <c r="F381" s="12">
        <v>21</v>
      </c>
      <c r="G381" s="12" t="s">
        <v>11</v>
      </c>
    </row>
    <row r="382" spans="3:7" ht="15" thickBot="1" x14ac:dyDescent="0.35">
      <c r="C382" s="10">
        <v>43300</v>
      </c>
      <c r="D382" s="11">
        <v>0.82237268518518514</v>
      </c>
      <c r="E382" s="12" t="s">
        <v>9</v>
      </c>
      <c r="F382" s="12">
        <v>18</v>
      </c>
      <c r="G382" s="12" t="s">
        <v>10</v>
      </c>
    </row>
    <row r="383" spans="3:7" ht="15" thickBot="1" x14ac:dyDescent="0.35">
      <c r="C383" s="10">
        <v>43300</v>
      </c>
      <c r="D383" s="11">
        <v>0.82256944444444446</v>
      </c>
      <c r="E383" s="12" t="s">
        <v>9</v>
      </c>
      <c r="F383" s="12">
        <v>11</v>
      </c>
      <c r="G383" s="12" t="s">
        <v>10</v>
      </c>
    </row>
    <row r="384" spans="3:7" ht="15" thickBot="1" x14ac:dyDescent="0.35">
      <c r="C384" s="10">
        <v>43300</v>
      </c>
      <c r="D384" s="11">
        <v>0.82488425925925923</v>
      </c>
      <c r="E384" s="12" t="s">
        <v>9</v>
      </c>
      <c r="F384" s="12">
        <v>11</v>
      </c>
      <c r="G384" s="12" t="s">
        <v>11</v>
      </c>
    </row>
    <row r="385" spans="3:7" ht="15" thickBot="1" x14ac:dyDescent="0.35">
      <c r="C385" s="10">
        <v>43300</v>
      </c>
      <c r="D385" s="11">
        <v>0.82725694444444453</v>
      </c>
      <c r="E385" s="12" t="s">
        <v>9</v>
      </c>
      <c r="F385" s="12">
        <v>11</v>
      </c>
      <c r="G385" s="12" t="s">
        <v>11</v>
      </c>
    </row>
    <row r="386" spans="3:7" ht="15" thickBot="1" x14ac:dyDescent="0.35">
      <c r="C386" s="10">
        <v>43300</v>
      </c>
      <c r="D386" s="11">
        <v>0.83562499999999995</v>
      </c>
      <c r="E386" s="12" t="s">
        <v>9</v>
      </c>
      <c r="F386" s="12">
        <v>22</v>
      </c>
      <c r="G386" s="12" t="s">
        <v>11</v>
      </c>
    </row>
    <row r="387" spans="3:7" ht="15" thickBot="1" x14ac:dyDescent="0.35">
      <c r="C387" s="10">
        <v>43300</v>
      </c>
      <c r="D387" s="11">
        <v>0.83753472222222225</v>
      </c>
      <c r="E387" s="12" t="s">
        <v>9</v>
      </c>
      <c r="F387" s="12">
        <v>11</v>
      </c>
      <c r="G387" s="12" t="s">
        <v>11</v>
      </c>
    </row>
    <row r="388" spans="3:7" ht="15" thickBot="1" x14ac:dyDescent="0.35">
      <c r="C388" s="10">
        <v>43300</v>
      </c>
      <c r="D388" s="11">
        <v>0.85026620370370365</v>
      </c>
      <c r="E388" s="12" t="s">
        <v>9</v>
      </c>
      <c r="F388" s="12">
        <v>10</v>
      </c>
      <c r="G388" s="12" t="s">
        <v>11</v>
      </c>
    </row>
    <row r="389" spans="3:7" ht="15" thickBot="1" x14ac:dyDescent="0.35">
      <c r="C389" s="10">
        <v>43300</v>
      </c>
      <c r="D389" s="11">
        <v>0.89430555555555558</v>
      </c>
      <c r="E389" s="12" t="s">
        <v>9</v>
      </c>
      <c r="F389" s="12">
        <v>10</v>
      </c>
      <c r="G389" s="12" t="s">
        <v>10</v>
      </c>
    </row>
    <row r="390" spans="3:7" ht="15" thickBot="1" x14ac:dyDescent="0.35">
      <c r="C390" s="10">
        <v>43300</v>
      </c>
      <c r="D390" s="11">
        <v>0.93629629629629629</v>
      </c>
      <c r="E390" s="12" t="s">
        <v>9</v>
      </c>
      <c r="F390" s="12">
        <v>24</v>
      </c>
      <c r="G390" s="12" t="s">
        <v>10</v>
      </c>
    </row>
    <row r="391" spans="3:7" ht="15" thickBot="1" x14ac:dyDescent="0.35">
      <c r="C391" s="10">
        <v>43300</v>
      </c>
      <c r="D391" s="11">
        <v>0.99259259259259258</v>
      </c>
      <c r="E391" s="12" t="s">
        <v>9</v>
      </c>
      <c r="F391" s="12">
        <v>31</v>
      </c>
      <c r="G391" s="12" t="s">
        <v>11</v>
      </c>
    </row>
    <row r="392" spans="3:7" ht="15" thickBot="1" x14ac:dyDescent="0.35">
      <c r="C392" s="10">
        <v>43300</v>
      </c>
      <c r="D392" s="11">
        <v>0.99444444444444446</v>
      </c>
      <c r="E392" s="12" t="s">
        <v>9</v>
      </c>
      <c r="F392" s="12">
        <v>10</v>
      </c>
      <c r="G392" s="12" t="s">
        <v>10</v>
      </c>
    </row>
    <row r="393" spans="3:7" ht="15" thickBot="1" x14ac:dyDescent="0.35">
      <c r="C393" s="10">
        <v>43301</v>
      </c>
      <c r="D393" s="11">
        <v>0.17192129629629629</v>
      </c>
      <c r="E393" s="12" t="s">
        <v>9</v>
      </c>
      <c r="F393" s="12">
        <v>13</v>
      </c>
      <c r="G393" s="12" t="s">
        <v>11</v>
      </c>
    </row>
    <row r="394" spans="3:7" ht="15" thickBot="1" x14ac:dyDescent="0.35">
      <c r="C394" s="10">
        <v>43301</v>
      </c>
      <c r="D394" s="11">
        <v>0.17206018518518518</v>
      </c>
      <c r="E394" s="12" t="s">
        <v>9</v>
      </c>
      <c r="F394" s="12">
        <v>18</v>
      </c>
      <c r="G394" s="12" t="s">
        <v>11</v>
      </c>
    </row>
    <row r="395" spans="3:7" ht="15" thickBot="1" x14ac:dyDescent="0.35">
      <c r="C395" s="10">
        <v>43301</v>
      </c>
      <c r="D395" s="11">
        <v>0.30157407407407405</v>
      </c>
      <c r="E395" s="12" t="s">
        <v>9</v>
      </c>
      <c r="F395" s="12">
        <v>17</v>
      </c>
      <c r="G395" s="12" t="s">
        <v>10</v>
      </c>
    </row>
    <row r="396" spans="3:7" ht="15" thickBot="1" x14ac:dyDescent="0.35">
      <c r="C396" s="10">
        <v>43301</v>
      </c>
      <c r="D396" s="11">
        <v>0.30800925925925926</v>
      </c>
      <c r="E396" s="12" t="s">
        <v>9</v>
      </c>
      <c r="F396" s="12">
        <v>11</v>
      </c>
      <c r="G396" s="12" t="s">
        <v>11</v>
      </c>
    </row>
    <row r="397" spans="3:7" ht="15" thickBot="1" x14ac:dyDescent="0.35">
      <c r="C397" s="10">
        <v>43301</v>
      </c>
      <c r="D397" s="11">
        <v>0.32421296296296293</v>
      </c>
      <c r="E397" s="12" t="s">
        <v>9</v>
      </c>
      <c r="F397" s="12">
        <v>12</v>
      </c>
      <c r="G397" s="12" t="s">
        <v>11</v>
      </c>
    </row>
    <row r="398" spans="3:7" ht="15" thickBot="1" x14ac:dyDescent="0.35">
      <c r="C398" s="10">
        <v>43301</v>
      </c>
      <c r="D398" s="11">
        <v>0.34491898148148148</v>
      </c>
      <c r="E398" s="12" t="s">
        <v>9</v>
      </c>
      <c r="F398" s="12">
        <v>21</v>
      </c>
      <c r="G398" s="12" t="s">
        <v>10</v>
      </c>
    </row>
    <row r="399" spans="3:7" ht="15" thickBot="1" x14ac:dyDescent="0.35">
      <c r="C399" s="10">
        <v>43301</v>
      </c>
      <c r="D399" s="11">
        <v>0.34775462962962966</v>
      </c>
      <c r="E399" s="12" t="s">
        <v>9</v>
      </c>
      <c r="F399" s="12">
        <v>24</v>
      </c>
      <c r="G399" s="12" t="s">
        <v>11</v>
      </c>
    </row>
    <row r="400" spans="3:7" ht="15" thickBot="1" x14ac:dyDescent="0.35">
      <c r="C400" s="10">
        <v>43301</v>
      </c>
      <c r="D400" s="11">
        <v>0.41302083333333334</v>
      </c>
      <c r="E400" s="12" t="s">
        <v>9</v>
      </c>
      <c r="F400" s="12">
        <v>18</v>
      </c>
      <c r="G400" s="12" t="s">
        <v>11</v>
      </c>
    </row>
    <row r="401" spans="3:7" ht="15" thickBot="1" x14ac:dyDescent="0.35">
      <c r="C401" s="10">
        <v>43301</v>
      </c>
      <c r="D401" s="11">
        <v>0.42568287037037034</v>
      </c>
      <c r="E401" s="12" t="s">
        <v>9</v>
      </c>
      <c r="F401" s="12">
        <v>21</v>
      </c>
      <c r="G401" s="12" t="s">
        <v>10</v>
      </c>
    </row>
    <row r="402" spans="3:7" ht="15" thickBot="1" x14ac:dyDescent="0.35">
      <c r="C402" s="10">
        <v>43301</v>
      </c>
      <c r="D402" s="11">
        <v>0.42972222222222217</v>
      </c>
      <c r="E402" s="12" t="s">
        <v>9</v>
      </c>
      <c r="F402" s="12">
        <v>13</v>
      </c>
      <c r="G402" s="12" t="s">
        <v>11</v>
      </c>
    </row>
    <row r="403" spans="3:7" ht="15" thickBot="1" x14ac:dyDescent="0.35">
      <c r="C403" s="10">
        <v>43301</v>
      </c>
      <c r="D403" s="11">
        <v>0.42973379629629632</v>
      </c>
      <c r="E403" s="12" t="s">
        <v>9</v>
      </c>
      <c r="F403" s="12">
        <v>12</v>
      </c>
      <c r="G403" s="12" t="s">
        <v>11</v>
      </c>
    </row>
    <row r="404" spans="3:7" ht="15" thickBot="1" x14ac:dyDescent="0.35">
      <c r="C404" s="10">
        <v>43301</v>
      </c>
      <c r="D404" s="11">
        <v>0.43818287037037035</v>
      </c>
      <c r="E404" s="12" t="s">
        <v>9</v>
      </c>
      <c r="F404" s="12">
        <v>12</v>
      </c>
      <c r="G404" s="12" t="s">
        <v>11</v>
      </c>
    </row>
    <row r="405" spans="3:7" ht="15" thickBot="1" x14ac:dyDescent="0.35">
      <c r="C405" s="10">
        <v>43301</v>
      </c>
      <c r="D405" s="11">
        <v>0.4435763888888889</v>
      </c>
      <c r="E405" s="12" t="s">
        <v>9</v>
      </c>
      <c r="F405" s="12">
        <v>11</v>
      </c>
      <c r="G405" s="12" t="s">
        <v>11</v>
      </c>
    </row>
    <row r="406" spans="3:7" ht="15" thickBot="1" x14ac:dyDescent="0.35">
      <c r="C406" s="10">
        <v>43301</v>
      </c>
      <c r="D406" s="11">
        <v>0.44748842592592591</v>
      </c>
      <c r="E406" s="12" t="s">
        <v>9</v>
      </c>
      <c r="F406" s="12">
        <v>21</v>
      </c>
      <c r="G406" s="12" t="s">
        <v>10</v>
      </c>
    </row>
    <row r="407" spans="3:7" ht="15" thickBot="1" x14ac:dyDescent="0.35">
      <c r="C407" s="10">
        <v>43301</v>
      </c>
      <c r="D407" s="11">
        <v>0.45189814814814816</v>
      </c>
      <c r="E407" s="12" t="s">
        <v>9</v>
      </c>
      <c r="F407" s="12">
        <v>22</v>
      </c>
      <c r="G407" s="12" t="s">
        <v>11</v>
      </c>
    </row>
    <row r="408" spans="3:7" ht="15" thickBot="1" x14ac:dyDescent="0.35">
      <c r="C408" s="10">
        <v>43301</v>
      </c>
      <c r="D408" s="11">
        <v>0.45651620370370366</v>
      </c>
      <c r="E408" s="12" t="s">
        <v>9</v>
      </c>
      <c r="F408" s="12">
        <v>22</v>
      </c>
      <c r="G408" s="12" t="s">
        <v>10</v>
      </c>
    </row>
    <row r="409" spans="3:7" ht="15" thickBot="1" x14ac:dyDescent="0.35">
      <c r="C409" s="10">
        <v>43301</v>
      </c>
      <c r="D409" s="11">
        <v>0.45775462962962959</v>
      </c>
      <c r="E409" s="12" t="s">
        <v>9</v>
      </c>
      <c r="F409" s="12">
        <v>19</v>
      </c>
      <c r="G409" s="12" t="s">
        <v>10</v>
      </c>
    </row>
    <row r="410" spans="3:7" ht="15" thickBot="1" x14ac:dyDescent="0.35">
      <c r="C410" s="10">
        <v>43301</v>
      </c>
      <c r="D410" s="11">
        <v>0.46633101851851855</v>
      </c>
      <c r="E410" s="12" t="s">
        <v>9</v>
      </c>
      <c r="F410" s="12">
        <v>23</v>
      </c>
      <c r="G410" s="12" t="s">
        <v>10</v>
      </c>
    </row>
    <row r="411" spans="3:7" ht="15" thickBot="1" x14ac:dyDescent="0.35">
      <c r="C411" s="10">
        <v>43301</v>
      </c>
      <c r="D411" s="11">
        <v>0.46717592592592588</v>
      </c>
      <c r="E411" s="12" t="s">
        <v>9</v>
      </c>
      <c r="F411" s="12">
        <v>12</v>
      </c>
      <c r="G411" s="12" t="s">
        <v>11</v>
      </c>
    </row>
    <row r="412" spans="3:7" ht="15" thickBot="1" x14ac:dyDescent="0.35">
      <c r="C412" s="10">
        <v>43301</v>
      </c>
      <c r="D412" s="11">
        <v>0.46737268518518515</v>
      </c>
      <c r="E412" s="12" t="s">
        <v>9</v>
      </c>
      <c r="F412" s="12">
        <v>12</v>
      </c>
      <c r="G412" s="12" t="s">
        <v>11</v>
      </c>
    </row>
    <row r="413" spans="3:7" ht="15" thickBot="1" x14ac:dyDescent="0.35">
      <c r="C413" s="10">
        <v>43301</v>
      </c>
      <c r="D413" s="11">
        <v>0.46925925925925926</v>
      </c>
      <c r="E413" s="12" t="s">
        <v>9</v>
      </c>
      <c r="F413" s="12">
        <v>21</v>
      </c>
      <c r="G413" s="12" t="s">
        <v>11</v>
      </c>
    </row>
    <row r="414" spans="3:7" ht="15" thickBot="1" x14ac:dyDescent="0.35">
      <c r="C414" s="10">
        <v>43301</v>
      </c>
      <c r="D414" s="11">
        <v>0.46925925925925926</v>
      </c>
      <c r="E414" s="12" t="s">
        <v>9</v>
      </c>
      <c r="F414" s="12">
        <v>15</v>
      </c>
      <c r="G414" s="12" t="s">
        <v>11</v>
      </c>
    </row>
    <row r="415" spans="3:7" ht="15" thickBot="1" x14ac:dyDescent="0.35">
      <c r="C415" s="10">
        <v>43301</v>
      </c>
      <c r="D415" s="11">
        <v>0.4692708333333333</v>
      </c>
      <c r="E415" s="12" t="s">
        <v>9</v>
      </c>
      <c r="F415" s="12">
        <v>16</v>
      </c>
      <c r="G415" s="12" t="s">
        <v>11</v>
      </c>
    </row>
    <row r="416" spans="3:7" ht="15" thickBot="1" x14ac:dyDescent="0.35">
      <c r="C416" s="10">
        <v>43301</v>
      </c>
      <c r="D416" s="11">
        <v>0.46929398148148144</v>
      </c>
      <c r="E416" s="12" t="s">
        <v>9</v>
      </c>
      <c r="F416" s="12">
        <v>22</v>
      </c>
      <c r="G416" s="12" t="s">
        <v>11</v>
      </c>
    </row>
    <row r="417" spans="3:7" ht="15" thickBot="1" x14ac:dyDescent="0.35">
      <c r="C417" s="10">
        <v>43301</v>
      </c>
      <c r="D417" s="11">
        <v>0.46930555555555559</v>
      </c>
      <c r="E417" s="12" t="s">
        <v>9</v>
      </c>
      <c r="F417" s="12">
        <v>21</v>
      </c>
      <c r="G417" s="12" t="s">
        <v>11</v>
      </c>
    </row>
    <row r="418" spans="3:7" ht="15" thickBot="1" x14ac:dyDescent="0.35">
      <c r="C418" s="10">
        <v>43301</v>
      </c>
      <c r="D418" s="11">
        <v>0.46934027777777776</v>
      </c>
      <c r="E418" s="12" t="s">
        <v>9</v>
      </c>
      <c r="F418" s="12">
        <v>15</v>
      </c>
      <c r="G418" s="12" t="s">
        <v>11</v>
      </c>
    </row>
    <row r="419" spans="3:7" ht="15" thickBot="1" x14ac:dyDescent="0.35">
      <c r="C419" s="10">
        <v>43301</v>
      </c>
      <c r="D419" s="11">
        <v>0.48135416666666669</v>
      </c>
      <c r="E419" s="12" t="s">
        <v>9</v>
      </c>
      <c r="F419" s="12">
        <v>11</v>
      </c>
      <c r="G419" s="12" t="s">
        <v>11</v>
      </c>
    </row>
    <row r="420" spans="3:7" ht="15" thickBot="1" x14ac:dyDescent="0.35">
      <c r="C420" s="10">
        <v>43301</v>
      </c>
      <c r="D420" s="11">
        <v>0.48761574074074071</v>
      </c>
      <c r="E420" s="12" t="s">
        <v>9</v>
      </c>
      <c r="F420" s="12">
        <v>15</v>
      </c>
      <c r="G420" s="12" t="s">
        <v>11</v>
      </c>
    </row>
    <row r="421" spans="3:7" ht="15" thickBot="1" x14ac:dyDescent="0.35">
      <c r="C421" s="10">
        <v>43301</v>
      </c>
      <c r="D421" s="11">
        <v>0.4959837962962963</v>
      </c>
      <c r="E421" s="12" t="s">
        <v>9</v>
      </c>
      <c r="F421" s="12">
        <v>11</v>
      </c>
      <c r="G421" s="12" t="s">
        <v>11</v>
      </c>
    </row>
    <row r="422" spans="3:7" ht="15" thickBot="1" x14ac:dyDescent="0.35">
      <c r="C422" s="10">
        <v>43301</v>
      </c>
      <c r="D422" s="11">
        <v>0.4982638888888889</v>
      </c>
      <c r="E422" s="12" t="s">
        <v>9</v>
      </c>
      <c r="F422" s="12">
        <v>22</v>
      </c>
      <c r="G422" s="12" t="s">
        <v>10</v>
      </c>
    </row>
    <row r="423" spans="3:7" ht="15" thickBot="1" x14ac:dyDescent="0.35">
      <c r="C423" s="10">
        <v>43301</v>
      </c>
      <c r="D423" s="11">
        <v>0.50224537037037031</v>
      </c>
      <c r="E423" s="12" t="s">
        <v>9</v>
      </c>
      <c r="F423" s="12">
        <v>18</v>
      </c>
      <c r="G423" s="12" t="s">
        <v>11</v>
      </c>
    </row>
    <row r="424" spans="3:7" ht="15" thickBot="1" x14ac:dyDescent="0.35">
      <c r="C424" s="10">
        <v>43301</v>
      </c>
      <c r="D424" s="11">
        <v>0.50817129629629632</v>
      </c>
      <c r="E424" s="12" t="s">
        <v>9</v>
      </c>
      <c r="F424" s="12">
        <v>14</v>
      </c>
      <c r="G424" s="12" t="s">
        <v>11</v>
      </c>
    </row>
    <row r="425" spans="3:7" ht="15" thickBot="1" x14ac:dyDescent="0.35">
      <c r="C425" s="10">
        <v>43301</v>
      </c>
      <c r="D425" s="11">
        <v>0.51063657407407403</v>
      </c>
      <c r="E425" s="12" t="s">
        <v>9</v>
      </c>
      <c r="F425" s="12">
        <v>13</v>
      </c>
      <c r="G425" s="12" t="s">
        <v>11</v>
      </c>
    </row>
    <row r="426" spans="3:7" ht="15" thickBot="1" x14ac:dyDescent="0.35">
      <c r="C426" s="10">
        <v>43301</v>
      </c>
      <c r="D426" s="11">
        <v>0.51140046296296293</v>
      </c>
      <c r="E426" s="12" t="s">
        <v>9</v>
      </c>
      <c r="F426" s="12">
        <v>19</v>
      </c>
      <c r="G426" s="12" t="s">
        <v>10</v>
      </c>
    </row>
    <row r="427" spans="3:7" ht="15" thickBot="1" x14ac:dyDescent="0.35">
      <c r="C427" s="10">
        <v>43301</v>
      </c>
      <c r="D427" s="11">
        <v>0.52200231481481485</v>
      </c>
      <c r="E427" s="12" t="s">
        <v>9</v>
      </c>
      <c r="F427" s="12">
        <v>19</v>
      </c>
      <c r="G427" s="12" t="s">
        <v>10</v>
      </c>
    </row>
    <row r="428" spans="3:7" ht="15" thickBot="1" x14ac:dyDescent="0.35">
      <c r="C428" s="10">
        <v>43301</v>
      </c>
      <c r="D428" s="11">
        <v>0.53259259259259262</v>
      </c>
      <c r="E428" s="12" t="s">
        <v>9</v>
      </c>
      <c r="F428" s="12">
        <v>21</v>
      </c>
      <c r="G428" s="12" t="s">
        <v>10</v>
      </c>
    </row>
    <row r="429" spans="3:7" ht="15" thickBot="1" x14ac:dyDescent="0.35">
      <c r="C429" s="10">
        <v>43301</v>
      </c>
      <c r="D429" s="11">
        <v>0.53673611111111108</v>
      </c>
      <c r="E429" s="12" t="s">
        <v>9</v>
      </c>
      <c r="F429" s="12">
        <v>13</v>
      </c>
      <c r="G429" s="12" t="s">
        <v>10</v>
      </c>
    </row>
    <row r="430" spans="3:7" ht="15" thickBot="1" x14ac:dyDescent="0.35">
      <c r="C430" s="10">
        <v>43301</v>
      </c>
      <c r="D430" s="11">
        <v>0.53929398148148155</v>
      </c>
      <c r="E430" s="12" t="s">
        <v>9</v>
      </c>
      <c r="F430" s="12">
        <v>27</v>
      </c>
      <c r="G430" s="12" t="s">
        <v>10</v>
      </c>
    </row>
    <row r="431" spans="3:7" ht="15" thickBot="1" x14ac:dyDescent="0.35">
      <c r="C431" s="10">
        <v>43301</v>
      </c>
      <c r="D431" s="11">
        <v>0.55152777777777773</v>
      </c>
      <c r="E431" s="12" t="s">
        <v>9</v>
      </c>
      <c r="F431" s="12">
        <v>22</v>
      </c>
      <c r="G431" s="12" t="s">
        <v>10</v>
      </c>
    </row>
    <row r="432" spans="3:7" ht="15" thickBot="1" x14ac:dyDescent="0.35">
      <c r="C432" s="10">
        <v>43301</v>
      </c>
      <c r="D432" s="11">
        <v>0.56540509259259253</v>
      </c>
      <c r="E432" s="12" t="s">
        <v>9</v>
      </c>
      <c r="F432" s="12">
        <v>19</v>
      </c>
      <c r="G432" s="12" t="s">
        <v>10</v>
      </c>
    </row>
    <row r="433" spans="3:7" ht="15" thickBot="1" x14ac:dyDescent="0.35">
      <c r="C433" s="10">
        <v>43301</v>
      </c>
      <c r="D433" s="11">
        <v>0.56562499999999993</v>
      </c>
      <c r="E433" s="12" t="s">
        <v>9</v>
      </c>
      <c r="F433" s="12">
        <v>14</v>
      </c>
      <c r="G433" s="12" t="s">
        <v>11</v>
      </c>
    </row>
    <row r="434" spans="3:7" ht="15" thickBot="1" x14ac:dyDescent="0.35">
      <c r="C434" s="10">
        <v>43301</v>
      </c>
      <c r="D434" s="11">
        <v>0.58833333333333326</v>
      </c>
      <c r="E434" s="12" t="s">
        <v>9</v>
      </c>
      <c r="F434" s="12">
        <v>6</v>
      </c>
      <c r="G434" s="12" t="s">
        <v>11</v>
      </c>
    </row>
    <row r="435" spans="3:7" ht="15" thickBot="1" x14ac:dyDescent="0.35">
      <c r="C435" s="10">
        <v>43301</v>
      </c>
      <c r="D435" s="11">
        <v>0.59129629629629632</v>
      </c>
      <c r="E435" s="12" t="s">
        <v>9</v>
      </c>
      <c r="F435" s="12">
        <v>6</v>
      </c>
      <c r="G435" s="12" t="s">
        <v>11</v>
      </c>
    </row>
    <row r="436" spans="3:7" ht="15" thickBot="1" x14ac:dyDescent="0.35">
      <c r="C436" s="10">
        <v>43301</v>
      </c>
      <c r="D436" s="11">
        <v>0.60474537037037035</v>
      </c>
      <c r="E436" s="12" t="s">
        <v>9</v>
      </c>
      <c r="F436" s="12">
        <v>13</v>
      </c>
      <c r="G436" s="12" t="s">
        <v>11</v>
      </c>
    </row>
    <row r="437" spans="3:7" ht="15" thickBot="1" x14ac:dyDescent="0.35">
      <c r="C437" s="10">
        <v>43301</v>
      </c>
      <c r="D437" s="11">
        <v>0.60513888888888889</v>
      </c>
      <c r="E437" s="12" t="s">
        <v>9</v>
      </c>
      <c r="F437" s="12">
        <v>22</v>
      </c>
      <c r="G437" s="12" t="s">
        <v>10</v>
      </c>
    </row>
    <row r="438" spans="3:7" ht="15" thickBot="1" x14ac:dyDescent="0.35">
      <c r="C438" s="10">
        <v>43301</v>
      </c>
      <c r="D438" s="11">
        <v>0.6090740740740741</v>
      </c>
      <c r="E438" s="12" t="s">
        <v>9</v>
      </c>
      <c r="F438" s="12">
        <v>14</v>
      </c>
      <c r="G438" s="12" t="s">
        <v>11</v>
      </c>
    </row>
    <row r="439" spans="3:7" ht="15" thickBot="1" x14ac:dyDescent="0.35">
      <c r="C439" s="10">
        <v>43301</v>
      </c>
      <c r="D439" s="11">
        <v>0.60930555555555554</v>
      </c>
      <c r="E439" s="12" t="s">
        <v>9</v>
      </c>
      <c r="F439" s="12">
        <v>13</v>
      </c>
      <c r="G439" s="12" t="s">
        <v>10</v>
      </c>
    </row>
    <row r="440" spans="3:7" ht="15" thickBot="1" x14ac:dyDescent="0.35">
      <c r="C440" s="10">
        <v>43301</v>
      </c>
      <c r="D440" s="11">
        <v>0.6328125</v>
      </c>
      <c r="E440" s="12" t="s">
        <v>9</v>
      </c>
      <c r="F440" s="12">
        <v>24</v>
      </c>
      <c r="G440" s="12" t="s">
        <v>11</v>
      </c>
    </row>
    <row r="441" spans="3:7" ht="15" thickBot="1" x14ac:dyDescent="0.35">
      <c r="C441" s="10">
        <v>43301</v>
      </c>
      <c r="D441" s="11">
        <v>0.63282407407407404</v>
      </c>
      <c r="E441" s="12" t="s">
        <v>9</v>
      </c>
      <c r="F441" s="12">
        <v>16</v>
      </c>
      <c r="G441" s="12" t="s">
        <v>11</v>
      </c>
    </row>
    <row r="442" spans="3:7" ht="15" thickBot="1" x14ac:dyDescent="0.35">
      <c r="C442" s="10">
        <v>43301</v>
      </c>
      <c r="D442" s="11">
        <v>0.63283564814814819</v>
      </c>
      <c r="E442" s="12" t="s">
        <v>9</v>
      </c>
      <c r="F442" s="12">
        <v>19</v>
      </c>
      <c r="G442" s="12" t="s">
        <v>11</v>
      </c>
    </row>
    <row r="443" spans="3:7" ht="15" thickBot="1" x14ac:dyDescent="0.35">
      <c r="C443" s="10">
        <v>43301</v>
      </c>
      <c r="D443" s="11">
        <v>0.63284722222222223</v>
      </c>
      <c r="E443" s="12" t="s">
        <v>9</v>
      </c>
      <c r="F443" s="12">
        <v>17</v>
      </c>
      <c r="G443" s="12" t="s">
        <v>11</v>
      </c>
    </row>
    <row r="444" spans="3:7" ht="15" thickBot="1" x14ac:dyDescent="0.35">
      <c r="C444" s="10">
        <v>43301</v>
      </c>
      <c r="D444" s="11">
        <v>0.63782407407407404</v>
      </c>
      <c r="E444" s="12" t="s">
        <v>9</v>
      </c>
      <c r="F444" s="12">
        <v>14</v>
      </c>
      <c r="G444" s="12" t="s">
        <v>11</v>
      </c>
    </row>
    <row r="445" spans="3:7" ht="15" thickBot="1" x14ac:dyDescent="0.35">
      <c r="C445" s="10">
        <v>43301</v>
      </c>
      <c r="D445" s="11">
        <v>0.64224537037037044</v>
      </c>
      <c r="E445" s="12" t="s">
        <v>9</v>
      </c>
      <c r="F445" s="12">
        <v>12</v>
      </c>
      <c r="G445" s="12" t="s">
        <v>10</v>
      </c>
    </row>
    <row r="446" spans="3:7" ht="15" thickBot="1" x14ac:dyDescent="0.35">
      <c r="C446" s="10">
        <v>43301</v>
      </c>
      <c r="D446" s="11">
        <v>0.6436574074074074</v>
      </c>
      <c r="E446" s="12" t="s">
        <v>9</v>
      </c>
      <c r="F446" s="12">
        <v>19</v>
      </c>
      <c r="G446" s="12" t="s">
        <v>10</v>
      </c>
    </row>
    <row r="447" spans="3:7" ht="15" thickBot="1" x14ac:dyDescent="0.35">
      <c r="C447" s="10">
        <v>43301</v>
      </c>
      <c r="D447" s="11">
        <v>0.65707175925925931</v>
      </c>
      <c r="E447" s="12" t="s">
        <v>9</v>
      </c>
      <c r="F447" s="12">
        <v>13</v>
      </c>
      <c r="G447" s="12" t="s">
        <v>10</v>
      </c>
    </row>
    <row r="448" spans="3:7" ht="15" thickBot="1" x14ac:dyDescent="0.35">
      <c r="C448" s="10">
        <v>43301</v>
      </c>
      <c r="D448" s="11">
        <v>0.67032407407407402</v>
      </c>
      <c r="E448" s="12" t="s">
        <v>9</v>
      </c>
      <c r="F448" s="12">
        <v>11</v>
      </c>
      <c r="G448" s="12" t="s">
        <v>10</v>
      </c>
    </row>
    <row r="449" spans="3:7" ht="15" thickBot="1" x14ac:dyDescent="0.35">
      <c r="C449" s="10">
        <v>43301</v>
      </c>
      <c r="D449" s="11">
        <v>0.67194444444444434</v>
      </c>
      <c r="E449" s="12" t="s">
        <v>9</v>
      </c>
      <c r="F449" s="12">
        <v>12</v>
      </c>
      <c r="G449" s="12" t="s">
        <v>11</v>
      </c>
    </row>
    <row r="450" spans="3:7" ht="15" thickBot="1" x14ac:dyDescent="0.35">
      <c r="C450" s="10">
        <v>43301</v>
      </c>
      <c r="D450" s="11">
        <v>0.67702546296296295</v>
      </c>
      <c r="E450" s="12" t="s">
        <v>9</v>
      </c>
      <c r="F450" s="12">
        <v>11</v>
      </c>
      <c r="G450" s="12" t="s">
        <v>10</v>
      </c>
    </row>
    <row r="451" spans="3:7" ht="15" thickBot="1" x14ac:dyDescent="0.35">
      <c r="C451" s="10">
        <v>43301</v>
      </c>
      <c r="D451" s="11">
        <v>0.67993055555555559</v>
      </c>
      <c r="E451" s="12" t="s">
        <v>9</v>
      </c>
      <c r="F451" s="12">
        <v>11</v>
      </c>
      <c r="G451" s="12" t="s">
        <v>11</v>
      </c>
    </row>
    <row r="452" spans="3:7" ht="15" thickBot="1" x14ac:dyDescent="0.35">
      <c r="C452" s="10">
        <v>43301</v>
      </c>
      <c r="D452" s="11">
        <v>0.68190972222222224</v>
      </c>
      <c r="E452" s="12" t="s">
        <v>9</v>
      </c>
      <c r="F452" s="12">
        <v>11</v>
      </c>
      <c r="G452" s="12" t="s">
        <v>10</v>
      </c>
    </row>
    <row r="453" spans="3:7" ht="15" thickBot="1" x14ac:dyDescent="0.35">
      <c r="C453" s="10">
        <v>43301</v>
      </c>
      <c r="D453" s="11">
        <v>0.68226851851851855</v>
      </c>
      <c r="E453" s="12" t="s">
        <v>9</v>
      </c>
      <c r="F453" s="12">
        <v>21</v>
      </c>
      <c r="G453" s="12" t="s">
        <v>10</v>
      </c>
    </row>
    <row r="454" spans="3:7" ht="15" thickBot="1" x14ac:dyDescent="0.35">
      <c r="C454" s="10">
        <v>43301</v>
      </c>
      <c r="D454" s="11">
        <v>0.68701388888888892</v>
      </c>
      <c r="E454" s="12" t="s">
        <v>9</v>
      </c>
      <c r="F454" s="12">
        <v>12</v>
      </c>
      <c r="G454" s="12" t="s">
        <v>11</v>
      </c>
    </row>
    <row r="455" spans="3:7" ht="15" thickBot="1" x14ac:dyDescent="0.35">
      <c r="C455" s="10">
        <v>43301</v>
      </c>
      <c r="D455" s="11">
        <v>0.68790509259259258</v>
      </c>
      <c r="E455" s="12" t="s">
        <v>9</v>
      </c>
      <c r="F455" s="12">
        <v>13</v>
      </c>
      <c r="G455" s="12" t="s">
        <v>11</v>
      </c>
    </row>
    <row r="456" spans="3:7" ht="15" thickBot="1" x14ac:dyDescent="0.35">
      <c r="C456" s="10">
        <v>43301</v>
      </c>
      <c r="D456" s="11">
        <v>0.69140046296296298</v>
      </c>
      <c r="E456" s="12" t="s">
        <v>9</v>
      </c>
      <c r="F456" s="12">
        <v>19</v>
      </c>
      <c r="G456" s="12" t="s">
        <v>10</v>
      </c>
    </row>
    <row r="457" spans="3:7" ht="15" thickBot="1" x14ac:dyDescent="0.35">
      <c r="C457" s="10">
        <v>43301</v>
      </c>
      <c r="D457" s="11">
        <v>0.69149305555555562</v>
      </c>
      <c r="E457" s="12" t="s">
        <v>9</v>
      </c>
      <c r="F457" s="12">
        <v>16</v>
      </c>
      <c r="G457" s="12" t="s">
        <v>10</v>
      </c>
    </row>
    <row r="458" spans="3:7" ht="15" thickBot="1" x14ac:dyDescent="0.35">
      <c r="C458" s="10">
        <v>43301</v>
      </c>
      <c r="D458" s="11">
        <v>0.70134259259259257</v>
      </c>
      <c r="E458" s="12" t="s">
        <v>9</v>
      </c>
      <c r="F458" s="12">
        <v>11</v>
      </c>
      <c r="G458" s="12" t="s">
        <v>10</v>
      </c>
    </row>
    <row r="459" spans="3:7" ht="15" thickBot="1" x14ac:dyDescent="0.35">
      <c r="C459" s="10">
        <v>43301</v>
      </c>
      <c r="D459" s="11">
        <v>0.70518518518518514</v>
      </c>
      <c r="E459" s="12" t="s">
        <v>9</v>
      </c>
      <c r="F459" s="12">
        <v>10</v>
      </c>
      <c r="G459" s="12" t="s">
        <v>11</v>
      </c>
    </row>
    <row r="460" spans="3:7" ht="15" thickBot="1" x14ac:dyDescent="0.35">
      <c r="C460" s="10">
        <v>43301</v>
      </c>
      <c r="D460" s="11">
        <v>0.73645833333333333</v>
      </c>
      <c r="E460" s="12" t="s">
        <v>9</v>
      </c>
      <c r="F460" s="12">
        <v>13</v>
      </c>
      <c r="G460" s="12" t="s">
        <v>11</v>
      </c>
    </row>
    <row r="461" spans="3:7" ht="15" thickBot="1" x14ac:dyDescent="0.35">
      <c r="C461" s="10">
        <v>43301</v>
      </c>
      <c r="D461" s="11">
        <v>0.74526620370370367</v>
      </c>
      <c r="E461" s="12" t="s">
        <v>9</v>
      </c>
      <c r="F461" s="12">
        <v>11</v>
      </c>
      <c r="G461" s="12" t="s">
        <v>11</v>
      </c>
    </row>
    <row r="462" spans="3:7" ht="15" thickBot="1" x14ac:dyDescent="0.35">
      <c r="C462" s="10">
        <v>43301</v>
      </c>
      <c r="D462" s="11">
        <v>0.74768518518518512</v>
      </c>
      <c r="E462" s="12" t="s">
        <v>9</v>
      </c>
      <c r="F462" s="12">
        <v>38</v>
      </c>
      <c r="G462" s="12" t="s">
        <v>11</v>
      </c>
    </row>
    <row r="463" spans="3:7" ht="15" thickBot="1" x14ac:dyDescent="0.35">
      <c r="C463" s="10">
        <v>43301</v>
      </c>
      <c r="D463" s="11">
        <v>0.76809027777777772</v>
      </c>
      <c r="E463" s="12" t="s">
        <v>9</v>
      </c>
      <c r="F463" s="12">
        <v>32</v>
      </c>
      <c r="G463" s="12" t="s">
        <v>11</v>
      </c>
    </row>
    <row r="464" spans="3:7" ht="15" thickBot="1" x14ac:dyDescent="0.35">
      <c r="C464" s="10">
        <v>43301</v>
      </c>
      <c r="D464" s="11">
        <v>0.78049768518518514</v>
      </c>
      <c r="E464" s="12" t="s">
        <v>9</v>
      </c>
      <c r="F464" s="12">
        <v>13</v>
      </c>
      <c r="G464" s="12" t="s">
        <v>11</v>
      </c>
    </row>
    <row r="465" spans="3:7" ht="15" thickBot="1" x14ac:dyDescent="0.35">
      <c r="C465" s="10">
        <v>43301</v>
      </c>
      <c r="D465" s="11">
        <v>0.80460648148148151</v>
      </c>
      <c r="E465" s="12" t="s">
        <v>9</v>
      </c>
      <c r="F465" s="12">
        <v>17</v>
      </c>
      <c r="G465" s="12" t="s">
        <v>11</v>
      </c>
    </row>
    <row r="466" spans="3:7" ht="15" thickBot="1" x14ac:dyDescent="0.35">
      <c r="C466" s="10">
        <v>43301</v>
      </c>
      <c r="D466" s="11">
        <v>0.81322916666666656</v>
      </c>
      <c r="E466" s="12" t="s">
        <v>9</v>
      </c>
      <c r="F466" s="12">
        <v>17</v>
      </c>
      <c r="G466" s="12" t="s">
        <v>10</v>
      </c>
    </row>
    <row r="467" spans="3:7" ht="15" thickBot="1" x14ac:dyDescent="0.35">
      <c r="C467" s="10">
        <v>43301</v>
      </c>
      <c r="D467" s="11">
        <v>0.81789351851851855</v>
      </c>
      <c r="E467" s="12" t="s">
        <v>9</v>
      </c>
      <c r="F467" s="12">
        <v>15</v>
      </c>
      <c r="G467" s="12" t="s">
        <v>10</v>
      </c>
    </row>
    <row r="468" spans="3:7" ht="15" thickBot="1" x14ac:dyDescent="0.35">
      <c r="C468" s="10">
        <v>43301</v>
      </c>
      <c r="D468" s="11">
        <v>0.8318402777777778</v>
      </c>
      <c r="E468" s="12" t="s">
        <v>9</v>
      </c>
      <c r="F468" s="12">
        <v>10</v>
      </c>
      <c r="G468" s="12" t="s">
        <v>10</v>
      </c>
    </row>
    <row r="469" spans="3:7" ht="15" thickBot="1" x14ac:dyDescent="0.35">
      <c r="C469" s="10">
        <v>43301</v>
      </c>
      <c r="D469" s="11">
        <v>0.83344907407407398</v>
      </c>
      <c r="E469" s="12" t="s">
        <v>9</v>
      </c>
      <c r="F469" s="12">
        <v>4</v>
      </c>
      <c r="G469" s="12" t="s">
        <v>10</v>
      </c>
    </row>
    <row r="470" spans="3:7" ht="15" thickBot="1" x14ac:dyDescent="0.35">
      <c r="C470" s="10">
        <v>43301</v>
      </c>
      <c r="D470" s="11">
        <v>0.83466435185185184</v>
      </c>
      <c r="E470" s="12" t="s">
        <v>9</v>
      </c>
      <c r="F470" s="12">
        <v>10</v>
      </c>
      <c r="G470" s="12" t="s">
        <v>11</v>
      </c>
    </row>
    <row r="471" spans="3:7" ht="15" thickBot="1" x14ac:dyDescent="0.35">
      <c r="C471" s="10">
        <v>43301</v>
      </c>
      <c r="D471" s="11">
        <v>0.83548611111111104</v>
      </c>
      <c r="E471" s="12" t="s">
        <v>9</v>
      </c>
      <c r="F471" s="12">
        <v>18</v>
      </c>
      <c r="G471" s="12" t="s">
        <v>10</v>
      </c>
    </row>
    <row r="472" spans="3:7" ht="15" thickBot="1" x14ac:dyDescent="0.35">
      <c r="C472" s="10">
        <v>43301</v>
      </c>
      <c r="D472" s="11">
        <v>0.84439814814814806</v>
      </c>
      <c r="E472" s="12" t="s">
        <v>9</v>
      </c>
      <c r="F472" s="12">
        <v>18</v>
      </c>
      <c r="G472" s="12" t="s">
        <v>10</v>
      </c>
    </row>
    <row r="473" spans="3:7" ht="15" thickBot="1" x14ac:dyDescent="0.35">
      <c r="C473" s="10">
        <v>43301</v>
      </c>
      <c r="D473" s="11">
        <v>0.84439814814814806</v>
      </c>
      <c r="E473" s="12" t="s">
        <v>9</v>
      </c>
      <c r="F473" s="12">
        <v>19</v>
      </c>
      <c r="G473" s="12" t="s">
        <v>11</v>
      </c>
    </row>
    <row r="474" spans="3:7" ht="15" thickBot="1" x14ac:dyDescent="0.35">
      <c r="C474" s="10">
        <v>43301</v>
      </c>
      <c r="D474" s="11">
        <v>0.84717592592592583</v>
      </c>
      <c r="E474" s="12" t="s">
        <v>9</v>
      </c>
      <c r="F474" s="12">
        <v>13</v>
      </c>
      <c r="G474" s="12" t="s">
        <v>10</v>
      </c>
    </row>
    <row r="475" spans="3:7" ht="15" thickBot="1" x14ac:dyDescent="0.35">
      <c r="C475" s="10">
        <v>43301</v>
      </c>
      <c r="D475" s="11">
        <v>0.85231481481481486</v>
      </c>
      <c r="E475" s="12" t="s">
        <v>9</v>
      </c>
      <c r="F475" s="12">
        <v>21</v>
      </c>
      <c r="G475" s="12" t="s">
        <v>10</v>
      </c>
    </row>
    <row r="476" spans="3:7" ht="15" thickBot="1" x14ac:dyDescent="0.35">
      <c r="C476" s="10">
        <v>43301</v>
      </c>
      <c r="D476" s="11">
        <v>0.85236111111111112</v>
      </c>
      <c r="E476" s="12" t="s">
        <v>9</v>
      </c>
      <c r="F476" s="12">
        <v>20</v>
      </c>
      <c r="G476" s="12" t="s">
        <v>10</v>
      </c>
    </row>
    <row r="477" spans="3:7" ht="15" thickBot="1" x14ac:dyDescent="0.35">
      <c r="C477" s="10">
        <v>43301</v>
      </c>
      <c r="D477" s="11">
        <v>0.85277777777777775</v>
      </c>
      <c r="E477" s="12" t="s">
        <v>9</v>
      </c>
      <c r="F477" s="12">
        <v>16</v>
      </c>
      <c r="G477" s="12" t="s">
        <v>11</v>
      </c>
    </row>
    <row r="478" spans="3:7" ht="15" thickBot="1" x14ac:dyDescent="0.35">
      <c r="C478" s="10">
        <v>43301</v>
      </c>
      <c r="D478" s="11">
        <v>0.85822916666666671</v>
      </c>
      <c r="E478" s="12" t="s">
        <v>9</v>
      </c>
      <c r="F478" s="12">
        <v>11</v>
      </c>
      <c r="G478" s="12" t="s">
        <v>11</v>
      </c>
    </row>
    <row r="479" spans="3:7" ht="15" thickBot="1" x14ac:dyDescent="0.35">
      <c r="C479" s="10">
        <v>43301</v>
      </c>
      <c r="D479" s="11">
        <v>0.86179398148148145</v>
      </c>
      <c r="E479" s="12" t="s">
        <v>9</v>
      </c>
      <c r="F479" s="12">
        <v>12</v>
      </c>
      <c r="G479" s="12" t="s">
        <v>11</v>
      </c>
    </row>
    <row r="480" spans="3:7" ht="15" thickBot="1" x14ac:dyDescent="0.35">
      <c r="C480" s="10">
        <v>43301</v>
      </c>
      <c r="D480" s="11">
        <v>0.86357638888888888</v>
      </c>
      <c r="E480" s="12" t="s">
        <v>9</v>
      </c>
      <c r="F480" s="12">
        <v>10</v>
      </c>
      <c r="G480" s="12" t="s">
        <v>11</v>
      </c>
    </row>
    <row r="481" spans="3:7" ht="15" thickBot="1" x14ac:dyDescent="0.35">
      <c r="C481" s="10">
        <v>43301</v>
      </c>
      <c r="D481" s="11">
        <v>0.86893518518518509</v>
      </c>
      <c r="E481" s="12" t="s">
        <v>9</v>
      </c>
      <c r="F481" s="12">
        <v>21</v>
      </c>
      <c r="G481" s="12" t="s">
        <v>10</v>
      </c>
    </row>
    <row r="482" spans="3:7" ht="15" thickBot="1" x14ac:dyDescent="0.35">
      <c r="C482" s="10">
        <v>43301</v>
      </c>
      <c r="D482" s="11">
        <v>0.87064814814814817</v>
      </c>
      <c r="E482" s="12" t="s">
        <v>9</v>
      </c>
      <c r="F482" s="12">
        <v>11</v>
      </c>
      <c r="G482" s="12" t="s">
        <v>10</v>
      </c>
    </row>
    <row r="483" spans="3:7" ht="15" thickBot="1" x14ac:dyDescent="0.35">
      <c r="C483" s="10">
        <v>43301</v>
      </c>
      <c r="D483" s="11">
        <v>0.89037037037037037</v>
      </c>
      <c r="E483" s="12" t="s">
        <v>9</v>
      </c>
      <c r="F483" s="12">
        <v>17</v>
      </c>
      <c r="G483" s="12" t="s">
        <v>10</v>
      </c>
    </row>
    <row r="484" spans="3:7" ht="15" thickBot="1" x14ac:dyDescent="0.35">
      <c r="C484" s="10">
        <v>43301</v>
      </c>
      <c r="D484" s="11">
        <v>0.89046296296296301</v>
      </c>
      <c r="E484" s="12" t="s">
        <v>9</v>
      </c>
      <c r="F484" s="12">
        <v>20</v>
      </c>
      <c r="G484" s="12" t="s">
        <v>10</v>
      </c>
    </row>
    <row r="485" spans="3:7" ht="15" thickBot="1" x14ac:dyDescent="0.35">
      <c r="C485" s="10">
        <v>43301</v>
      </c>
      <c r="D485" s="11">
        <v>0.89232638888888882</v>
      </c>
      <c r="E485" s="12" t="s">
        <v>9</v>
      </c>
      <c r="F485" s="12">
        <v>13</v>
      </c>
      <c r="G485" s="12" t="s">
        <v>10</v>
      </c>
    </row>
    <row r="486" spans="3:7" ht="15" thickBot="1" x14ac:dyDescent="0.35">
      <c r="C486" s="10">
        <v>43301</v>
      </c>
      <c r="D486" s="11">
        <v>0.92072916666666671</v>
      </c>
      <c r="E486" s="12" t="s">
        <v>9</v>
      </c>
      <c r="F486" s="12">
        <v>18</v>
      </c>
      <c r="G486" s="12" t="s">
        <v>10</v>
      </c>
    </row>
    <row r="487" spans="3:7" ht="15" thickBot="1" x14ac:dyDescent="0.35">
      <c r="C487" s="10">
        <v>43302</v>
      </c>
      <c r="D487" s="11">
        <v>0.12612268518518518</v>
      </c>
      <c r="E487" s="12" t="s">
        <v>9</v>
      </c>
      <c r="F487" s="12">
        <v>15</v>
      </c>
      <c r="G487" s="12" t="s">
        <v>11</v>
      </c>
    </row>
    <row r="488" spans="3:7" ht="15" thickBot="1" x14ac:dyDescent="0.35">
      <c r="C488" s="10">
        <v>43302</v>
      </c>
      <c r="D488" s="11">
        <v>0.12641203703703704</v>
      </c>
      <c r="E488" s="12" t="s">
        <v>9</v>
      </c>
      <c r="F488" s="12">
        <v>19</v>
      </c>
      <c r="G488" s="12" t="s">
        <v>11</v>
      </c>
    </row>
    <row r="489" spans="3:7" ht="15" thickBot="1" x14ac:dyDescent="0.35">
      <c r="C489" s="10">
        <v>43302</v>
      </c>
      <c r="D489" s="11">
        <v>0.24842592592592594</v>
      </c>
      <c r="E489" s="12" t="s">
        <v>9</v>
      </c>
      <c r="F489" s="12">
        <v>15</v>
      </c>
      <c r="G489" s="12" t="s">
        <v>10</v>
      </c>
    </row>
    <row r="490" spans="3:7" ht="15" thickBot="1" x14ac:dyDescent="0.35">
      <c r="C490" s="10">
        <v>43302</v>
      </c>
      <c r="D490" s="11">
        <v>0.29913194444444441</v>
      </c>
      <c r="E490" s="12" t="s">
        <v>9</v>
      </c>
      <c r="F490" s="12">
        <v>9</v>
      </c>
      <c r="G490" s="12" t="s">
        <v>10</v>
      </c>
    </row>
    <row r="491" spans="3:7" ht="15" thickBot="1" x14ac:dyDescent="0.35">
      <c r="C491" s="10">
        <v>43302</v>
      </c>
      <c r="D491" s="11">
        <v>0.31062499999999998</v>
      </c>
      <c r="E491" s="12" t="s">
        <v>9</v>
      </c>
      <c r="F491" s="12">
        <v>14</v>
      </c>
      <c r="G491" s="12" t="s">
        <v>11</v>
      </c>
    </row>
    <row r="492" spans="3:7" ht="15" thickBot="1" x14ac:dyDescent="0.35">
      <c r="C492" s="10">
        <v>43302</v>
      </c>
      <c r="D492" s="11">
        <v>0.33372685185185186</v>
      </c>
      <c r="E492" s="12" t="s">
        <v>9</v>
      </c>
      <c r="F492" s="12">
        <v>13</v>
      </c>
      <c r="G492" s="12" t="s">
        <v>10</v>
      </c>
    </row>
    <row r="493" spans="3:7" ht="15" thickBot="1" x14ac:dyDescent="0.35">
      <c r="C493" s="10">
        <v>43302</v>
      </c>
      <c r="D493" s="11">
        <v>0.3348842592592593</v>
      </c>
      <c r="E493" s="12" t="s">
        <v>9</v>
      </c>
      <c r="F493" s="12">
        <v>11</v>
      </c>
      <c r="G493" s="12" t="s">
        <v>11</v>
      </c>
    </row>
    <row r="494" spans="3:7" ht="15" thickBot="1" x14ac:dyDescent="0.35">
      <c r="C494" s="10">
        <v>43302</v>
      </c>
      <c r="D494" s="11">
        <v>0.33732638888888888</v>
      </c>
      <c r="E494" s="12" t="s">
        <v>9</v>
      </c>
      <c r="F494" s="12">
        <v>7</v>
      </c>
      <c r="G494" s="12" t="s">
        <v>11</v>
      </c>
    </row>
    <row r="495" spans="3:7" ht="15" thickBot="1" x14ac:dyDescent="0.35">
      <c r="C495" s="10">
        <v>43302</v>
      </c>
      <c r="D495" s="11">
        <v>0.33778935185185183</v>
      </c>
      <c r="E495" s="12" t="s">
        <v>9</v>
      </c>
      <c r="F495" s="12">
        <v>5</v>
      </c>
      <c r="G495" s="12" t="s">
        <v>11</v>
      </c>
    </row>
    <row r="496" spans="3:7" ht="15" thickBot="1" x14ac:dyDescent="0.35">
      <c r="C496" s="10">
        <v>43302</v>
      </c>
      <c r="D496" s="11">
        <v>0.34103009259259259</v>
      </c>
      <c r="E496" s="12" t="s">
        <v>9</v>
      </c>
      <c r="F496" s="12">
        <v>8</v>
      </c>
      <c r="G496" s="12" t="s">
        <v>10</v>
      </c>
    </row>
    <row r="497" spans="3:7" ht="15" thickBot="1" x14ac:dyDescent="0.35">
      <c r="C497" s="10">
        <v>43302</v>
      </c>
      <c r="D497" s="11">
        <v>0.34813657407407406</v>
      </c>
      <c r="E497" s="12" t="s">
        <v>9</v>
      </c>
      <c r="F497" s="12">
        <v>3</v>
      </c>
      <c r="G497" s="12" t="s">
        <v>11</v>
      </c>
    </row>
    <row r="498" spans="3:7" ht="15" thickBot="1" x14ac:dyDescent="0.35">
      <c r="C498" s="10">
        <v>43302</v>
      </c>
      <c r="D498" s="11">
        <v>0.37570601851851854</v>
      </c>
      <c r="E498" s="12" t="s">
        <v>9</v>
      </c>
      <c r="F498" s="12">
        <v>7</v>
      </c>
      <c r="G498" s="12" t="s">
        <v>10</v>
      </c>
    </row>
    <row r="499" spans="3:7" ht="15" thickBot="1" x14ac:dyDescent="0.35">
      <c r="C499" s="10">
        <v>43302</v>
      </c>
      <c r="D499" s="11">
        <v>0.4011805555555556</v>
      </c>
      <c r="E499" s="12" t="s">
        <v>9</v>
      </c>
      <c r="F499" s="12">
        <v>13</v>
      </c>
      <c r="G499" s="12" t="s">
        <v>11</v>
      </c>
    </row>
    <row r="500" spans="3:7" ht="15" thickBot="1" x14ac:dyDescent="0.35">
      <c r="C500" s="10">
        <v>43302</v>
      </c>
      <c r="D500" s="11">
        <v>0.40313657407407405</v>
      </c>
      <c r="E500" s="12" t="s">
        <v>9</v>
      </c>
      <c r="F500" s="12">
        <v>21</v>
      </c>
      <c r="G500" s="12" t="s">
        <v>10</v>
      </c>
    </row>
    <row r="501" spans="3:7" ht="15" thickBot="1" x14ac:dyDescent="0.35">
      <c r="C501" s="10">
        <v>43302</v>
      </c>
      <c r="D501" s="11">
        <v>0.40660879629629632</v>
      </c>
      <c r="E501" s="12" t="s">
        <v>9</v>
      </c>
      <c r="F501" s="12">
        <v>19</v>
      </c>
      <c r="G501" s="12" t="s">
        <v>10</v>
      </c>
    </row>
    <row r="502" spans="3:7" ht="15" thickBot="1" x14ac:dyDescent="0.35">
      <c r="C502" s="10">
        <v>43302</v>
      </c>
      <c r="D502" s="11">
        <v>0.40662037037037035</v>
      </c>
      <c r="E502" s="12" t="s">
        <v>9</v>
      </c>
      <c r="F502" s="12">
        <v>15</v>
      </c>
      <c r="G502" s="12" t="s">
        <v>10</v>
      </c>
    </row>
    <row r="503" spans="3:7" ht="15" thickBot="1" x14ac:dyDescent="0.35">
      <c r="C503" s="10">
        <v>43302</v>
      </c>
      <c r="D503" s="11">
        <v>0.40663194444444445</v>
      </c>
      <c r="E503" s="12" t="s">
        <v>9</v>
      </c>
      <c r="F503" s="12">
        <v>20</v>
      </c>
      <c r="G503" s="12" t="s">
        <v>10</v>
      </c>
    </row>
    <row r="504" spans="3:7" ht="15" thickBot="1" x14ac:dyDescent="0.35">
      <c r="C504" s="10">
        <v>43302</v>
      </c>
      <c r="D504" s="11">
        <v>0.40664351851851849</v>
      </c>
      <c r="E504" s="12" t="s">
        <v>9</v>
      </c>
      <c r="F504" s="12">
        <v>17</v>
      </c>
      <c r="G504" s="12" t="s">
        <v>10</v>
      </c>
    </row>
    <row r="505" spans="3:7" ht="15" thickBot="1" x14ac:dyDescent="0.35">
      <c r="C505" s="10">
        <v>43302</v>
      </c>
      <c r="D505" s="11">
        <v>0.40930555555555559</v>
      </c>
      <c r="E505" s="12" t="s">
        <v>9</v>
      </c>
      <c r="F505" s="12">
        <v>25</v>
      </c>
      <c r="G505" s="12" t="s">
        <v>10</v>
      </c>
    </row>
    <row r="506" spans="3:7" ht="15" thickBot="1" x14ac:dyDescent="0.35">
      <c r="C506" s="10">
        <v>43302</v>
      </c>
      <c r="D506" s="11">
        <v>0.41018518518518521</v>
      </c>
      <c r="E506" s="12" t="s">
        <v>9</v>
      </c>
      <c r="F506" s="12">
        <v>31</v>
      </c>
      <c r="G506" s="12" t="s">
        <v>10</v>
      </c>
    </row>
    <row r="507" spans="3:7" ht="15" thickBot="1" x14ac:dyDescent="0.35">
      <c r="C507" s="10">
        <v>43302</v>
      </c>
      <c r="D507" s="11">
        <v>0.41212962962962968</v>
      </c>
      <c r="E507" s="12" t="s">
        <v>9</v>
      </c>
      <c r="F507" s="12">
        <v>28</v>
      </c>
      <c r="G507" s="12" t="s">
        <v>10</v>
      </c>
    </row>
    <row r="508" spans="3:7" ht="15" thickBot="1" x14ac:dyDescent="0.35">
      <c r="C508" s="10">
        <v>43302</v>
      </c>
      <c r="D508" s="11">
        <v>0.41356481481481483</v>
      </c>
      <c r="E508" s="12" t="s">
        <v>9</v>
      </c>
      <c r="F508" s="12">
        <v>26</v>
      </c>
      <c r="G508" s="12" t="s">
        <v>10</v>
      </c>
    </row>
    <row r="509" spans="3:7" ht="15" thickBot="1" x14ac:dyDescent="0.35">
      <c r="C509" s="10">
        <v>43302</v>
      </c>
      <c r="D509" s="11">
        <v>0.42075231481481484</v>
      </c>
      <c r="E509" s="12" t="s">
        <v>9</v>
      </c>
      <c r="F509" s="12">
        <v>14</v>
      </c>
      <c r="G509" s="12" t="s">
        <v>11</v>
      </c>
    </row>
    <row r="510" spans="3:7" ht="15" thickBot="1" x14ac:dyDescent="0.35">
      <c r="C510" s="10">
        <v>43302</v>
      </c>
      <c r="D510" s="11">
        <v>0.42856481481481484</v>
      </c>
      <c r="E510" s="12" t="s">
        <v>9</v>
      </c>
      <c r="F510" s="12">
        <v>10</v>
      </c>
      <c r="G510" s="12" t="s">
        <v>11</v>
      </c>
    </row>
    <row r="511" spans="3:7" ht="15" thickBot="1" x14ac:dyDescent="0.35">
      <c r="C511" s="10">
        <v>43302</v>
      </c>
      <c r="D511" s="11">
        <v>0.42996527777777777</v>
      </c>
      <c r="E511" s="12" t="s">
        <v>9</v>
      </c>
      <c r="F511" s="12">
        <v>35</v>
      </c>
      <c r="G511" s="12" t="s">
        <v>10</v>
      </c>
    </row>
    <row r="512" spans="3:7" ht="15" thickBot="1" x14ac:dyDescent="0.35">
      <c r="C512" s="10">
        <v>43302</v>
      </c>
      <c r="D512" s="11">
        <v>0.43045138888888884</v>
      </c>
      <c r="E512" s="12" t="s">
        <v>9</v>
      </c>
      <c r="F512" s="12">
        <v>11</v>
      </c>
      <c r="G512" s="12" t="s">
        <v>11</v>
      </c>
    </row>
    <row r="513" spans="3:7" ht="15" thickBot="1" x14ac:dyDescent="0.35">
      <c r="C513" s="10">
        <v>43302</v>
      </c>
      <c r="D513" s="11">
        <v>0.43730324074074073</v>
      </c>
      <c r="E513" s="12" t="s">
        <v>9</v>
      </c>
      <c r="F513" s="12">
        <v>10</v>
      </c>
      <c r="G513" s="12" t="s">
        <v>11</v>
      </c>
    </row>
    <row r="514" spans="3:7" ht="15" thickBot="1" x14ac:dyDescent="0.35">
      <c r="C514" s="10">
        <v>43302</v>
      </c>
      <c r="D514" s="11">
        <v>0.44013888888888886</v>
      </c>
      <c r="E514" s="12" t="s">
        <v>9</v>
      </c>
      <c r="F514" s="12">
        <v>17</v>
      </c>
      <c r="G514" s="12" t="s">
        <v>10</v>
      </c>
    </row>
    <row r="515" spans="3:7" ht="15" thickBot="1" x14ac:dyDescent="0.35">
      <c r="C515" s="10">
        <v>43302</v>
      </c>
      <c r="D515" s="11">
        <v>0.44671296296296298</v>
      </c>
      <c r="E515" s="12" t="s">
        <v>9</v>
      </c>
      <c r="F515" s="12">
        <v>11</v>
      </c>
      <c r="G515" s="12" t="s">
        <v>11</v>
      </c>
    </row>
    <row r="516" spans="3:7" ht="15" thickBot="1" x14ac:dyDescent="0.35">
      <c r="C516" s="10">
        <v>43302</v>
      </c>
      <c r="D516" s="11">
        <v>0.4500231481481482</v>
      </c>
      <c r="E516" s="12" t="s">
        <v>9</v>
      </c>
      <c r="F516" s="12">
        <v>10</v>
      </c>
      <c r="G516" s="12" t="s">
        <v>11</v>
      </c>
    </row>
    <row r="517" spans="3:7" ht="15" thickBot="1" x14ac:dyDescent="0.35">
      <c r="C517" s="10">
        <v>43302</v>
      </c>
      <c r="D517" s="11">
        <v>0.45122685185185185</v>
      </c>
      <c r="E517" s="12" t="s">
        <v>9</v>
      </c>
      <c r="F517" s="12">
        <v>29</v>
      </c>
      <c r="G517" s="12" t="s">
        <v>11</v>
      </c>
    </row>
    <row r="518" spans="3:7" ht="15" thickBot="1" x14ac:dyDescent="0.35">
      <c r="C518" s="10">
        <v>43302</v>
      </c>
      <c r="D518" s="11">
        <v>0.45123842592592589</v>
      </c>
      <c r="E518" s="12" t="s">
        <v>9</v>
      </c>
      <c r="F518" s="12">
        <v>23</v>
      </c>
      <c r="G518" s="12" t="s">
        <v>11</v>
      </c>
    </row>
    <row r="519" spans="3:7" ht="15" thickBot="1" x14ac:dyDescent="0.35">
      <c r="C519" s="10">
        <v>43302</v>
      </c>
      <c r="D519" s="11">
        <v>0.45123842592592589</v>
      </c>
      <c r="E519" s="12" t="s">
        <v>9</v>
      </c>
      <c r="F519" s="12">
        <v>24</v>
      </c>
      <c r="G519" s="12" t="s">
        <v>11</v>
      </c>
    </row>
    <row r="520" spans="3:7" ht="15" thickBot="1" x14ac:dyDescent="0.35">
      <c r="C520" s="10">
        <v>43302</v>
      </c>
      <c r="D520" s="11">
        <v>0.45126157407407402</v>
      </c>
      <c r="E520" s="12" t="s">
        <v>9</v>
      </c>
      <c r="F520" s="12">
        <v>22</v>
      </c>
      <c r="G520" s="12" t="s">
        <v>11</v>
      </c>
    </row>
    <row r="521" spans="3:7" ht="15" thickBot="1" x14ac:dyDescent="0.35">
      <c r="C521" s="10">
        <v>43302</v>
      </c>
      <c r="D521" s="11">
        <v>0.45127314814814817</v>
      </c>
      <c r="E521" s="12" t="s">
        <v>9</v>
      </c>
      <c r="F521" s="12">
        <v>15</v>
      </c>
      <c r="G521" s="12" t="s">
        <v>11</v>
      </c>
    </row>
    <row r="522" spans="3:7" ht="15" thickBot="1" x14ac:dyDescent="0.35">
      <c r="C522" s="10">
        <v>43302</v>
      </c>
      <c r="D522" s="11">
        <v>0.45706018518518521</v>
      </c>
      <c r="E522" s="12" t="s">
        <v>9</v>
      </c>
      <c r="F522" s="12">
        <v>15</v>
      </c>
      <c r="G522" s="12" t="s">
        <v>11</v>
      </c>
    </row>
    <row r="523" spans="3:7" ht="15" thickBot="1" x14ac:dyDescent="0.35">
      <c r="C523" s="10">
        <v>43302</v>
      </c>
      <c r="D523" s="11">
        <v>0.46826388888888887</v>
      </c>
      <c r="E523" s="12" t="s">
        <v>9</v>
      </c>
      <c r="F523" s="12">
        <v>10</v>
      </c>
      <c r="G523" s="12" t="s">
        <v>10</v>
      </c>
    </row>
    <row r="524" spans="3:7" ht="15" thickBot="1" x14ac:dyDescent="0.35">
      <c r="C524" s="10">
        <v>43302</v>
      </c>
      <c r="D524" s="11">
        <v>0.47570601851851851</v>
      </c>
      <c r="E524" s="12" t="s">
        <v>9</v>
      </c>
      <c r="F524" s="12">
        <v>16</v>
      </c>
      <c r="G524" s="12" t="s">
        <v>10</v>
      </c>
    </row>
    <row r="525" spans="3:7" ht="15" thickBot="1" x14ac:dyDescent="0.35">
      <c r="C525" s="10">
        <v>43302</v>
      </c>
      <c r="D525" s="11">
        <v>0.47574074074074074</v>
      </c>
      <c r="E525" s="12" t="s">
        <v>9</v>
      </c>
      <c r="F525" s="12">
        <v>11</v>
      </c>
      <c r="G525" s="12" t="s">
        <v>10</v>
      </c>
    </row>
    <row r="526" spans="3:7" ht="15" thickBot="1" x14ac:dyDescent="0.35">
      <c r="C526" s="10">
        <v>43302</v>
      </c>
      <c r="D526" s="11">
        <v>0.47575231481481484</v>
      </c>
      <c r="E526" s="12" t="s">
        <v>9</v>
      </c>
      <c r="F526" s="12">
        <v>12</v>
      </c>
      <c r="G526" s="12" t="s">
        <v>10</v>
      </c>
    </row>
    <row r="527" spans="3:7" ht="15" thickBot="1" x14ac:dyDescent="0.35">
      <c r="C527" s="10">
        <v>43302</v>
      </c>
      <c r="D527" s="11">
        <v>0.47576388888888888</v>
      </c>
      <c r="E527" s="12" t="s">
        <v>9</v>
      </c>
      <c r="F527" s="12">
        <v>10</v>
      </c>
      <c r="G527" s="12" t="s">
        <v>10</v>
      </c>
    </row>
    <row r="528" spans="3:7" ht="15" thickBot="1" x14ac:dyDescent="0.35">
      <c r="C528" s="10">
        <v>43302</v>
      </c>
      <c r="D528" s="11">
        <v>0.48710648148148145</v>
      </c>
      <c r="E528" s="12" t="s">
        <v>9</v>
      </c>
      <c r="F528" s="12">
        <v>29</v>
      </c>
      <c r="G528" s="12" t="s">
        <v>10</v>
      </c>
    </row>
    <row r="529" spans="3:7" ht="15" thickBot="1" x14ac:dyDescent="0.35">
      <c r="C529" s="10">
        <v>43302</v>
      </c>
      <c r="D529" s="11">
        <v>0.48848379629629629</v>
      </c>
      <c r="E529" s="12" t="s">
        <v>9</v>
      </c>
      <c r="F529" s="12">
        <v>25</v>
      </c>
      <c r="G529" s="12" t="s">
        <v>10</v>
      </c>
    </row>
    <row r="530" spans="3:7" ht="15" thickBot="1" x14ac:dyDescent="0.35">
      <c r="C530" s="10">
        <v>43302</v>
      </c>
      <c r="D530" s="11">
        <v>0.49037037037037035</v>
      </c>
      <c r="E530" s="12" t="s">
        <v>9</v>
      </c>
      <c r="F530" s="12">
        <v>16</v>
      </c>
      <c r="G530" s="12" t="s">
        <v>11</v>
      </c>
    </row>
    <row r="531" spans="3:7" ht="15" thickBot="1" x14ac:dyDescent="0.35">
      <c r="C531" s="10">
        <v>43302</v>
      </c>
      <c r="D531" s="11">
        <v>0.49046296296296293</v>
      </c>
      <c r="E531" s="12" t="s">
        <v>9</v>
      </c>
      <c r="F531" s="12">
        <v>14</v>
      </c>
      <c r="G531" s="12" t="s">
        <v>11</v>
      </c>
    </row>
    <row r="532" spans="3:7" ht="15" thickBot="1" x14ac:dyDescent="0.35">
      <c r="C532" s="10">
        <v>43302</v>
      </c>
      <c r="D532" s="11">
        <v>0.49086805555555557</v>
      </c>
      <c r="E532" s="12" t="s">
        <v>9</v>
      </c>
      <c r="F532" s="12">
        <v>22</v>
      </c>
      <c r="G532" s="12" t="s">
        <v>11</v>
      </c>
    </row>
    <row r="533" spans="3:7" ht="15" thickBot="1" x14ac:dyDescent="0.35">
      <c r="C533" s="10">
        <v>43302</v>
      </c>
      <c r="D533" s="11">
        <v>0.50906249999999997</v>
      </c>
      <c r="E533" s="12" t="s">
        <v>9</v>
      </c>
      <c r="F533" s="12">
        <v>22</v>
      </c>
      <c r="G533" s="12" t="s">
        <v>11</v>
      </c>
    </row>
    <row r="534" spans="3:7" ht="15" thickBot="1" x14ac:dyDescent="0.35">
      <c r="C534" s="10">
        <v>43302</v>
      </c>
      <c r="D534" s="11">
        <v>0.51641203703703698</v>
      </c>
      <c r="E534" s="12" t="s">
        <v>9</v>
      </c>
      <c r="F534" s="12">
        <v>13</v>
      </c>
      <c r="G534" s="12" t="s">
        <v>11</v>
      </c>
    </row>
    <row r="535" spans="3:7" ht="15" thickBot="1" x14ac:dyDescent="0.35">
      <c r="C535" s="10">
        <v>43302</v>
      </c>
      <c r="D535" s="11">
        <v>0.52858796296296295</v>
      </c>
      <c r="E535" s="12" t="s">
        <v>9</v>
      </c>
      <c r="F535" s="12">
        <v>18</v>
      </c>
      <c r="G535" s="12" t="s">
        <v>10</v>
      </c>
    </row>
    <row r="536" spans="3:7" ht="15" thickBot="1" x14ac:dyDescent="0.35">
      <c r="C536" s="10">
        <v>43302</v>
      </c>
      <c r="D536" s="11">
        <v>0.52861111111111114</v>
      </c>
      <c r="E536" s="12" t="s">
        <v>9</v>
      </c>
      <c r="F536" s="12">
        <v>22</v>
      </c>
      <c r="G536" s="12" t="s">
        <v>10</v>
      </c>
    </row>
    <row r="537" spans="3:7" ht="15" thickBot="1" x14ac:dyDescent="0.35">
      <c r="C537" s="10">
        <v>43302</v>
      </c>
      <c r="D537" s="11">
        <v>0.52863425925925933</v>
      </c>
      <c r="E537" s="12" t="s">
        <v>9</v>
      </c>
      <c r="F537" s="12">
        <v>24</v>
      </c>
      <c r="G537" s="12" t="s">
        <v>10</v>
      </c>
    </row>
    <row r="538" spans="3:7" ht="15" thickBot="1" x14ac:dyDescent="0.35">
      <c r="C538" s="10">
        <v>43302</v>
      </c>
      <c r="D538" s="11">
        <v>0.54293981481481479</v>
      </c>
      <c r="E538" s="12" t="s">
        <v>9</v>
      </c>
      <c r="F538" s="12">
        <v>23</v>
      </c>
      <c r="G538" s="12" t="s">
        <v>11</v>
      </c>
    </row>
    <row r="539" spans="3:7" ht="15" thickBot="1" x14ac:dyDescent="0.35">
      <c r="C539" s="10">
        <v>43302</v>
      </c>
      <c r="D539" s="11">
        <v>0.55796296296296299</v>
      </c>
      <c r="E539" s="12" t="s">
        <v>9</v>
      </c>
      <c r="F539" s="12">
        <v>17</v>
      </c>
      <c r="G539" s="12" t="s">
        <v>11</v>
      </c>
    </row>
    <row r="540" spans="3:7" ht="15" thickBot="1" x14ac:dyDescent="0.35">
      <c r="C540" s="10">
        <v>43302</v>
      </c>
      <c r="D540" s="11">
        <v>0.56668981481481484</v>
      </c>
      <c r="E540" s="12" t="s">
        <v>9</v>
      </c>
      <c r="F540" s="12">
        <v>10</v>
      </c>
      <c r="G540" s="12" t="s">
        <v>11</v>
      </c>
    </row>
    <row r="541" spans="3:7" ht="15" thickBot="1" x14ac:dyDescent="0.35">
      <c r="C541" s="10">
        <v>43302</v>
      </c>
      <c r="D541" s="11">
        <v>0.57230324074074079</v>
      </c>
      <c r="E541" s="12" t="s">
        <v>9</v>
      </c>
      <c r="F541" s="12">
        <v>8</v>
      </c>
      <c r="G541" s="12" t="s">
        <v>11</v>
      </c>
    </row>
    <row r="542" spans="3:7" ht="15" thickBot="1" x14ac:dyDescent="0.35">
      <c r="C542" s="10">
        <v>43302</v>
      </c>
      <c r="D542" s="11">
        <v>0.57700231481481479</v>
      </c>
      <c r="E542" s="12" t="s">
        <v>9</v>
      </c>
      <c r="F542" s="12">
        <v>11</v>
      </c>
      <c r="G542" s="12" t="s">
        <v>11</v>
      </c>
    </row>
    <row r="543" spans="3:7" ht="15" thickBot="1" x14ac:dyDescent="0.35">
      <c r="C543" s="10">
        <v>43302</v>
      </c>
      <c r="D543" s="11">
        <v>0.57710648148148147</v>
      </c>
      <c r="E543" s="12" t="s">
        <v>9</v>
      </c>
      <c r="F543" s="12">
        <v>14</v>
      </c>
      <c r="G543" s="12" t="s">
        <v>11</v>
      </c>
    </row>
    <row r="544" spans="3:7" ht="15" thickBot="1" x14ac:dyDescent="0.35">
      <c r="C544" s="10">
        <v>43302</v>
      </c>
      <c r="D544" s="11">
        <v>0.57762731481481489</v>
      </c>
      <c r="E544" s="12" t="s">
        <v>9</v>
      </c>
      <c r="F544" s="12">
        <v>12</v>
      </c>
      <c r="G544" s="12" t="s">
        <v>10</v>
      </c>
    </row>
    <row r="545" spans="3:7" ht="15" thickBot="1" x14ac:dyDescent="0.35">
      <c r="C545" s="10">
        <v>43302</v>
      </c>
      <c r="D545" s="11">
        <v>0.5785069444444445</v>
      </c>
      <c r="E545" s="12" t="s">
        <v>9</v>
      </c>
      <c r="F545" s="12">
        <v>19</v>
      </c>
      <c r="G545" s="12" t="s">
        <v>10</v>
      </c>
    </row>
    <row r="546" spans="3:7" ht="15" thickBot="1" x14ac:dyDescent="0.35">
      <c r="C546" s="10">
        <v>43302</v>
      </c>
      <c r="D546" s="11">
        <v>0.57989583333333339</v>
      </c>
      <c r="E546" s="12" t="s">
        <v>9</v>
      </c>
      <c r="F546" s="12">
        <v>13</v>
      </c>
      <c r="G546" s="12" t="s">
        <v>10</v>
      </c>
    </row>
    <row r="547" spans="3:7" ht="15" thickBot="1" x14ac:dyDescent="0.35">
      <c r="C547" s="10">
        <v>43302</v>
      </c>
      <c r="D547" s="11">
        <v>0.58082175925925927</v>
      </c>
      <c r="E547" s="12" t="s">
        <v>9</v>
      </c>
      <c r="F547" s="12">
        <v>11</v>
      </c>
      <c r="G547" s="12" t="s">
        <v>11</v>
      </c>
    </row>
    <row r="548" spans="3:7" ht="15" thickBot="1" x14ac:dyDescent="0.35">
      <c r="C548" s="10">
        <v>43302</v>
      </c>
      <c r="D548" s="11">
        <v>0.58417824074074076</v>
      </c>
      <c r="E548" s="12" t="s">
        <v>9</v>
      </c>
      <c r="F548" s="12">
        <v>12</v>
      </c>
      <c r="G548" s="12" t="s">
        <v>11</v>
      </c>
    </row>
    <row r="549" spans="3:7" ht="15" thickBot="1" x14ac:dyDescent="0.35">
      <c r="C549" s="10">
        <v>43302</v>
      </c>
      <c r="D549" s="11">
        <v>0.58872685185185192</v>
      </c>
      <c r="E549" s="12" t="s">
        <v>9</v>
      </c>
      <c r="F549" s="12">
        <v>11</v>
      </c>
      <c r="G549" s="12" t="s">
        <v>11</v>
      </c>
    </row>
    <row r="550" spans="3:7" ht="15" thickBot="1" x14ac:dyDescent="0.35">
      <c r="C550" s="10">
        <v>43302</v>
      </c>
      <c r="D550" s="11">
        <v>0.59790509259259261</v>
      </c>
      <c r="E550" s="12" t="s">
        <v>9</v>
      </c>
      <c r="F550" s="12">
        <v>12</v>
      </c>
      <c r="G550" s="12" t="s">
        <v>11</v>
      </c>
    </row>
    <row r="551" spans="3:7" ht="15" thickBot="1" x14ac:dyDescent="0.35">
      <c r="C551" s="10">
        <v>43302</v>
      </c>
      <c r="D551" s="11">
        <v>0.60310185185185183</v>
      </c>
      <c r="E551" s="12" t="s">
        <v>9</v>
      </c>
      <c r="F551" s="12">
        <v>12</v>
      </c>
      <c r="G551" s="12" t="s">
        <v>10</v>
      </c>
    </row>
    <row r="552" spans="3:7" ht="15" thickBot="1" x14ac:dyDescent="0.35">
      <c r="C552" s="10">
        <v>43302</v>
      </c>
      <c r="D552" s="11">
        <v>0.60311342592592598</v>
      </c>
      <c r="E552" s="12" t="s">
        <v>9</v>
      </c>
      <c r="F552" s="12">
        <v>13</v>
      </c>
      <c r="G552" s="12" t="s">
        <v>10</v>
      </c>
    </row>
    <row r="553" spans="3:7" ht="15" thickBot="1" x14ac:dyDescent="0.35">
      <c r="C553" s="10">
        <v>43302</v>
      </c>
      <c r="D553" s="11">
        <v>0.60312500000000002</v>
      </c>
      <c r="E553" s="12" t="s">
        <v>9</v>
      </c>
      <c r="F553" s="12">
        <v>14</v>
      </c>
      <c r="G553" s="12" t="s">
        <v>10</v>
      </c>
    </row>
    <row r="554" spans="3:7" ht="15" thickBot="1" x14ac:dyDescent="0.35">
      <c r="C554" s="10">
        <v>43302</v>
      </c>
      <c r="D554" s="11">
        <v>0.60318287037037044</v>
      </c>
      <c r="E554" s="12" t="s">
        <v>9</v>
      </c>
      <c r="F554" s="12">
        <v>20</v>
      </c>
      <c r="G554" s="12" t="s">
        <v>10</v>
      </c>
    </row>
    <row r="555" spans="3:7" ht="15" thickBot="1" x14ac:dyDescent="0.35">
      <c r="C555" s="10">
        <v>43302</v>
      </c>
      <c r="D555" s="11">
        <v>0.60415509259259259</v>
      </c>
      <c r="E555" s="12" t="s">
        <v>9</v>
      </c>
      <c r="F555" s="12">
        <v>19</v>
      </c>
      <c r="G555" s="12" t="s">
        <v>11</v>
      </c>
    </row>
    <row r="556" spans="3:7" ht="15" thickBot="1" x14ac:dyDescent="0.35">
      <c r="C556" s="10">
        <v>43302</v>
      </c>
      <c r="D556" s="11">
        <v>0.60420138888888886</v>
      </c>
      <c r="E556" s="12" t="s">
        <v>9</v>
      </c>
      <c r="F556" s="12">
        <v>12</v>
      </c>
      <c r="G556" s="12" t="s">
        <v>11</v>
      </c>
    </row>
    <row r="557" spans="3:7" ht="15" thickBot="1" x14ac:dyDescent="0.35">
      <c r="C557" s="10">
        <v>43302</v>
      </c>
      <c r="D557" s="11">
        <v>0.60454861111111113</v>
      </c>
      <c r="E557" s="12" t="s">
        <v>9</v>
      </c>
      <c r="F557" s="12">
        <v>26</v>
      </c>
      <c r="G557" s="12" t="s">
        <v>10</v>
      </c>
    </row>
    <row r="558" spans="3:7" ht="15" thickBot="1" x14ac:dyDescent="0.35">
      <c r="C558" s="10">
        <v>43302</v>
      </c>
      <c r="D558" s="11">
        <v>0.61025462962962962</v>
      </c>
      <c r="E558" s="12" t="s">
        <v>9</v>
      </c>
      <c r="F558" s="12">
        <v>30</v>
      </c>
      <c r="G558" s="12" t="s">
        <v>10</v>
      </c>
    </row>
    <row r="559" spans="3:7" ht="15" thickBot="1" x14ac:dyDescent="0.35">
      <c r="C559" s="10">
        <v>43302</v>
      </c>
      <c r="D559" s="11">
        <v>0.61055555555555563</v>
      </c>
      <c r="E559" s="12" t="s">
        <v>9</v>
      </c>
      <c r="F559" s="12">
        <v>36</v>
      </c>
      <c r="G559" s="12" t="s">
        <v>10</v>
      </c>
    </row>
    <row r="560" spans="3:7" ht="15" thickBot="1" x14ac:dyDescent="0.35">
      <c r="C560" s="10">
        <v>43302</v>
      </c>
      <c r="D560" s="11">
        <v>0.62449074074074074</v>
      </c>
      <c r="E560" s="12" t="s">
        <v>9</v>
      </c>
      <c r="F560" s="12">
        <v>18</v>
      </c>
      <c r="G560" s="12" t="s">
        <v>11</v>
      </c>
    </row>
    <row r="561" spans="3:7" ht="15" thickBot="1" x14ac:dyDescent="0.35">
      <c r="C561" s="10">
        <v>43302</v>
      </c>
      <c r="D561" s="11">
        <v>0.62486111111111109</v>
      </c>
      <c r="E561" s="12" t="s">
        <v>9</v>
      </c>
      <c r="F561" s="12">
        <v>14</v>
      </c>
      <c r="G561" s="12" t="s">
        <v>11</v>
      </c>
    </row>
    <row r="562" spans="3:7" ht="15" thickBot="1" x14ac:dyDescent="0.35">
      <c r="C562" s="10">
        <v>43302</v>
      </c>
      <c r="D562" s="11">
        <v>0.62506944444444446</v>
      </c>
      <c r="E562" s="12" t="s">
        <v>9</v>
      </c>
      <c r="F562" s="12">
        <v>28</v>
      </c>
      <c r="G562" s="12" t="s">
        <v>11</v>
      </c>
    </row>
    <row r="563" spans="3:7" ht="15" thickBot="1" x14ac:dyDescent="0.35">
      <c r="C563" s="10">
        <v>43302</v>
      </c>
      <c r="D563" s="11">
        <v>0.62508101851851849</v>
      </c>
      <c r="E563" s="12" t="s">
        <v>9</v>
      </c>
      <c r="F563" s="12">
        <v>26</v>
      </c>
      <c r="G563" s="12" t="s">
        <v>11</v>
      </c>
    </row>
    <row r="564" spans="3:7" ht="15" thickBot="1" x14ac:dyDescent="0.35">
      <c r="C564" s="10">
        <v>43302</v>
      </c>
      <c r="D564" s="11">
        <v>0.62509259259259264</v>
      </c>
      <c r="E564" s="12" t="s">
        <v>9</v>
      </c>
      <c r="F564" s="12">
        <v>26</v>
      </c>
      <c r="G564" s="12" t="s">
        <v>11</v>
      </c>
    </row>
    <row r="565" spans="3:7" ht="15" thickBot="1" x14ac:dyDescent="0.35">
      <c r="C565" s="10">
        <v>43302</v>
      </c>
      <c r="D565" s="11">
        <v>0.62939814814814821</v>
      </c>
      <c r="E565" s="12" t="s">
        <v>9</v>
      </c>
      <c r="F565" s="12">
        <v>26</v>
      </c>
      <c r="G565" s="12" t="s">
        <v>10</v>
      </c>
    </row>
    <row r="566" spans="3:7" ht="15" thickBot="1" x14ac:dyDescent="0.35">
      <c r="C566" s="10">
        <v>43302</v>
      </c>
      <c r="D566" s="11">
        <v>0.63509259259259265</v>
      </c>
      <c r="E566" s="12" t="s">
        <v>9</v>
      </c>
      <c r="F566" s="12">
        <v>21</v>
      </c>
      <c r="G566" s="12" t="s">
        <v>11</v>
      </c>
    </row>
    <row r="567" spans="3:7" ht="15" thickBot="1" x14ac:dyDescent="0.35">
      <c r="C567" s="10">
        <v>43302</v>
      </c>
      <c r="D567" s="11">
        <v>0.63723379629629628</v>
      </c>
      <c r="E567" s="12" t="s">
        <v>9</v>
      </c>
      <c r="F567" s="12">
        <v>9</v>
      </c>
      <c r="G567" s="12" t="s">
        <v>10</v>
      </c>
    </row>
    <row r="568" spans="3:7" ht="15" thickBot="1" x14ac:dyDescent="0.35">
      <c r="C568" s="10">
        <v>43302</v>
      </c>
      <c r="D568" s="11">
        <v>0.63908564814814817</v>
      </c>
      <c r="E568" s="12" t="s">
        <v>9</v>
      </c>
      <c r="F568" s="12">
        <v>10</v>
      </c>
      <c r="G568" s="12" t="s">
        <v>11</v>
      </c>
    </row>
    <row r="569" spans="3:7" ht="15" thickBot="1" x14ac:dyDescent="0.35">
      <c r="C569" s="10">
        <v>43302</v>
      </c>
      <c r="D569" s="11">
        <v>0.65577546296296296</v>
      </c>
      <c r="E569" s="12" t="s">
        <v>9</v>
      </c>
      <c r="F569" s="12">
        <v>12</v>
      </c>
      <c r="G569" s="12" t="s">
        <v>10</v>
      </c>
    </row>
    <row r="570" spans="3:7" ht="15" thickBot="1" x14ac:dyDescent="0.35">
      <c r="C570" s="10">
        <v>43302</v>
      </c>
      <c r="D570" s="11">
        <v>0.65599537037037037</v>
      </c>
      <c r="E570" s="12" t="s">
        <v>9</v>
      </c>
      <c r="F570" s="12">
        <v>17</v>
      </c>
      <c r="G570" s="12" t="s">
        <v>10</v>
      </c>
    </row>
    <row r="571" spans="3:7" ht="15" thickBot="1" x14ac:dyDescent="0.35">
      <c r="C571" s="10">
        <v>43302</v>
      </c>
      <c r="D571" s="11">
        <v>0.65687499999999999</v>
      </c>
      <c r="E571" s="12" t="s">
        <v>9</v>
      </c>
      <c r="F571" s="12">
        <v>10</v>
      </c>
      <c r="G571" s="12" t="s">
        <v>11</v>
      </c>
    </row>
    <row r="572" spans="3:7" ht="15" thickBot="1" x14ac:dyDescent="0.35">
      <c r="C572" s="10">
        <v>43302</v>
      </c>
      <c r="D572" s="11">
        <v>0.65712962962962962</v>
      </c>
      <c r="E572" s="12" t="s">
        <v>9</v>
      </c>
      <c r="F572" s="12">
        <v>21</v>
      </c>
      <c r="G572" s="12" t="s">
        <v>11</v>
      </c>
    </row>
    <row r="573" spans="3:7" ht="15" thickBot="1" x14ac:dyDescent="0.35">
      <c r="C573" s="10">
        <v>43302</v>
      </c>
      <c r="D573" s="11">
        <v>0.65849537037037031</v>
      </c>
      <c r="E573" s="12" t="s">
        <v>9</v>
      </c>
      <c r="F573" s="12">
        <v>23</v>
      </c>
      <c r="G573" s="12" t="s">
        <v>10</v>
      </c>
    </row>
    <row r="574" spans="3:7" ht="15" thickBot="1" x14ac:dyDescent="0.35">
      <c r="C574" s="10">
        <v>43302</v>
      </c>
      <c r="D574" s="11">
        <v>0.6613310185185185</v>
      </c>
      <c r="E574" s="12" t="s">
        <v>9</v>
      </c>
      <c r="F574" s="12">
        <v>12</v>
      </c>
      <c r="G574" s="12" t="s">
        <v>11</v>
      </c>
    </row>
    <row r="575" spans="3:7" ht="15" thickBot="1" x14ac:dyDescent="0.35">
      <c r="C575" s="10">
        <v>43302</v>
      </c>
      <c r="D575" s="11">
        <v>0.66317129629629623</v>
      </c>
      <c r="E575" s="12" t="s">
        <v>9</v>
      </c>
      <c r="F575" s="12">
        <v>11</v>
      </c>
      <c r="G575" s="12" t="s">
        <v>11</v>
      </c>
    </row>
    <row r="576" spans="3:7" ht="15" thickBot="1" x14ac:dyDescent="0.35">
      <c r="C576" s="10">
        <v>43302</v>
      </c>
      <c r="D576" s="11">
        <v>0.66861111111111116</v>
      </c>
      <c r="E576" s="12" t="s">
        <v>9</v>
      </c>
      <c r="F576" s="12">
        <v>18</v>
      </c>
      <c r="G576" s="12" t="s">
        <v>11</v>
      </c>
    </row>
    <row r="577" spans="3:7" ht="15" thickBot="1" x14ac:dyDescent="0.35">
      <c r="C577" s="10">
        <v>43302</v>
      </c>
      <c r="D577" s="11">
        <v>0.66864583333333327</v>
      </c>
      <c r="E577" s="12" t="s">
        <v>9</v>
      </c>
      <c r="F577" s="12">
        <v>16</v>
      </c>
      <c r="G577" s="12" t="s">
        <v>11</v>
      </c>
    </row>
    <row r="578" spans="3:7" ht="15" thickBot="1" x14ac:dyDescent="0.35">
      <c r="C578" s="10">
        <v>43302</v>
      </c>
      <c r="D578" s="11">
        <v>0.6781018518518519</v>
      </c>
      <c r="E578" s="12" t="s">
        <v>9</v>
      </c>
      <c r="F578" s="12">
        <v>16</v>
      </c>
      <c r="G578" s="12" t="s">
        <v>10</v>
      </c>
    </row>
    <row r="579" spans="3:7" ht="15" thickBot="1" x14ac:dyDescent="0.35">
      <c r="C579" s="10">
        <v>43302</v>
      </c>
      <c r="D579" s="11">
        <v>0.67864583333333339</v>
      </c>
      <c r="E579" s="12" t="s">
        <v>9</v>
      </c>
      <c r="F579" s="12">
        <v>10</v>
      </c>
      <c r="G579" s="12" t="s">
        <v>11</v>
      </c>
    </row>
    <row r="580" spans="3:7" ht="15" thickBot="1" x14ac:dyDescent="0.35">
      <c r="C580" s="10">
        <v>43302</v>
      </c>
      <c r="D580" s="11">
        <v>0.68216435185185187</v>
      </c>
      <c r="E580" s="12" t="s">
        <v>9</v>
      </c>
      <c r="F580" s="12">
        <v>7</v>
      </c>
      <c r="G580" s="12" t="s">
        <v>11</v>
      </c>
    </row>
    <row r="581" spans="3:7" ht="15" thickBot="1" x14ac:dyDescent="0.35">
      <c r="C581" s="10">
        <v>43302</v>
      </c>
      <c r="D581" s="11">
        <v>0.6840856481481481</v>
      </c>
      <c r="E581" s="12" t="s">
        <v>9</v>
      </c>
      <c r="F581" s="12">
        <v>21</v>
      </c>
      <c r="G581" s="12" t="s">
        <v>10</v>
      </c>
    </row>
    <row r="582" spans="3:7" ht="15" thickBot="1" x14ac:dyDescent="0.35">
      <c r="C582" s="10">
        <v>43302</v>
      </c>
      <c r="D582" s="11">
        <v>0.69339120370370377</v>
      </c>
      <c r="E582" s="12" t="s">
        <v>9</v>
      </c>
      <c r="F582" s="12">
        <v>19</v>
      </c>
      <c r="G582" s="12" t="s">
        <v>11</v>
      </c>
    </row>
    <row r="583" spans="3:7" ht="15" thickBot="1" x14ac:dyDescent="0.35">
      <c r="C583" s="10">
        <v>43302</v>
      </c>
      <c r="D583" s="11">
        <v>0.70879629629629637</v>
      </c>
      <c r="E583" s="12" t="s">
        <v>9</v>
      </c>
      <c r="F583" s="12">
        <v>12</v>
      </c>
      <c r="G583" s="12" t="s">
        <v>10</v>
      </c>
    </row>
    <row r="584" spans="3:7" ht="15" thickBot="1" x14ac:dyDescent="0.35">
      <c r="C584" s="10">
        <v>43302</v>
      </c>
      <c r="D584" s="11">
        <v>0.7088310185185186</v>
      </c>
      <c r="E584" s="12" t="s">
        <v>9</v>
      </c>
      <c r="F584" s="12">
        <v>17</v>
      </c>
      <c r="G584" s="12" t="s">
        <v>10</v>
      </c>
    </row>
    <row r="585" spans="3:7" ht="15" thickBot="1" x14ac:dyDescent="0.35">
      <c r="C585" s="10">
        <v>43302</v>
      </c>
      <c r="D585" s="11">
        <v>0.70884259259259252</v>
      </c>
      <c r="E585" s="12" t="s">
        <v>9</v>
      </c>
      <c r="F585" s="12">
        <v>14</v>
      </c>
      <c r="G585" s="12" t="s">
        <v>10</v>
      </c>
    </row>
    <row r="586" spans="3:7" ht="15" thickBot="1" x14ac:dyDescent="0.35">
      <c r="C586" s="10">
        <v>43302</v>
      </c>
      <c r="D586" s="11">
        <v>0.70886574074074071</v>
      </c>
      <c r="E586" s="12" t="s">
        <v>9</v>
      </c>
      <c r="F586" s="12">
        <v>11</v>
      </c>
      <c r="G586" s="12" t="s">
        <v>10</v>
      </c>
    </row>
    <row r="587" spans="3:7" ht="15" thickBot="1" x14ac:dyDescent="0.35">
      <c r="C587" s="10">
        <v>43302</v>
      </c>
      <c r="D587" s="11">
        <v>0.70887731481481486</v>
      </c>
      <c r="E587" s="12" t="s">
        <v>9</v>
      </c>
      <c r="F587" s="12">
        <v>11</v>
      </c>
      <c r="G587" s="12" t="s">
        <v>10</v>
      </c>
    </row>
    <row r="588" spans="3:7" ht="15" thickBot="1" x14ac:dyDescent="0.35">
      <c r="C588" s="10">
        <v>43302</v>
      </c>
      <c r="D588" s="11">
        <v>0.71096064814814808</v>
      </c>
      <c r="E588" s="12" t="s">
        <v>9</v>
      </c>
      <c r="F588" s="12">
        <v>17</v>
      </c>
      <c r="G588" s="12" t="s">
        <v>10</v>
      </c>
    </row>
    <row r="589" spans="3:7" ht="15" thickBot="1" x14ac:dyDescent="0.35">
      <c r="C589" s="10">
        <v>43302</v>
      </c>
      <c r="D589" s="11">
        <v>0.72053240740740743</v>
      </c>
      <c r="E589" s="12" t="s">
        <v>9</v>
      </c>
      <c r="F589" s="12">
        <v>15</v>
      </c>
      <c r="G589" s="12" t="s">
        <v>11</v>
      </c>
    </row>
    <row r="590" spans="3:7" ht="15" thickBot="1" x14ac:dyDescent="0.35">
      <c r="C590" s="10">
        <v>43302</v>
      </c>
      <c r="D590" s="11">
        <v>0.72559027777777774</v>
      </c>
      <c r="E590" s="12" t="s">
        <v>9</v>
      </c>
      <c r="F590" s="12">
        <v>14</v>
      </c>
      <c r="G590" s="12" t="s">
        <v>11</v>
      </c>
    </row>
    <row r="591" spans="3:7" ht="15" thickBot="1" x14ac:dyDescent="0.35">
      <c r="C591" s="10">
        <v>43302</v>
      </c>
      <c r="D591" s="11">
        <v>0.74332175925925925</v>
      </c>
      <c r="E591" s="12" t="s">
        <v>9</v>
      </c>
      <c r="F591" s="12">
        <v>9</v>
      </c>
      <c r="G591" s="12" t="s">
        <v>10</v>
      </c>
    </row>
    <row r="592" spans="3:7" ht="15" thickBot="1" x14ac:dyDescent="0.35">
      <c r="C592" s="10">
        <v>43302</v>
      </c>
      <c r="D592" s="11">
        <v>0.74493055555555554</v>
      </c>
      <c r="E592" s="12" t="s">
        <v>9</v>
      </c>
      <c r="F592" s="12">
        <v>5</v>
      </c>
      <c r="G592" s="12" t="s">
        <v>10</v>
      </c>
    </row>
    <row r="593" spans="3:7" ht="15" thickBot="1" x14ac:dyDescent="0.35">
      <c r="C593" s="10">
        <v>43302</v>
      </c>
      <c r="D593" s="11">
        <v>0.74545138888888884</v>
      </c>
      <c r="E593" s="12" t="s">
        <v>9</v>
      </c>
      <c r="F593" s="12">
        <v>8</v>
      </c>
      <c r="G593" s="12" t="s">
        <v>11</v>
      </c>
    </row>
    <row r="594" spans="3:7" ht="15" thickBot="1" x14ac:dyDescent="0.35">
      <c r="C594" s="10">
        <v>43302</v>
      </c>
      <c r="D594" s="11">
        <v>0.7645601851851852</v>
      </c>
      <c r="E594" s="12" t="s">
        <v>9</v>
      </c>
      <c r="F594" s="12">
        <v>5</v>
      </c>
      <c r="G594" s="12" t="s">
        <v>10</v>
      </c>
    </row>
    <row r="595" spans="3:7" ht="15" thickBot="1" x14ac:dyDescent="0.35">
      <c r="C595" s="10">
        <v>43302</v>
      </c>
      <c r="D595" s="11">
        <v>0.7776967592592593</v>
      </c>
      <c r="E595" s="12" t="s">
        <v>9</v>
      </c>
      <c r="F595" s="12">
        <v>2</v>
      </c>
      <c r="G595" s="12" t="s">
        <v>10</v>
      </c>
    </row>
    <row r="596" spans="3:7" ht="15" thickBot="1" x14ac:dyDescent="0.35">
      <c r="C596" s="10">
        <v>43302</v>
      </c>
      <c r="D596" s="11">
        <v>0.7810300925925926</v>
      </c>
      <c r="E596" s="12" t="s">
        <v>9</v>
      </c>
      <c r="F596" s="12">
        <v>5</v>
      </c>
      <c r="G596" s="12" t="s">
        <v>10</v>
      </c>
    </row>
    <row r="597" spans="3:7" ht="15" thickBot="1" x14ac:dyDescent="0.35">
      <c r="C597" s="10">
        <v>43302</v>
      </c>
      <c r="D597" s="11">
        <v>0.78106481481481482</v>
      </c>
      <c r="E597" s="12" t="s">
        <v>9</v>
      </c>
      <c r="F597" s="12">
        <v>21</v>
      </c>
      <c r="G597" s="12" t="s">
        <v>10</v>
      </c>
    </row>
    <row r="598" spans="3:7" ht="15" thickBot="1" x14ac:dyDescent="0.35">
      <c r="C598" s="10">
        <v>43302</v>
      </c>
      <c r="D598" s="11">
        <v>0.78108796296296301</v>
      </c>
      <c r="E598" s="12" t="s">
        <v>9</v>
      </c>
      <c r="F598" s="12">
        <v>21</v>
      </c>
      <c r="G598" s="12" t="s">
        <v>10</v>
      </c>
    </row>
    <row r="599" spans="3:7" ht="15" thickBot="1" x14ac:dyDescent="0.35">
      <c r="C599" s="10">
        <v>43302</v>
      </c>
      <c r="D599" s="11">
        <v>0.78109953703703694</v>
      </c>
      <c r="E599" s="12" t="s">
        <v>9</v>
      </c>
      <c r="F599" s="12">
        <v>20</v>
      </c>
      <c r="G599" s="12" t="s">
        <v>10</v>
      </c>
    </row>
    <row r="600" spans="3:7" ht="15" thickBot="1" x14ac:dyDescent="0.35">
      <c r="C600" s="10">
        <v>43302</v>
      </c>
      <c r="D600" s="11">
        <v>0.78109953703703694</v>
      </c>
      <c r="E600" s="12" t="s">
        <v>9</v>
      </c>
      <c r="F600" s="12">
        <v>20</v>
      </c>
      <c r="G600" s="12" t="s">
        <v>10</v>
      </c>
    </row>
    <row r="601" spans="3:7" ht="15" thickBot="1" x14ac:dyDescent="0.35">
      <c r="C601" s="10">
        <v>43302</v>
      </c>
      <c r="D601" s="11">
        <v>0.79388888888888898</v>
      </c>
      <c r="E601" s="12" t="s">
        <v>9</v>
      </c>
      <c r="F601" s="12">
        <v>22</v>
      </c>
      <c r="G601" s="12" t="s">
        <v>11</v>
      </c>
    </row>
    <row r="602" spans="3:7" ht="15" thickBot="1" x14ac:dyDescent="0.35">
      <c r="C602" s="10">
        <v>43302</v>
      </c>
      <c r="D602" s="11">
        <v>0.79443287037037036</v>
      </c>
      <c r="E602" s="12" t="s">
        <v>9</v>
      </c>
      <c r="F602" s="12">
        <v>18</v>
      </c>
      <c r="G602" s="12" t="s">
        <v>11</v>
      </c>
    </row>
    <row r="603" spans="3:7" ht="15" thickBot="1" x14ac:dyDescent="0.35">
      <c r="C603" s="10">
        <v>43302</v>
      </c>
      <c r="D603" s="11">
        <v>0.80570601851851853</v>
      </c>
      <c r="E603" s="12" t="s">
        <v>9</v>
      </c>
      <c r="F603" s="12">
        <v>4</v>
      </c>
      <c r="G603" s="12" t="s">
        <v>11</v>
      </c>
    </row>
    <row r="604" spans="3:7" ht="15" thickBot="1" x14ac:dyDescent="0.35">
      <c r="C604" s="10">
        <v>43302</v>
      </c>
      <c r="D604" s="11">
        <v>0.81248842592592585</v>
      </c>
      <c r="E604" s="12" t="s">
        <v>9</v>
      </c>
      <c r="F604" s="12">
        <v>6</v>
      </c>
      <c r="G604" s="12" t="s">
        <v>11</v>
      </c>
    </row>
    <row r="605" spans="3:7" ht="15" thickBot="1" x14ac:dyDescent="0.35">
      <c r="C605" s="10">
        <v>43302</v>
      </c>
      <c r="D605" s="11">
        <v>0.81472222222222224</v>
      </c>
      <c r="E605" s="12" t="s">
        <v>9</v>
      </c>
      <c r="F605" s="12">
        <v>12</v>
      </c>
      <c r="G605" s="12" t="s">
        <v>11</v>
      </c>
    </row>
    <row r="606" spans="3:7" ht="15" thickBot="1" x14ac:dyDescent="0.35">
      <c r="C606" s="10">
        <v>43302</v>
      </c>
      <c r="D606" s="11">
        <v>0.81481481481481488</v>
      </c>
      <c r="E606" s="12" t="s">
        <v>9</v>
      </c>
      <c r="F606" s="12">
        <v>9</v>
      </c>
      <c r="G606" s="12" t="s">
        <v>10</v>
      </c>
    </row>
    <row r="607" spans="3:7" ht="15" thickBot="1" x14ac:dyDescent="0.35">
      <c r="C607" s="10">
        <v>43302</v>
      </c>
      <c r="D607" s="11">
        <v>0.85953703703703699</v>
      </c>
      <c r="E607" s="12" t="s">
        <v>9</v>
      </c>
      <c r="F607" s="12">
        <v>16</v>
      </c>
      <c r="G607" s="12" t="s">
        <v>10</v>
      </c>
    </row>
    <row r="608" spans="3:7" ht="15" thickBot="1" x14ac:dyDescent="0.35">
      <c r="C608" s="10">
        <v>43302</v>
      </c>
      <c r="D608" s="11">
        <v>0.85964120370370367</v>
      </c>
      <c r="E608" s="12" t="s">
        <v>9</v>
      </c>
      <c r="F608" s="12">
        <v>16</v>
      </c>
      <c r="G608" s="12" t="s">
        <v>10</v>
      </c>
    </row>
    <row r="609" spans="3:7" ht="15" thickBot="1" x14ac:dyDescent="0.35">
      <c r="C609" s="10">
        <v>43302</v>
      </c>
      <c r="D609" s="11">
        <v>0.8760648148148148</v>
      </c>
      <c r="E609" s="12" t="s">
        <v>9</v>
      </c>
      <c r="F609" s="12">
        <v>10</v>
      </c>
      <c r="G609" s="12" t="s">
        <v>10</v>
      </c>
    </row>
    <row r="610" spans="3:7" ht="15" thickBot="1" x14ac:dyDescent="0.35">
      <c r="C610" s="10">
        <v>43302</v>
      </c>
      <c r="D610" s="11">
        <v>0.88679398148148147</v>
      </c>
      <c r="E610" s="12" t="s">
        <v>9</v>
      </c>
      <c r="F610" s="12">
        <v>10</v>
      </c>
      <c r="G610" s="12" t="s">
        <v>11</v>
      </c>
    </row>
    <row r="611" spans="3:7" ht="15" thickBot="1" x14ac:dyDescent="0.35">
      <c r="C611" s="10">
        <v>43302</v>
      </c>
      <c r="D611" s="11">
        <v>0.89247685185185188</v>
      </c>
      <c r="E611" s="12" t="s">
        <v>9</v>
      </c>
      <c r="F611" s="12">
        <v>9</v>
      </c>
      <c r="G611" s="12" t="s">
        <v>10</v>
      </c>
    </row>
    <row r="612" spans="3:7" ht="15" thickBot="1" x14ac:dyDescent="0.35">
      <c r="C612" s="10">
        <v>43302</v>
      </c>
      <c r="D612" s="11">
        <v>0.89258101851851857</v>
      </c>
      <c r="E612" s="12" t="s">
        <v>9</v>
      </c>
      <c r="F612" s="12">
        <v>13</v>
      </c>
      <c r="G612" s="12" t="s">
        <v>11</v>
      </c>
    </row>
    <row r="613" spans="3:7" ht="15" thickBot="1" x14ac:dyDescent="0.35">
      <c r="C613" s="10">
        <v>43302</v>
      </c>
      <c r="D613" s="11">
        <v>0.90105324074074078</v>
      </c>
      <c r="E613" s="12" t="s">
        <v>9</v>
      </c>
      <c r="F613" s="12">
        <v>11</v>
      </c>
      <c r="G613" s="12" t="s">
        <v>11</v>
      </c>
    </row>
    <row r="614" spans="3:7" ht="15" thickBot="1" x14ac:dyDescent="0.35">
      <c r="C614" s="10">
        <v>43302</v>
      </c>
      <c r="D614" s="11">
        <v>0.9229398148148148</v>
      </c>
      <c r="E614" s="12" t="s">
        <v>9</v>
      </c>
      <c r="F614" s="12">
        <v>15</v>
      </c>
      <c r="G614" s="12" t="s">
        <v>10</v>
      </c>
    </row>
    <row r="615" spans="3:7" ht="15" thickBot="1" x14ac:dyDescent="0.35">
      <c r="C615" s="10">
        <v>43302</v>
      </c>
      <c r="D615" s="11">
        <v>0.9425</v>
      </c>
      <c r="E615" s="12" t="s">
        <v>9</v>
      </c>
      <c r="F615" s="12">
        <v>21</v>
      </c>
      <c r="G615" s="12" t="s">
        <v>10</v>
      </c>
    </row>
    <row r="616" spans="3:7" ht="15" thickBot="1" x14ac:dyDescent="0.35">
      <c r="C616" s="10">
        <v>43302</v>
      </c>
      <c r="D616" s="11">
        <v>0.95877314814814818</v>
      </c>
      <c r="E616" s="12" t="s">
        <v>9</v>
      </c>
      <c r="F616" s="12">
        <v>20</v>
      </c>
      <c r="G616" s="12" t="s">
        <v>10</v>
      </c>
    </row>
    <row r="617" spans="3:7" ht="15" thickBot="1" x14ac:dyDescent="0.35">
      <c r="C617" s="10">
        <v>43302</v>
      </c>
      <c r="D617" s="11">
        <v>0.99701388888888898</v>
      </c>
      <c r="E617" s="12" t="s">
        <v>9</v>
      </c>
      <c r="F617" s="12">
        <v>12</v>
      </c>
      <c r="G617" s="12" t="s">
        <v>10</v>
      </c>
    </row>
    <row r="618" spans="3:7" ht="15" thickBot="1" x14ac:dyDescent="0.35">
      <c r="C618" s="10">
        <v>43303</v>
      </c>
      <c r="D618" s="11">
        <v>0.26680555555555557</v>
      </c>
      <c r="E618" s="12" t="s">
        <v>9</v>
      </c>
      <c r="F618" s="12">
        <v>12</v>
      </c>
      <c r="G618" s="12" t="s">
        <v>11</v>
      </c>
    </row>
    <row r="619" spans="3:7" ht="15" thickBot="1" x14ac:dyDescent="0.35">
      <c r="C619" s="10">
        <v>43303</v>
      </c>
      <c r="D619" s="11">
        <v>0.28010416666666665</v>
      </c>
      <c r="E619" s="12" t="s">
        <v>9</v>
      </c>
      <c r="F619" s="12">
        <v>11</v>
      </c>
      <c r="G619" s="12" t="s">
        <v>11</v>
      </c>
    </row>
    <row r="620" spans="3:7" ht="15" thickBot="1" x14ac:dyDescent="0.35">
      <c r="C620" s="10">
        <v>43303</v>
      </c>
      <c r="D620" s="11">
        <v>0.3105208333333333</v>
      </c>
      <c r="E620" s="12" t="s">
        <v>9</v>
      </c>
      <c r="F620" s="12">
        <v>10</v>
      </c>
      <c r="G620" s="12" t="s">
        <v>11</v>
      </c>
    </row>
    <row r="621" spans="3:7" ht="15" thickBot="1" x14ac:dyDescent="0.35">
      <c r="C621" s="10">
        <v>43303</v>
      </c>
      <c r="D621" s="11">
        <v>0.32363425925925926</v>
      </c>
      <c r="E621" s="12" t="s">
        <v>9</v>
      </c>
      <c r="F621" s="12">
        <v>7</v>
      </c>
      <c r="G621" s="12" t="s">
        <v>11</v>
      </c>
    </row>
    <row r="622" spans="3:7" ht="15" thickBot="1" x14ac:dyDescent="0.35">
      <c r="C622" s="10">
        <v>43303</v>
      </c>
      <c r="D622" s="11">
        <v>0.33746527777777779</v>
      </c>
      <c r="E622" s="12" t="s">
        <v>9</v>
      </c>
      <c r="F622" s="12">
        <v>7</v>
      </c>
      <c r="G622" s="12" t="s">
        <v>11</v>
      </c>
    </row>
    <row r="623" spans="3:7" ht="15" thickBot="1" x14ac:dyDescent="0.35">
      <c r="C623" s="10">
        <v>43303</v>
      </c>
      <c r="D623" s="11">
        <v>0.33940972222222227</v>
      </c>
      <c r="E623" s="12" t="s">
        <v>9</v>
      </c>
      <c r="F623" s="12">
        <v>9</v>
      </c>
      <c r="G623" s="12" t="s">
        <v>11</v>
      </c>
    </row>
    <row r="624" spans="3:7" ht="15" thickBot="1" x14ac:dyDescent="0.35">
      <c r="C624" s="10">
        <v>43303</v>
      </c>
      <c r="D624" s="11">
        <v>0.35498842592592594</v>
      </c>
      <c r="E624" s="12" t="s">
        <v>9</v>
      </c>
      <c r="F624" s="12">
        <v>10</v>
      </c>
      <c r="G624" s="12" t="s">
        <v>10</v>
      </c>
    </row>
    <row r="625" spans="3:7" ht="15" thickBot="1" x14ac:dyDescent="0.35">
      <c r="C625" s="10">
        <v>43303</v>
      </c>
      <c r="D625" s="11">
        <v>0.36137731481481478</v>
      </c>
      <c r="E625" s="12" t="s">
        <v>9</v>
      </c>
      <c r="F625" s="12">
        <v>8</v>
      </c>
      <c r="G625" s="12" t="s">
        <v>10</v>
      </c>
    </row>
    <row r="626" spans="3:7" ht="15" thickBot="1" x14ac:dyDescent="0.35">
      <c r="C626" s="10">
        <v>43303</v>
      </c>
      <c r="D626" s="11">
        <v>0.37908564814814816</v>
      </c>
      <c r="E626" s="12" t="s">
        <v>9</v>
      </c>
      <c r="F626" s="12">
        <v>4</v>
      </c>
      <c r="G626" s="12" t="s">
        <v>10</v>
      </c>
    </row>
    <row r="627" spans="3:7" ht="15" thickBot="1" x14ac:dyDescent="0.35">
      <c r="C627" s="10">
        <v>43303</v>
      </c>
      <c r="D627" s="11">
        <v>0.40315972222222224</v>
      </c>
      <c r="E627" s="12" t="s">
        <v>9</v>
      </c>
      <c r="F627" s="12">
        <v>12</v>
      </c>
      <c r="G627" s="12" t="s">
        <v>11</v>
      </c>
    </row>
    <row r="628" spans="3:7" ht="15" thickBot="1" x14ac:dyDescent="0.35">
      <c r="C628" s="10">
        <v>43303</v>
      </c>
      <c r="D628" s="11">
        <v>0.40621527777777783</v>
      </c>
      <c r="E628" s="12" t="s">
        <v>9</v>
      </c>
      <c r="F628" s="12">
        <v>27</v>
      </c>
      <c r="G628" s="12" t="s">
        <v>10</v>
      </c>
    </row>
    <row r="629" spans="3:7" ht="15" thickBot="1" x14ac:dyDescent="0.35">
      <c r="C629" s="10">
        <v>43303</v>
      </c>
      <c r="D629" s="11">
        <v>0.40657407407407403</v>
      </c>
      <c r="E629" s="12" t="s">
        <v>9</v>
      </c>
      <c r="F629" s="12">
        <v>27</v>
      </c>
      <c r="G629" s="12" t="s">
        <v>10</v>
      </c>
    </row>
    <row r="630" spans="3:7" ht="15" thickBot="1" x14ac:dyDescent="0.35">
      <c r="C630" s="10">
        <v>43303</v>
      </c>
      <c r="D630" s="11">
        <v>0.40736111111111112</v>
      </c>
      <c r="E630" s="12" t="s">
        <v>9</v>
      </c>
      <c r="F630" s="12">
        <v>12</v>
      </c>
      <c r="G630" s="12" t="s">
        <v>11</v>
      </c>
    </row>
    <row r="631" spans="3:7" ht="15" thickBot="1" x14ac:dyDescent="0.35">
      <c r="C631" s="10">
        <v>43303</v>
      </c>
      <c r="D631" s="11">
        <v>0.40774305555555551</v>
      </c>
      <c r="E631" s="12" t="s">
        <v>9</v>
      </c>
      <c r="F631" s="12">
        <v>22</v>
      </c>
      <c r="G631" s="12" t="s">
        <v>10</v>
      </c>
    </row>
    <row r="632" spans="3:7" ht="15" thickBot="1" x14ac:dyDescent="0.35">
      <c r="C632" s="10">
        <v>43303</v>
      </c>
      <c r="D632" s="11">
        <v>0.40994212962962967</v>
      </c>
      <c r="E632" s="12" t="s">
        <v>9</v>
      </c>
      <c r="F632" s="12">
        <v>12</v>
      </c>
      <c r="G632" s="12" t="s">
        <v>11</v>
      </c>
    </row>
    <row r="633" spans="3:7" ht="15" thickBot="1" x14ac:dyDescent="0.35">
      <c r="C633" s="10">
        <v>43303</v>
      </c>
      <c r="D633" s="11">
        <v>0.41400462962962964</v>
      </c>
      <c r="E633" s="12" t="s">
        <v>9</v>
      </c>
      <c r="F633" s="12">
        <v>21</v>
      </c>
      <c r="G633" s="12" t="s">
        <v>10</v>
      </c>
    </row>
    <row r="634" spans="3:7" ht="15" thickBot="1" x14ac:dyDescent="0.35">
      <c r="C634" s="10">
        <v>43303</v>
      </c>
      <c r="D634" s="11">
        <v>0.41407407407407404</v>
      </c>
      <c r="E634" s="12" t="s">
        <v>9</v>
      </c>
      <c r="F634" s="12">
        <v>20</v>
      </c>
      <c r="G634" s="12" t="s">
        <v>10</v>
      </c>
    </row>
    <row r="635" spans="3:7" ht="15" thickBot="1" x14ac:dyDescent="0.35">
      <c r="C635" s="10">
        <v>43303</v>
      </c>
      <c r="D635" s="11">
        <v>0.43543981481481481</v>
      </c>
      <c r="E635" s="12" t="s">
        <v>9</v>
      </c>
      <c r="F635" s="12">
        <v>24</v>
      </c>
      <c r="G635" s="12" t="s">
        <v>10</v>
      </c>
    </row>
    <row r="636" spans="3:7" ht="15" thickBot="1" x14ac:dyDescent="0.35">
      <c r="C636" s="10">
        <v>43303</v>
      </c>
      <c r="D636" s="11">
        <v>0.47964120370370367</v>
      </c>
      <c r="E636" s="12" t="s">
        <v>9</v>
      </c>
      <c r="F636" s="12">
        <v>25</v>
      </c>
      <c r="G636" s="12" t="s">
        <v>10</v>
      </c>
    </row>
    <row r="637" spans="3:7" ht="15" thickBot="1" x14ac:dyDescent="0.35">
      <c r="C637" s="10">
        <v>43303</v>
      </c>
      <c r="D637" s="11">
        <v>0.48826388888888889</v>
      </c>
      <c r="E637" s="12" t="s">
        <v>9</v>
      </c>
      <c r="F637" s="12">
        <v>17</v>
      </c>
      <c r="G637" s="12" t="s">
        <v>11</v>
      </c>
    </row>
    <row r="638" spans="3:7" ht="15" thickBot="1" x14ac:dyDescent="0.35">
      <c r="C638" s="10">
        <v>43303</v>
      </c>
      <c r="D638" s="11">
        <v>0.48844907407407406</v>
      </c>
      <c r="E638" s="12" t="s">
        <v>9</v>
      </c>
      <c r="F638" s="12">
        <v>23</v>
      </c>
      <c r="G638" s="12" t="s">
        <v>11</v>
      </c>
    </row>
    <row r="639" spans="3:7" ht="15" thickBot="1" x14ac:dyDescent="0.35">
      <c r="C639" s="10">
        <v>43303</v>
      </c>
      <c r="D639" s="11">
        <v>0.48907407407407405</v>
      </c>
      <c r="E639" s="12" t="s">
        <v>9</v>
      </c>
      <c r="F639" s="12">
        <v>24</v>
      </c>
      <c r="G639" s="12" t="s">
        <v>10</v>
      </c>
    </row>
    <row r="640" spans="3:7" ht="15" thickBot="1" x14ac:dyDescent="0.35">
      <c r="C640" s="10">
        <v>43303</v>
      </c>
      <c r="D640" s="11">
        <v>0.48915509259259254</v>
      </c>
      <c r="E640" s="12" t="s">
        <v>9</v>
      </c>
      <c r="F640" s="12">
        <v>18</v>
      </c>
      <c r="G640" s="12" t="s">
        <v>11</v>
      </c>
    </row>
    <row r="641" spans="3:7" ht="15" thickBot="1" x14ac:dyDescent="0.35">
      <c r="C641" s="10">
        <v>43303</v>
      </c>
      <c r="D641" s="11">
        <v>0.48934027777777778</v>
      </c>
      <c r="E641" s="12" t="s">
        <v>9</v>
      </c>
      <c r="F641" s="12">
        <v>15</v>
      </c>
      <c r="G641" s="12" t="s">
        <v>10</v>
      </c>
    </row>
    <row r="642" spans="3:7" ht="15" thickBot="1" x14ac:dyDescent="0.35">
      <c r="C642" s="10">
        <v>43303</v>
      </c>
      <c r="D642" s="11">
        <v>0.4927199074074074</v>
      </c>
      <c r="E642" s="12" t="s">
        <v>9</v>
      </c>
      <c r="F642" s="12">
        <v>12</v>
      </c>
      <c r="G642" s="12" t="s">
        <v>11</v>
      </c>
    </row>
    <row r="643" spans="3:7" ht="15" thickBot="1" x14ac:dyDescent="0.35">
      <c r="C643" s="10">
        <v>43303</v>
      </c>
      <c r="D643" s="11">
        <v>0.50810185185185186</v>
      </c>
      <c r="E643" s="12" t="s">
        <v>9</v>
      </c>
      <c r="F643" s="12">
        <v>11</v>
      </c>
      <c r="G643" s="12" t="s">
        <v>11</v>
      </c>
    </row>
    <row r="644" spans="3:7" ht="15" thickBot="1" x14ac:dyDescent="0.35">
      <c r="C644" s="10">
        <v>43303</v>
      </c>
      <c r="D644" s="11">
        <v>0.51626157407407403</v>
      </c>
      <c r="E644" s="12" t="s">
        <v>9</v>
      </c>
      <c r="F644" s="12">
        <v>12</v>
      </c>
      <c r="G644" s="12" t="s">
        <v>11</v>
      </c>
    </row>
    <row r="645" spans="3:7" ht="15" thickBot="1" x14ac:dyDescent="0.35">
      <c r="C645" s="10">
        <v>43303</v>
      </c>
      <c r="D645" s="11">
        <v>0.52809027777777773</v>
      </c>
      <c r="E645" s="12" t="s">
        <v>9</v>
      </c>
      <c r="F645" s="12">
        <v>20</v>
      </c>
      <c r="G645" s="12" t="s">
        <v>11</v>
      </c>
    </row>
    <row r="646" spans="3:7" ht="15" thickBot="1" x14ac:dyDescent="0.35">
      <c r="C646" s="10">
        <v>43303</v>
      </c>
      <c r="D646" s="11">
        <v>0.52925925925925921</v>
      </c>
      <c r="E646" s="12" t="s">
        <v>9</v>
      </c>
      <c r="F646" s="12">
        <v>33</v>
      </c>
      <c r="G646" s="12" t="s">
        <v>10</v>
      </c>
    </row>
    <row r="647" spans="3:7" ht="15" thickBot="1" x14ac:dyDescent="0.35">
      <c r="C647" s="10">
        <v>43303</v>
      </c>
      <c r="D647" s="11">
        <v>0.53288194444444448</v>
      </c>
      <c r="E647" s="12" t="s">
        <v>9</v>
      </c>
      <c r="F647" s="12">
        <v>23</v>
      </c>
      <c r="G647" s="12" t="s">
        <v>11</v>
      </c>
    </row>
    <row r="648" spans="3:7" ht="15" thickBot="1" x14ac:dyDescent="0.35">
      <c r="C648" s="10">
        <v>43303</v>
      </c>
      <c r="D648" s="11">
        <v>0.53863425925925923</v>
      </c>
      <c r="E648" s="12" t="s">
        <v>9</v>
      </c>
      <c r="F648" s="12">
        <v>16</v>
      </c>
      <c r="G648" s="12" t="s">
        <v>10</v>
      </c>
    </row>
    <row r="649" spans="3:7" ht="15" thickBot="1" x14ac:dyDescent="0.35">
      <c r="C649" s="10">
        <v>43303</v>
      </c>
      <c r="D649" s="11">
        <v>0.54258101851851859</v>
      </c>
      <c r="E649" s="12" t="s">
        <v>9</v>
      </c>
      <c r="F649" s="12">
        <v>13</v>
      </c>
      <c r="G649" s="12" t="s">
        <v>11</v>
      </c>
    </row>
    <row r="650" spans="3:7" ht="15" thickBot="1" x14ac:dyDescent="0.35">
      <c r="C650" s="10">
        <v>43303</v>
      </c>
      <c r="D650" s="11">
        <v>0.5433796296296296</v>
      </c>
      <c r="E650" s="12" t="s">
        <v>9</v>
      </c>
      <c r="F650" s="12">
        <v>13</v>
      </c>
      <c r="G650" s="12" t="s">
        <v>11</v>
      </c>
    </row>
    <row r="651" spans="3:7" ht="15" thickBot="1" x14ac:dyDescent="0.35">
      <c r="C651" s="10">
        <v>43303</v>
      </c>
      <c r="D651" s="11">
        <v>0.54833333333333334</v>
      </c>
      <c r="E651" s="12" t="s">
        <v>9</v>
      </c>
      <c r="F651" s="12">
        <v>11</v>
      </c>
      <c r="G651" s="12" t="s">
        <v>11</v>
      </c>
    </row>
    <row r="652" spans="3:7" ht="15" thickBot="1" x14ac:dyDescent="0.35">
      <c r="C652" s="10">
        <v>43303</v>
      </c>
      <c r="D652" s="11">
        <v>0.55581018518518521</v>
      </c>
      <c r="E652" s="12" t="s">
        <v>9</v>
      </c>
      <c r="F652" s="12">
        <v>13</v>
      </c>
      <c r="G652" s="12" t="s">
        <v>11</v>
      </c>
    </row>
    <row r="653" spans="3:7" ht="15" thickBot="1" x14ac:dyDescent="0.35">
      <c r="C653" s="10">
        <v>43303</v>
      </c>
      <c r="D653" s="11">
        <v>0.56354166666666672</v>
      </c>
      <c r="E653" s="12" t="s">
        <v>9</v>
      </c>
      <c r="F653" s="12">
        <v>12</v>
      </c>
      <c r="G653" s="12" t="s">
        <v>11</v>
      </c>
    </row>
    <row r="654" spans="3:7" ht="15" thickBot="1" x14ac:dyDescent="0.35">
      <c r="C654" s="10">
        <v>43303</v>
      </c>
      <c r="D654" s="11">
        <v>0.5756134259259259</v>
      </c>
      <c r="E654" s="12" t="s">
        <v>9</v>
      </c>
      <c r="F654" s="12">
        <v>14</v>
      </c>
      <c r="G654" s="12" t="s">
        <v>11</v>
      </c>
    </row>
    <row r="655" spans="3:7" ht="15" thickBot="1" x14ac:dyDescent="0.35">
      <c r="C655" s="10">
        <v>43303</v>
      </c>
      <c r="D655" s="11">
        <v>0.57689814814814822</v>
      </c>
      <c r="E655" s="12" t="s">
        <v>9</v>
      </c>
      <c r="F655" s="12">
        <v>21</v>
      </c>
      <c r="G655" s="12" t="s">
        <v>10</v>
      </c>
    </row>
    <row r="656" spans="3:7" ht="15" thickBot="1" x14ac:dyDescent="0.35">
      <c r="C656" s="10">
        <v>43303</v>
      </c>
      <c r="D656" s="11">
        <v>0.5892708333333333</v>
      </c>
      <c r="E656" s="12" t="s">
        <v>9</v>
      </c>
      <c r="F656" s="12">
        <v>21</v>
      </c>
      <c r="G656" s="12" t="s">
        <v>11</v>
      </c>
    </row>
    <row r="657" spans="3:7" ht="15" thickBot="1" x14ac:dyDescent="0.35">
      <c r="C657" s="10">
        <v>43303</v>
      </c>
      <c r="D657" s="11">
        <v>0.58928240740740734</v>
      </c>
      <c r="E657" s="12" t="s">
        <v>9</v>
      </c>
      <c r="F657" s="12">
        <v>18</v>
      </c>
      <c r="G657" s="12" t="s">
        <v>11</v>
      </c>
    </row>
    <row r="658" spans="3:7" ht="15" thickBot="1" x14ac:dyDescent="0.35">
      <c r="C658" s="10">
        <v>43303</v>
      </c>
      <c r="D658" s="11">
        <v>0.58937499999999998</v>
      </c>
      <c r="E658" s="12" t="s">
        <v>9</v>
      </c>
      <c r="F658" s="12">
        <v>17</v>
      </c>
      <c r="G658" s="12" t="s">
        <v>11</v>
      </c>
    </row>
    <row r="659" spans="3:7" ht="15" thickBot="1" x14ac:dyDescent="0.35">
      <c r="C659" s="10">
        <v>43303</v>
      </c>
      <c r="D659" s="11">
        <v>0.60144675925925928</v>
      </c>
      <c r="E659" s="12" t="s">
        <v>9</v>
      </c>
      <c r="F659" s="12">
        <v>22</v>
      </c>
      <c r="G659" s="12" t="s">
        <v>10</v>
      </c>
    </row>
    <row r="660" spans="3:7" ht="15" thickBot="1" x14ac:dyDescent="0.35">
      <c r="C660" s="10">
        <v>43303</v>
      </c>
      <c r="D660" s="11">
        <v>0.60223379629629636</v>
      </c>
      <c r="E660" s="12" t="s">
        <v>9</v>
      </c>
      <c r="F660" s="12">
        <v>17</v>
      </c>
      <c r="G660" s="12" t="s">
        <v>10</v>
      </c>
    </row>
    <row r="661" spans="3:7" ht="15" thickBot="1" x14ac:dyDescent="0.35">
      <c r="C661" s="10">
        <v>43303</v>
      </c>
      <c r="D661" s="11">
        <v>0.60276620370370371</v>
      </c>
      <c r="E661" s="12" t="s">
        <v>9</v>
      </c>
      <c r="F661" s="12">
        <v>14</v>
      </c>
      <c r="G661" s="12" t="s">
        <v>11</v>
      </c>
    </row>
    <row r="662" spans="3:7" ht="15" thickBot="1" x14ac:dyDescent="0.35">
      <c r="C662" s="10">
        <v>43303</v>
      </c>
      <c r="D662" s="11">
        <v>0.60302083333333334</v>
      </c>
      <c r="E662" s="12" t="s">
        <v>9</v>
      </c>
      <c r="F662" s="12">
        <v>18</v>
      </c>
      <c r="G662" s="12" t="s">
        <v>10</v>
      </c>
    </row>
    <row r="663" spans="3:7" ht="15" thickBot="1" x14ac:dyDescent="0.35">
      <c r="C663" s="10">
        <v>43303</v>
      </c>
      <c r="D663" s="11">
        <v>0.60305555555555557</v>
      </c>
      <c r="E663" s="12" t="s">
        <v>9</v>
      </c>
      <c r="F663" s="12">
        <v>12</v>
      </c>
      <c r="G663" s="12" t="s">
        <v>10</v>
      </c>
    </row>
    <row r="664" spans="3:7" ht="15" thickBot="1" x14ac:dyDescent="0.35">
      <c r="C664" s="10">
        <v>43303</v>
      </c>
      <c r="D664" s="11">
        <v>0.60491898148148149</v>
      </c>
      <c r="E664" s="12" t="s">
        <v>9</v>
      </c>
      <c r="F664" s="12">
        <v>19</v>
      </c>
      <c r="G664" s="12" t="s">
        <v>10</v>
      </c>
    </row>
    <row r="665" spans="3:7" ht="15" thickBot="1" x14ac:dyDescent="0.35">
      <c r="C665" s="10">
        <v>43303</v>
      </c>
      <c r="D665" s="11">
        <v>0.61004629629629636</v>
      </c>
      <c r="E665" s="12" t="s">
        <v>9</v>
      </c>
      <c r="F665" s="12">
        <v>16</v>
      </c>
      <c r="G665" s="12" t="s">
        <v>10</v>
      </c>
    </row>
    <row r="666" spans="3:7" ht="15" thickBot="1" x14ac:dyDescent="0.35">
      <c r="C666" s="10">
        <v>43303</v>
      </c>
      <c r="D666" s="11">
        <v>0.61348379629629635</v>
      </c>
      <c r="E666" s="12" t="s">
        <v>9</v>
      </c>
      <c r="F666" s="12">
        <v>12</v>
      </c>
      <c r="G666" s="12" t="s">
        <v>11</v>
      </c>
    </row>
    <row r="667" spans="3:7" ht="15" thickBot="1" x14ac:dyDescent="0.35">
      <c r="C667" s="10">
        <v>43303</v>
      </c>
      <c r="D667" s="11">
        <v>0.62690972222222219</v>
      </c>
      <c r="E667" s="12" t="s">
        <v>9</v>
      </c>
      <c r="F667" s="12">
        <v>11</v>
      </c>
      <c r="G667" s="12" t="s">
        <v>10</v>
      </c>
    </row>
    <row r="668" spans="3:7" ht="15" thickBot="1" x14ac:dyDescent="0.35">
      <c r="C668" s="10">
        <v>43303</v>
      </c>
      <c r="D668" s="11">
        <v>0.62825231481481481</v>
      </c>
      <c r="E668" s="12" t="s">
        <v>9</v>
      </c>
      <c r="F668" s="12">
        <v>11</v>
      </c>
      <c r="G668" s="12" t="s">
        <v>11</v>
      </c>
    </row>
    <row r="669" spans="3:7" ht="15" thickBot="1" x14ac:dyDescent="0.35">
      <c r="C669" s="10">
        <v>43303</v>
      </c>
      <c r="D669" s="11">
        <v>0.66858796296296286</v>
      </c>
      <c r="E669" s="12" t="s">
        <v>9</v>
      </c>
      <c r="F669" s="12">
        <v>10</v>
      </c>
      <c r="G669" s="12" t="s">
        <v>10</v>
      </c>
    </row>
    <row r="670" spans="3:7" ht="15" thickBot="1" x14ac:dyDescent="0.35">
      <c r="C670" s="10">
        <v>43303</v>
      </c>
      <c r="D670" s="11">
        <v>0.6708101851851852</v>
      </c>
      <c r="E670" s="12" t="s">
        <v>9</v>
      </c>
      <c r="F670" s="12">
        <v>9</v>
      </c>
      <c r="G670" s="12" t="s">
        <v>10</v>
      </c>
    </row>
    <row r="671" spans="3:7" ht="15" thickBot="1" x14ac:dyDescent="0.35">
      <c r="C671" s="10">
        <v>43303</v>
      </c>
      <c r="D671" s="11">
        <v>0.68170138888888887</v>
      </c>
      <c r="E671" s="12" t="s">
        <v>9</v>
      </c>
      <c r="F671" s="12">
        <v>17</v>
      </c>
      <c r="G671" s="12" t="s">
        <v>11</v>
      </c>
    </row>
    <row r="672" spans="3:7" ht="15" thickBot="1" x14ac:dyDescent="0.35">
      <c r="C672" s="10">
        <v>43303</v>
      </c>
      <c r="D672" s="11">
        <v>0.68172453703703706</v>
      </c>
      <c r="E672" s="12" t="s">
        <v>9</v>
      </c>
      <c r="F672" s="12">
        <v>11</v>
      </c>
      <c r="G672" s="12" t="s">
        <v>11</v>
      </c>
    </row>
    <row r="673" spans="3:7" ht="15" thickBot="1" x14ac:dyDescent="0.35">
      <c r="C673" s="10">
        <v>43303</v>
      </c>
      <c r="D673" s="11">
        <v>0.708125</v>
      </c>
      <c r="E673" s="12" t="s">
        <v>9</v>
      </c>
      <c r="F673" s="12">
        <v>10</v>
      </c>
      <c r="G673" s="12" t="s">
        <v>11</v>
      </c>
    </row>
    <row r="674" spans="3:7" ht="15" thickBot="1" x14ac:dyDescent="0.35">
      <c r="C674" s="10">
        <v>43303</v>
      </c>
      <c r="D674" s="11">
        <v>0.72482638888888884</v>
      </c>
      <c r="E674" s="12" t="s">
        <v>9</v>
      </c>
      <c r="F674" s="12">
        <v>9</v>
      </c>
      <c r="G674" s="12" t="s">
        <v>11</v>
      </c>
    </row>
    <row r="675" spans="3:7" ht="15" thickBot="1" x14ac:dyDescent="0.35">
      <c r="C675" s="10">
        <v>43303</v>
      </c>
      <c r="D675" s="11">
        <v>0.73668981481481488</v>
      </c>
      <c r="E675" s="12" t="s">
        <v>9</v>
      </c>
      <c r="F675" s="12">
        <v>7</v>
      </c>
      <c r="G675" s="12" t="s">
        <v>10</v>
      </c>
    </row>
    <row r="676" spans="3:7" ht="15" thickBot="1" x14ac:dyDescent="0.35">
      <c r="C676" s="10">
        <v>43303</v>
      </c>
      <c r="D676" s="11">
        <v>0.73674768518518519</v>
      </c>
      <c r="E676" s="12" t="s">
        <v>9</v>
      </c>
      <c r="F676" s="12">
        <v>4</v>
      </c>
      <c r="G676" s="12" t="s">
        <v>11</v>
      </c>
    </row>
    <row r="677" spans="3:7" ht="15" thickBot="1" x14ac:dyDescent="0.35">
      <c r="C677" s="10">
        <v>43303</v>
      </c>
      <c r="D677" s="11">
        <v>0.73702546296296301</v>
      </c>
      <c r="E677" s="12" t="s">
        <v>9</v>
      </c>
      <c r="F677" s="12">
        <v>7</v>
      </c>
      <c r="G677" s="12" t="s">
        <v>10</v>
      </c>
    </row>
    <row r="678" spans="3:7" ht="15" thickBot="1" x14ac:dyDescent="0.35">
      <c r="C678" s="10">
        <v>43303</v>
      </c>
      <c r="D678" s="11">
        <v>0.74673611111111116</v>
      </c>
      <c r="E678" s="12" t="s">
        <v>9</v>
      </c>
      <c r="F678" s="12">
        <v>4</v>
      </c>
      <c r="G678" s="12" t="s">
        <v>11</v>
      </c>
    </row>
    <row r="679" spans="3:7" ht="15" thickBot="1" x14ac:dyDescent="0.35">
      <c r="C679" s="10">
        <v>43303</v>
      </c>
      <c r="D679" s="11">
        <v>0.75207175925925929</v>
      </c>
      <c r="E679" s="12" t="s">
        <v>9</v>
      </c>
      <c r="F679" s="12">
        <v>8</v>
      </c>
      <c r="G679" s="12" t="s">
        <v>11</v>
      </c>
    </row>
    <row r="680" spans="3:7" ht="15" thickBot="1" x14ac:dyDescent="0.35">
      <c r="C680" s="10">
        <v>43303</v>
      </c>
      <c r="D680" s="11">
        <v>0.7729166666666667</v>
      </c>
      <c r="E680" s="12" t="s">
        <v>9</v>
      </c>
      <c r="F680" s="12">
        <v>8</v>
      </c>
      <c r="G680" s="12" t="s">
        <v>11</v>
      </c>
    </row>
    <row r="681" spans="3:7" ht="15" thickBot="1" x14ac:dyDescent="0.35">
      <c r="C681" s="10">
        <v>43303</v>
      </c>
      <c r="D681" s="11">
        <v>0.77856481481481488</v>
      </c>
      <c r="E681" s="12" t="s">
        <v>9</v>
      </c>
      <c r="F681" s="12">
        <v>9</v>
      </c>
      <c r="G681" s="12" t="s">
        <v>11</v>
      </c>
    </row>
    <row r="682" spans="3:7" ht="15" thickBot="1" x14ac:dyDescent="0.35">
      <c r="C682" s="10">
        <v>43303</v>
      </c>
      <c r="D682" s="11">
        <v>0.78390046296296301</v>
      </c>
      <c r="E682" s="12" t="s">
        <v>9</v>
      </c>
      <c r="F682" s="12">
        <v>7</v>
      </c>
      <c r="G682" s="12" t="s">
        <v>11</v>
      </c>
    </row>
    <row r="683" spans="3:7" ht="15" thickBot="1" x14ac:dyDescent="0.35">
      <c r="C683" s="10">
        <v>43303</v>
      </c>
      <c r="D683" s="11">
        <v>0.78478009259259263</v>
      </c>
      <c r="E683" s="12" t="s">
        <v>9</v>
      </c>
      <c r="F683" s="12">
        <v>12</v>
      </c>
      <c r="G683" s="12" t="s">
        <v>11</v>
      </c>
    </row>
    <row r="684" spans="3:7" ht="15" thickBot="1" x14ac:dyDescent="0.35">
      <c r="C684" s="10">
        <v>43303</v>
      </c>
      <c r="D684" s="11">
        <v>0.79299768518518521</v>
      </c>
      <c r="E684" s="12" t="s">
        <v>9</v>
      </c>
      <c r="F684" s="12">
        <v>10</v>
      </c>
      <c r="G684" s="12" t="s">
        <v>11</v>
      </c>
    </row>
    <row r="685" spans="3:7" ht="15" thickBot="1" x14ac:dyDescent="0.35">
      <c r="C685" s="10">
        <v>43303</v>
      </c>
      <c r="D685" s="11">
        <v>0.79628472222222213</v>
      </c>
      <c r="E685" s="12" t="s">
        <v>9</v>
      </c>
      <c r="F685" s="12">
        <v>23</v>
      </c>
      <c r="G685" s="12" t="s">
        <v>10</v>
      </c>
    </row>
    <row r="686" spans="3:7" ht="15" thickBot="1" x14ac:dyDescent="0.35">
      <c r="C686" s="10">
        <v>43303</v>
      </c>
      <c r="D686" s="11">
        <v>0.79629629629629628</v>
      </c>
      <c r="E686" s="12" t="s">
        <v>9</v>
      </c>
      <c r="F686" s="12">
        <v>24</v>
      </c>
      <c r="G686" s="12" t="s">
        <v>10</v>
      </c>
    </row>
    <row r="687" spans="3:7" ht="15" thickBot="1" x14ac:dyDescent="0.35">
      <c r="C687" s="10">
        <v>43303</v>
      </c>
      <c r="D687" s="11">
        <v>0.79972222222222211</v>
      </c>
      <c r="E687" s="12" t="s">
        <v>9</v>
      </c>
      <c r="F687" s="12">
        <v>16</v>
      </c>
      <c r="G687" s="12" t="s">
        <v>10</v>
      </c>
    </row>
    <row r="688" spans="3:7" ht="15" thickBot="1" x14ac:dyDescent="0.35">
      <c r="C688" s="10">
        <v>43303</v>
      </c>
      <c r="D688" s="11">
        <v>0.80057870370370365</v>
      </c>
      <c r="E688" s="12" t="s">
        <v>9</v>
      </c>
      <c r="F688" s="12">
        <v>14</v>
      </c>
      <c r="G688" s="12" t="s">
        <v>10</v>
      </c>
    </row>
    <row r="689" spans="3:7" ht="15" thickBot="1" x14ac:dyDescent="0.35">
      <c r="C689" s="10">
        <v>43303</v>
      </c>
      <c r="D689" s="11">
        <v>0.80725694444444451</v>
      </c>
      <c r="E689" s="12" t="s">
        <v>9</v>
      </c>
      <c r="F689" s="12">
        <v>20</v>
      </c>
      <c r="G689" s="12" t="s">
        <v>10</v>
      </c>
    </row>
    <row r="690" spans="3:7" ht="15" thickBot="1" x14ac:dyDescent="0.35">
      <c r="C690" s="10">
        <v>43303</v>
      </c>
      <c r="D690" s="11">
        <v>0.82093749999999999</v>
      </c>
      <c r="E690" s="12" t="s">
        <v>9</v>
      </c>
      <c r="F690" s="12">
        <v>19</v>
      </c>
      <c r="G690" s="12" t="s">
        <v>11</v>
      </c>
    </row>
    <row r="691" spans="3:7" ht="15" thickBot="1" x14ac:dyDescent="0.35">
      <c r="C691" s="10">
        <v>43303</v>
      </c>
      <c r="D691" s="11">
        <v>0.82818287037037042</v>
      </c>
      <c r="E691" s="12" t="s">
        <v>9</v>
      </c>
      <c r="F691" s="12">
        <v>11</v>
      </c>
      <c r="G691" s="12" t="s">
        <v>11</v>
      </c>
    </row>
    <row r="692" spans="3:7" ht="15" thickBot="1" x14ac:dyDescent="0.35">
      <c r="C692" s="10">
        <v>43303</v>
      </c>
      <c r="D692" s="11">
        <v>0.82953703703703707</v>
      </c>
      <c r="E692" s="12" t="s">
        <v>9</v>
      </c>
      <c r="F692" s="12">
        <v>18</v>
      </c>
      <c r="G692" s="12" t="s">
        <v>10</v>
      </c>
    </row>
    <row r="693" spans="3:7" ht="15" thickBot="1" x14ac:dyDescent="0.35">
      <c r="C693" s="10">
        <v>43303</v>
      </c>
      <c r="D693" s="11">
        <v>0.84629629629629621</v>
      </c>
      <c r="E693" s="12" t="s">
        <v>9</v>
      </c>
      <c r="F693" s="12">
        <v>24</v>
      </c>
      <c r="G693" s="12" t="s">
        <v>10</v>
      </c>
    </row>
    <row r="694" spans="3:7" ht="15" thickBot="1" x14ac:dyDescent="0.35">
      <c r="C694" s="17">
        <v>43303</v>
      </c>
      <c r="D694" s="18">
        <v>0.84810185185185183</v>
      </c>
      <c r="E694" s="19" t="s">
        <v>9</v>
      </c>
      <c r="F694" s="19">
        <v>12</v>
      </c>
      <c r="G694" s="19" t="s">
        <v>10</v>
      </c>
    </row>
    <row r="695" spans="3:7" ht="15" thickBot="1" x14ac:dyDescent="0.35">
      <c r="C695" s="7">
        <v>43304</v>
      </c>
      <c r="D695" s="8">
        <v>2.9282407407407406E-2</v>
      </c>
      <c r="E695" s="9" t="s">
        <v>9</v>
      </c>
      <c r="F695" s="9">
        <v>10</v>
      </c>
      <c r="G695" s="9" t="s">
        <v>11</v>
      </c>
    </row>
    <row r="696" spans="3:7" ht="15" thickBot="1" x14ac:dyDescent="0.35">
      <c r="C696" s="10">
        <v>43304</v>
      </c>
      <c r="D696" s="11">
        <v>3.7118055555555557E-2</v>
      </c>
      <c r="E696" s="12" t="s">
        <v>9</v>
      </c>
      <c r="F696" s="12">
        <v>10</v>
      </c>
      <c r="G696" s="12" t="s">
        <v>10</v>
      </c>
    </row>
    <row r="697" spans="3:7" ht="15" thickBot="1" x14ac:dyDescent="0.35">
      <c r="C697" s="10">
        <v>43304</v>
      </c>
      <c r="D697" s="11">
        <v>0.13137731481481482</v>
      </c>
      <c r="E697" s="12" t="s">
        <v>9</v>
      </c>
      <c r="F697" s="12">
        <v>13</v>
      </c>
      <c r="G697" s="12" t="s">
        <v>11</v>
      </c>
    </row>
    <row r="698" spans="3:7" ht="15" thickBot="1" x14ac:dyDescent="0.35">
      <c r="C698" s="10">
        <v>43304</v>
      </c>
      <c r="D698" s="11">
        <v>0.1317824074074074</v>
      </c>
      <c r="E698" s="12" t="s">
        <v>9</v>
      </c>
      <c r="F698" s="12">
        <v>19</v>
      </c>
      <c r="G698" s="12" t="s">
        <v>11</v>
      </c>
    </row>
    <row r="699" spans="3:7" ht="15" thickBot="1" x14ac:dyDescent="0.35">
      <c r="C699" s="10">
        <v>43304</v>
      </c>
      <c r="D699" s="11">
        <v>0.3132638888888889</v>
      </c>
      <c r="E699" s="12" t="s">
        <v>9</v>
      </c>
      <c r="F699" s="12">
        <v>10</v>
      </c>
      <c r="G699" s="12" t="s">
        <v>11</v>
      </c>
    </row>
    <row r="700" spans="3:7" ht="15" thickBot="1" x14ac:dyDescent="0.35">
      <c r="C700" s="10">
        <v>43304</v>
      </c>
      <c r="D700" s="11">
        <v>0.3165277777777778</v>
      </c>
      <c r="E700" s="12" t="s">
        <v>9</v>
      </c>
      <c r="F700" s="12">
        <v>10</v>
      </c>
      <c r="G700" s="12" t="s">
        <v>10</v>
      </c>
    </row>
    <row r="701" spans="3:7" ht="15" thickBot="1" x14ac:dyDescent="0.35">
      <c r="C701" s="10">
        <v>43304</v>
      </c>
      <c r="D701" s="11">
        <v>0.33067129629629627</v>
      </c>
      <c r="E701" s="12" t="s">
        <v>9</v>
      </c>
      <c r="F701" s="12">
        <v>6</v>
      </c>
      <c r="G701" s="12" t="s">
        <v>11</v>
      </c>
    </row>
    <row r="702" spans="3:7" ht="15" thickBot="1" x14ac:dyDescent="0.35">
      <c r="C702" s="10">
        <v>43304</v>
      </c>
      <c r="D702" s="11">
        <v>0.33414351851851848</v>
      </c>
      <c r="E702" s="12" t="s">
        <v>9</v>
      </c>
      <c r="F702" s="12">
        <v>10</v>
      </c>
      <c r="G702" s="12" t="s">
        <v>11</v>
      </c>
    </row>
    <row r="703" spans="3:7" ht="15" thickBot="1" x14ac:dyDescent="0.35">
      <c r="C703" s="10">
        <v>43304</v>
      </c>
      <c r="D703" s="11">
        <v>0.3445023148148148</v>
      </c>
      <c r="E703" s="12" t="s">
        <v>9</v>
      </c>
      <c r="F703" s="12">
        <v>11</v>
      </c>
      <c r="G703" s="12" t="s">
        <v>11</v>
      </c>
    </row>
    <row r="704" spans="3:7" ht="15" thickBot="1" x14ac:dyDescent="0.35">
      <c r="C704" s="10">
        <v>43304</v>
      </c>
      <c r="D704" s="11">
        <v>0.34900462962962964</v>
      </c>
      <c r="E704" s="12" t="s">
        <v>9</v>
      </c>
      <c r="F704" s="12">
        <v>10</v>
      </c>
      <c r="G704" s="12" t="s">
        <v>11</v>
      </c>
    </row>
    <row r="705" spans="3:7" ht="15" thickBot="1" x14ac:dyDescent="0.35">
      <c r="C705" s="10">
        <v>43304</v>
      </c>
      <c r="D705" s="11">
        <v>0.35583333333333328</v>
      </c>
      <c r="E705" s="12" t="s">
        <v>9</v>
      </c>
      <c r="F705" s="12">
        <v>11</v>
      </c>
      <c r="G705" s="12" t="s">
        <v>11</v>
      </c>
    </row>
    <row r="706" spans="3:7" ht="15" thickBot="1" x14ac:dyDescent="0.35">
      <c r="C706" s="10">
        <v>43304</v>
      </c>
      <c r="D706" s="11">
        <v>0.36033564814814811</v>
      </c>
      <c r="E706" s="12" t="s">
        <v>9</v>
      </c>
      <c r="F706" s="12">
        <v>10</v>
      </c>
      <c r="G706" s="12" t="s">
        <v>11</v>
      </c>
    </row>
    <row r="707" spans="3:7" ht="15" thickBot="1" x14ac:dyDescent="0.35">
      <c r="C707" s="10">
        <v>43304</v>
      </c>
      <c r="D707" s="11">
        <v>0.36777777777777776</v>
      </c>
      <c r="E707" s="12" t="s">
        <v>9</v>
      </c>
      <c r="F707" s="12">
        <v>18</v>
      </c>
      <c r="G707" s="12" t="s">
        <v>10</v>
      </c>
    </row>
    <row r="708" spans="3:7" ht="15" thickBot="1" x14ac:dyDescent="0.35">
      <c r="C708" s="10">
        <v>43304</v>
      </c>
      <c r="D708" s="11">
        <v>0.36849537037037039</v>
      </c>
      <c r="E708" s="12" t="s">
        <v>9</v>
      </c>
      <c r="F708" s="12">
        <v>11</v>
      </c>
      <c r="G708" s="12" t="s">
        <v>11</v>
      </c>
    </row>
    <row r="709" spans="3:7" ht="15" thickBot="1" x14ac:dyDescent="0.35">
      <c r="C709" s="10">
        <v>43304</v>
      </c>
      <c r="D709" s="11">
        <v>0.41890046296296296</v>
      </c>
      <c r="E709" s="12" t="s">
        <v>9</v>
      </c>
      <c r="F709" s="12">
        <v>10</v>
      </c>
      <c r="G709" s="12" t="s">
        <v>11</v>
      </c>
    </row>
    <row r="710" spans="3:7" ht="15" thickBot="1" x14ac:dyDescent="0.35">
      <c r="C710" s="10">
        <v>43304</v>
      </c>
      <c r="D710" s="11">
        <v>0.42189814814814813</v>
      </c>
      <c r="E710" s="12" t="s">
        <v>9</v>
      </c>
      <c r="F710" s="12">
        <v>9</v>
      </c>
      <c r="G710" s="12" t="s">
        <v>10</v>
      </c>
    </row>
    <row r="711" spans="3:7" ht="15" thickBot="1" x14ac:dyDescent="0.35">
      <c r="C711" s="10">
        <v>43304</v>
      </c>
      <c r="D711" s="11">
        <v>0.43582175925925926</v>
      </c>
      <c r="E711" s="12" t="s">
        <v>9</v>
      </c>
      <c r="F711" s="12">
        <v>7</v>
      </c>
      <c r="G711" s="12" t="s">
        <v>10</v>
      </c>
    </row>
    <row r="712" spans="3:7" ht="15" thickBot="1" x14ac:dyDescent="0.35">
      <c r="C712" s="10">
        <v>43304</v>
      </c>
      <c r="D712" s="11">
        <v>0.4366666666666667</v>
      </c>
      <c r="E712" s="12" t="s">
        <v>9</v>
      </c>
      <c r="F712" s="12">
        <v>6</v>
      </c>
      <c r="G712" s="12" t="s">
        <v>11</v>
      </c>
    </row>
    <row r="713" spans="3:7" ht="15" thickBot="1" x14ac:dyDescent="0.35">
      <c r="C713" s="10">
        <v>43304</v>
      </c>
      <c r="D713" s="11">
        <v>0.45398148148148149</v>
      </c>
      <c r="E713" s="12" t="s">
        <v>9</v>
      </c>
      <c r="F713" s="12">
        <v>5</v>
      </c>
      <c r="G713" s="12" t="s">
        <v>11</v>
      </c>
    </row>
    <row r="714" spans="3:7" ht="15" thickBot="1" x14ac:dyDescent="0.35">
      <c r="C714" s="10">
        <v>43304</v>
      </c>
      <c r="D714" s="11">
        <v>0.45913194444444444</v>
      </c>
      <c r="E714" s="12" t="s">
        <v>9</v>
      </c>
      <c r="F714" s="12">
        <v>5</v>
      </c>
      <c r="G714" s="12" t="s">
        <v>10</v>
      </c>
    </row>
    <row r="715" spans="3:7" ht="15" thickBot="1" x14ac:dyDescent="0.35">
      <c r="C715" s="10">
        <v>43304</v>
      </c>
      <c r="D715" s="11">
        <v>0.46991898148148148</v>
      </c>
      <c r="E715" s="12" t="s">
        <v>9</v>
      </c>
      <c r="F715" s="12">
        <v>10</v>
      </c>
      <c r="G715" s="12" t="s">
        <v>11</v>
      </c>
    </row>
    <row r="716" spans="3:7" ht="15" thickBot="1" x14ac:dyDescent="0.35">
      <c r="C716" s="10">
        <v>43304</v>
      </c>
      <c r="D716" s="11">
        <v>0.48026620370370371</v>
      </c>
      <c r="E716" s="12" t="s">
        <v>9</v>
      </c>
      <c r="F716" s="12">
        <v>10</v>
      </c>
      <c r="G716" s="12" t="s">
        <v>10</v>
      </c>
    </row>
    <row r="717" spans="3:7" ht="15" thickBot="1" x14ac:dyDescent="0.35">
      <c r="C717" s="10">
        <v>43304</v>
      </c>
      <c r="D717" s="11">
        <v>0.48704861111111114</v>
      </c>
      <c r="E717" s="12" t="s">
        <v>9</v>
      </c>
      <c r="F717" s="12">
        <v>14</v>
      </c>
      <c r="G717" s="12" t="s">
        <v>11</v>
      </c>
    </row>
    <row r="718" spans="3:7" ht="15" thickBot="1" x14ac:dyDescent="0.35">
      <c r="C718" s="10">
        <v>43304</v>
      </c>
      <c r="D718" s="11">
        <v>0.49020833333333336</v>
      </c>
      <c r="E718" s="12" t="s">
        <v>9</v>
      </c>
      <c r="F718" s="12">
        <v>11</v>
      </c>
      <c r="G718" s="12" t="s">
        <v>11</v>
      </c>
    </row>
    <row r="719" spans="3:7" ht="15" thickBot="1" x14ac:dyDescent="0.35">
      <c r="C719" s="10">
        <v>43304</v>
      </c>
      <c r="D719" s="11">
        <v>0.49226851851851849</v>
      </c>
      <c r="E719" s="12" t="s">
        <v>9</v>
      </c>
      <c r="F719" s="12">
        <v>11</v>
      </c>
      <c r="G719" s="12" t="s">
        <v>10</v>
      </c>
    </row>
    <row r="720" spans="3:7" ht="15" thickBot="1" x14ac:dyDescent="0.35">
      <c r="C720" s="10">
        <v>43304</v>
      </c>
      <c r="D720" s="11">
        <v>0.49828703703703708</v>
      </c>
      <c r="E720" s="12" t="s">
        <v>9</v>
      </c>
      <c r="F720" s="12">
        <v>12</v>
      </c>
      <c r="G720" s="12" t="s">
        <v>11</v>
      </c>
    </row>
    <row r="721" spans="3:7" ht="15" thickBot="1" x14ac:dyDescent="0.35">
      <c r="C721" s="10">
        <v>43304</v>
      </c>
      <c r="D721" s="11">
        <v>0.49958333333333332</v>
      </c>
      <c r="E721" s="12" t="s">
        <v>9</v>
      </c>
      <c r="F721" s="12">
        <v>21</v>
      </c>
      <c r="G721" s="12" t="s">
        <v>10</v>
      </c>
    </row>
    <row r="722" spans="3:7" ht="15" thickBot="1" x14ac:dyDescent="0.35">
      <c r="C722" s="10">
        <v>43304</v>
      </c>
      <c r="D722" s="11">
        <v>0.50025462962962963</v>
      </c>
      <c r="E722" s="12" t="s">
        <v>9</v>
      </c>
      <c r="F722" s="12">
        <v>13</v>
      </c>
      <c r="G722" s="12" t="s">
        <v>11</v>
      </c>
    </row>
    <row r="723" spans="3:7" ht="15" thickBot="1" x14ac:dyDescent="0.35">
      <c r="C723" s="10">
        <v>43304</v>
      </c>
      <c r="D723" s="11">
        <v>0.50056712962962957</v>
      </c>
      <c r="E723" s="12" t="s">
        <v>9</v>
      </c>
      <c r="F723" s="12">
        <v>10</v>
      </c>
      <c r="G723" s="12" t="s">
        <v>11</v>
      </c>
    </row>
    <row r="724" spans="3:7" ht="15" thickBot="1" x14ac:dyDescent="0.35">
      <c r="C724" s="10">
        <v>43304</v>
      </c>
      <c r="D724" s="11">
        <v>0.50461805555555561</v>
      </c>
      <c r="E724" s="12" t="s">
        <v>9</v>
      </c>
      <c r="F724" s="12">
        <v>12</v>
      </c>
      <c r="G724" s="12" t="s">
        <v>11</v>
      </c>
    </row>
    <row r="725" spans="3:7" ht="15" thickBot="1" x14ac:dyDescent="0.35">
      <c r="C725" s="10">
        <v>43304</v>
      </c>
      <c r="D725" s="11">
        <v>0.51179398148148147</v>
      </c>
      <c r="E725" s="12" t="s">
        <v>9</v>
      </c>
      <c r="F725" s="12">
        <v>10</v>
      </c>
      <c r="G725" s="12" t="s">
        <v>11</v>
      </c>
    </row>
    <row r="726" spans="3:7" ht="15" thickBot="1" x14ac:dyDescent="0.35">
      <c r="C726" s="10">
        <v>43304</v>
      </c>
      <c r="D726" s="11">
        <v>0.51181712962962966</v>
      </c>
      <c r="E726" s="12" t="s">
        <v>9</v>
      </c>
      <c r="F726" s="12">
        <v>34</v>
      </c>
      <c r="G726" s="12" t="s">
        <v>11</v>
      </c>
    </row>
    <row r="727" spans="3:7" ht="15" thickBot="1" x14ac:dyDescent="0.35">
      <c r="C727" s="10">
        <v>43304</v>
      </c>
      <c r="D727" s="11">
        <v>0.51184027777777785</v>
      </c>
      <c r="E727" s="12" t="s">
        <v>9</v>
      </c>
      <c r="F727" s="12">
        <v>15</v>
      </c>
      <c r="G727" s="12" t="s">
        <v>11</v>
      </c>
    </row>
    <row r="728" spans="3:7" ht="15" thickBot="1" x14ac:dyDescent="0.35">
      <c r="C728" s="10">
        <v>43304</v>
      </c>
      <c r="D728" s="11">
        <v>0.5166898148148148</v>
      </c>
      <c r="E728" s="12" t="s">
        <v>9</v>
      </c>
      <c r="F728" s="12">
        <v>10</v>
      </c>
      <c r="G728" s="12" t="s">
        <v>10</v>
      </c>
    </row>
    <row r="729" spans="3:7" ht="15" thickBot="1" x14ac:dyDescent="0.35">
      <c r="C729" s="10">
        <v>43304</v>
      </c>
      <c r="D729" s="11">
        <v>0.51671296296296299</v>
      </c>
      <c r="E729" s="12" t="s">
        <v>9</v>
      </c>
      <c r="F729" s="12">
        <v>10</v>
      </c>
      <c r="G729" s="12" t="s">
        <v>10</v>
      </c>
    </row>
    <row r="730" spans="3:7" ht="15" thickBot="1" x14ac:dyDescent="0.35">
      <c r="C730" s="10">
        <v>43304</v>
      </c>
      <c r="D730" s="11">
        <v>0.51682870370370371</v>
      </c>
      <c r="E730" s="12" t="s">
        <v>9</v>
      </c>
      <c r="F730" s="12">
        <v>9</v>
      </c>
      <c r="G730" s="12" t="s">
        <v>10</v>
      </c>
    </row>
    <row r="731" spans="3:7" ht="15" thickBot="1" x14ac:dyDescent="0.35">
      <c r="C731" s="10">
        <v>43304</v>
      </c>
      <c r="D731" s="11">
        <v>0.52216435185185184</v>
      </c>
      <c r="E731" s="12" t="s">
        <v>9</v>
      </c>
      <c r="F731" s="12">
        <v>9</v>
      </c>
      <c r="G731" s="12" t="s">
        <v>11</v>
      </c>
    </row>
    <row r="732" spans="3:7" ht="15" thickBot="1" x14ac:dyDescent="0.35">
      <c r="C732" s="10">
        <v>43304</v>
      </c>
      <c r="D732" s="11">
        <v>0.52265046296296302</v>
      </c>
      <c r="E732" s="12" t="s">
        <v>9</v>
      </c>
      <c r="F732" s="12">
        <v>12</v>
      </c>
      <c r="G732" s="12" t="s">
        <v>11</v>
      </c>
    </row>
    <row r="733" spans="3:7" ht="15" thickBot="1" x14ac:dyDescent="0.35">
      <c r="C733" s="10">
        <v>43304</v>
      </c>
      <c r="D733" s="11">
        <v>0.52339120370370373</v>
      </c>
      <c r="E733" s="12" t="s">
        <v>9</v>
      </c>
      <c r="F733" s="12">
        <v>11</v>
      </c>
      <c r="G733" s="12" t="s">
        <v>10</v>
      </c>
    </row>
    <row r="734" spans="3:7" ht="15" thickBot="1" x14ac:dyDescent="0.35">
      <c r="C734" s="10">
        <v>43304</v>
      </c>
      <c r="D734" s="11">
        <v>0.56201388888888892</v>
      </c>
      <c r="E734" s="12" t="s">
        <v>9</v>
      </c>
      <c r="F734" s="12">
        <v>20</v>
      </c>
      <c r="G734" s="12" t="s">
        <v>10</v>
      </c>
    </row>
    <row r="735" spans="3:7" ht="15" thickBot="1" x14ac:dyDescent="0.35">
      <c r="C735" s="10">
        <v>43304</v>
      </c>
      <c r="D735" s="11">
        <v>0.56972222222222224</v>
      </c>
      <c r="E735" s="12" t="s">
        <v>9</v>
      </c>
      <c r="F735" s="12">
        <v>13</v>
      </c>
      <c r="G735" s="12" t="s">
        <v>11</v>
      </c>
    </row>
    <row r="736" spans="3:7" ht="15" thickBot="1" x14ac:dyDescent="0.35">
      <c r="C736" s="10">
        <v>43304</v>
      </c>
      <c r="D736" s="11">
        <v>0.57042824074074072</v>
      </c>
      <c r="E736" s="12" t="s">
        <v>9</v>
      </c>
      <c r="F736" s="12">
        <v>11</v>
      </c>
      <c r="G736" s="12" t="s">
        <v>11</v>
      </c>
    </row>
    <row r="737" spans="3:7" ht="15" thickBot="1" x14ac:dyDescent="0.35">
      <c r="C737" s="10">
        <v>43304</v>
      </c>
      <c r="D737" s="11">
        <v>0.57184027777777779</v>
      </c>
      <c r="E737" s="12" t="s">
        <v>9</v>
      </c>
      <c r="F737" s="12">
        <v>9</v>
      </c>
      <c r="G737" s="12" t="s">
        <v>11</v>
      </c>
    </row>
    <row r="738" spans="3:7" ht="15" thickBot="1" x14ac:dyDescent="0.35">
      <c r="C738" s="10">
        <v>43304</v>
      </c>
      <c r="D738" s="11">
        <v>0.5738657407407407</v>
      </c>
      <c r="E738" s="12" t="s">
        <v>9</v>
      </c>
      <c r="F738" s="12">
        <v>19</v>
      </c>
      <c r="G738" s="12" t="s">
        <v>10</v>
      </c>
    </row>
    <row r="739" spans="3:7" ht="15" thickBot="1" x14ac:dyDescent="0.35">
      <c r="C739" s="10">
        <v>43304</v>
      </c>
      <c r="D739" s="11">
        <v>0.58310185185185182</v>
      </c>
      <c r="E739" s="12" t="s">
        <v>9</v>
      </c>
      <c r="F739" s="12">
        <v>19</v>
      </c>
      <c r="G739" s="12" t="s">
        <v>10</v>
      </c>
    </row>
    <row r="740" spans="3:7" ht="15" thickBot="1" x14ac:dyDescent="0.35">
      <c r="C740" s="10">
        <v>43304</v>
      </c>
      <c r="D740" s="11">
        <v>0.59567129629629634</v>
      </c>
      <c r="E740" s="12" t="s">
        <v>9</v>
      </c>
      <c r="F740" s="12">
        <v>17</v>
      </c>
      <c r="G740" s="12" t="s">
        <v>11</v>
      </c>
    </row>
    <row r="741" spans="3:7" ht="15" thickBot="1" x14ac:dyDescent="0.35">
      <c r="C741" s="10">
        <v>43304</v>
      </c>
      <c r="D741" s="11">
        <v>0.62043981481481481</v>
      </c>
      <c r="E741" s="12" t="s">
        <v>9</v>
      </c>
      <c r="F741" s="12">
        <v>12</v>
      </c>
      <c r="G741" s="12" t="s">
        <v>10</v>
      </c>
    </row>
    <row r="742" spans="3:7" ht="15" thickBot="1" x14ac:dyDescent="0.35">
      <c r="C742" s="10">
        <v>43304</v>
      </c>
      <c r="D742" s="11">
        <v>0.62750000000000006</v>
      </c>
      <c r="E742" s="12" t="s">
        <v>9</v>
      </c>
      <c r="F742" s="12">
        <v>5</v>
      </c>
      <c r="G742" s="12" t="s">
        <v>10</v>
      </c>
    </row>
    <row r="743" spans="3:7" ht="15" thickBot="1" x14ac:dyDescent="0.35">
      <c r="C743" s="10">
        <v>43304</v>
      </c>
      <c r="D743" s="11">
        <v>0.62922453703703707</v>
      </c>
      <c r="E743" s="12" t="s">
        <v>9</v>
      </c>
      <c r="F743" s="12">
        <v>30</v>
      </c>
      <c r="G743" s="12" t="s">
        <v>10</v>
      </c>
    </row>
    <row r="744" spans="3:7" ht="15" thickBot="1" x14ac:dyDescent="0.35">
      <c r="C744" s="10">
        <v>43304</v>
      </c>
      <c r="D744" s="11">
        <v>0.63392361111111117</v>
      </c>
      <c r="E744" s="12" t="s">
        <v>9</v>
      </c>
      <c r="F744" s="12">
        <v>21</v>
      </c>
      <c r="G744" s="12" t="s">
        <v>10</v>
      </c>
    </row>
    <row r="745" spans="3:7" ht="15" thickBot="1" x14ac:dyDescent="0.35">
      <c r="C745" s="10">
        <v>43304</v>
      </c>
      <c r="D745" s="11">
        <v>0.63578703703703698</v>
      </c>
      <c r="E745" s="12" t="s">
        <v>9</v>
      </c>
      <c r="F745" s="12">
        <v>20</v>
      </c>
      <c r="G745" s="12" t="s">
        <v>10</v>
      </c>
    </row>
    <row r="746" spans="3:7" ht="15" thickBot="1" x14ac:dyDescent="0.35">
      <c r="C746" s="10">
        <v>43304</v>
      </c>
      <c r="D746" s="11">
        <v>0.64927083333333335</v>
      </c>
      <c r="E746" s="12" t="s">
        <v>9</v>
      </c>
      <c r="F746" s="12">
        <v>13</v>
      </c>
      <c r="G746" s="12" t="s">
        <v>11</v>
      </c>
    </row>
    <row r="747" spans="3:7" ht="15" thickBot="1" x14ac:dyDescent="0.35">
      <c r="C747" s="10">
        <v>43304</v>
      </c>
      <c r="D747" s="11">
        <v>0.64954861111111117</v>
      </c>
      <c r="E747" s="12" t="s">
        <v>9</v>
      </c>
      <c r="F747" s="12">
        <v>11</v>
      </c>
      <c r="G747" s="12" t="s">
        <v>11</v>
      </c>
    </row>
    <row r="748" spans="3:7" ht="15" thickBot="1" x14ac:dyDescent="0.35">
      <c r="C748" s="10">
        <v>43304</v>
      </c>
      <c r="D748" s="11">
        <v>0.64967592592592593</v>
      </c>
      <c r="E748" s="12" t="s">
        <v>9</v>
      </c>
      <c r="F748" s="12">
        <v>20</v>
      </c>
      <c r="G748" s="12" t="s">
        <v>10</v>
      </c>
    </row>
    <row r="749" spans="3:7" ht="15" thickBot="1" x14ac:dyDescent="0.35">
      <c r="C749" s="10">
        <v>43304</v>
      </c>
      <c r="D749" s="11">
        <v>0.65665509259259258</v>
      </c>
      <c r="E749" s="12" t="s">
        <v>9</v>
      </c>
      <c r="F749" s="12">
        <v>17</v>
      </c>
      <c r="G749" s="12" t="s">
        <v>11</v>
      </c>
    </row>
    <row r="750" spans="3:7" ht="15" thickBot="1" x14ac:dyDescent="0.35">
      <c r="C750" s="10">
        <v>43304</v>
      </c>
      <c r="D750" s="11">
        <v>0.65687499999999999</v>
      </c>
      <c r="E750" s="12" t="s">
        <v>9</v>
      </c>
      <c r="F750" s="12">
        <v>16</v>
      </c>
      <c r="G750" s="12" t="s">
        <v>11</v>
      </c>
    </row>
    <row r="751" spans="3:7" ht="15" thickBot="1" x14ac:dyDescent="0.35">
      <c r="C751" s="10">
        <v>43304</v>
      </c>
      <c r="D751" s="11">
        <v>0.65842592592592586</v>
      </c>
      <c r="E751" s="12" t="s">
        <v>9</v>
      </c>
      <c r="F751" s="12">
        <v>22</v>
      </c>
      <c r="G751" s="12" t="s">
        <v>10</v>
      </c>
    </row>
    <row r="752" spans="3:7" ht="15" thickBot="1" x14ac:dyDescent="0.35">
      <c r="C752" s="10">
        <v>43304</v>
      </c>
      <c r="D752" s="11">
        <v>0.66170138888888885</v>
      </c>
      <c r="E752" s="12" t="s">
        <v>9</v>
      </c>
      <c r="F752" s="12">
        <v>11</v>
      </c>
      <c r="G752" s="12" t="s">
        <v>11</v>
      </c>
    </row>
    <row r="753" spans="3:7" ht="15" thickBot="1" x14ac:dyDescent="0.35">
      <c r="C753" s="10">
        <v>43304</v>
      </c>
      <c r="D753" s="11">
        <v>0.66241898148148148</v>
      </c>
      <c r="E753" s="12" t="s">
        <v>9</v>
      </c>
      <c r="F753" s="12">
        <v>10</v>
      </c>
      <c r="G753" s="12" t="s">
        <v>11</v>
      </c>
    </row>
    <row r="754" spans="3:7" ht="15" thickBot="1" x14ac:dyDescent="0.35">
      <c r="C754" s="10">
        <v>43304</v>
      </c>
      <c r="D754" s="11">
        <v>0.67097222222222219</v>
      </c>
      <c r="E754" s="12" t="s">
        <v>9</v>
      </c>
      <c r="F754" s="12">
        <v>10</v>
      </c>
      <c r="G754" s="12" t="s">
        <v>10</v>
      </c>
    </row>
    <row r="755" spans="3:7" ht="15" thickBot="1" x14ac:dyDescent="0.35">
      <c r="C755" s="10">
        <v>43304</v>
      </c>
      <c r="D755" s="11">
        <v>0.67618055555555545</v>
      </c>
      <c r="E755" s="12" t="s">
        <v>9</v>
      </c>
      <c r="F755" s="12">
        <v>8</v>
      </c>
      <c r="G755" s="12" t="s">
        <v>11</v>
      </c>
    </row>
    <row r="756" spans="3:7" ht="15" thickBot="1" x14ac:dyDescent="0.35">
      <c r="C756" s="10">
        <v>43304</v>
      </c>
      <c r="D756" s="11">
        <v>0.6878009259259259</v>
      </c>
      <c r="E756" s="12" t="s">
        <v>9</v>
      </c>
      <c r="F756" s="12">
        <v>10</v>
      </c>
      <c r="G756" s="12" t="s">
        <v>10</v>
      </c>
    </row>
    <row r="757" spans="3:7" ht="15" thickBot="1" x14ac:dyDescent="0.35">
      <c r="C757" s="10">
        <v>43304</v>
      </c>
      <c r="D757" s="11">
        <v>0.69179398148148152</v>
      </c>
      <c r="E757" s="12" t="s">
        <v>9</v>
      </c>
      <c r="F757" s="12">
        <v>10</v>
      </c>
      <c r="G757" s="12" t="s">
        <v>11</v>
      </c>
    </row>
    <row r="758" spans="3:7" ht="15" thickBot="1" x14ac:dyDescent="0.35">
      <c r="C758" s="10">
        <v>43304</v>
      </c>
      <c r="D758" s="11">
        <v>0.69776620370370368</v>
      </c>
      <c r="E758" s="12" t="s">
        <v>9</v>
      </c>
      <c r="F758" s="12">
        <v>24</v>
      </c>
      <c r="G758" s="12" t="s">
        <v>10</v>
      </c>
    </row>
    <row r="759" spans="3:7" ht="15" thickBot="1" x14ac:dyDescent="0.35">
      <c r="C759" s="10">
        <v>43304</v>
      </c>
      <c r="D759" s="11">
        <v>0.6990277777777778</v>
      </c>
      <c r="E759" s="12" t="s">
        <v>9</v>
      </c>
      <c r="F759" s="12">
        <v>27</v>
      </c>
      <c r="G759" s="12" t="s">
        <v>11</v>
      </c>
    </row>
    <row r="760" spans="3:7" ht="15" thickBot="1" x14ac:dyDescent="0.35">
      <c r="C760" s="10">
        <v>43304</v>
      </c>
      <c r="D760" s="11">
        <v>0.69907407407407407</v>
      </c>
      <c r="E760" s="12" t="s">
        <v>9</v>
      </c>
      <c r="F760" s="12">
        <v>12</v>
      </c>
      <c r="G760" s="12" t="s">
        <v>11</v>
      </c>
    </row>
    <row r="761" spans="3:7" ht="15" thickBot="1" x14ac:dyDescent="0.35">
      <c r="C761" s="10">
        <v>43304</v>
      </c>
      <c r="D761" s="11">
        <v>0.69942129629629635</v>
      </c>
      <c r="E761" s="12" t="s">
        <v>9</v>
      </c>
      <c r="F761" s="12">
        <v>23</v>
      </c>
      <c r="G761" s="12" t="s">
        <v>10</v>
      </c>
    </row>
    <row r="762" spans="3:7" ht="15" thickBot="1" x14ac:dyDescent="0.35">
      <c r="C762" s="10">
        <v>43304</v>
      </c>
      <c r="D762" s="11">
        <v>0.7010185185185186</v>
      </c>
      <c r="E762" s="12" t="s">
        <v>9</v>
      </c>
      <c r="F762" s="12">
        <v>20</v>
      </c>
      <c r="G762" s="12" t="s">
        <v>10</v>
      </c>
    </row>
    <row r="763" spans="3:7" ht="15" thickBot="1" x14ac:dyDescent="0.35">
      <c r="C763" s="10">
        <v>43304</v>
      </c>
      <c r="D763" s="11">
        <v>0.70135416666666661</v>
      </c>
      <c r="E763" s="12" t="s">
        <v>9</v>
      </c>
      <c r="F763" s="12">
        <v>22</v>
      </c>
      <c r="G763" s="12" t="s">
        <v>10</v>
      </c>
    </row>
    <row r="764" spans="3:7" ht="15" thickBot="1" x14ac:dyDescent="0.35">
      <c r="C764" s="10">
        <v>43304</v>
      </c>
      <c r="D764" s="11">
        <v>0.70270833333333327</v>
      </c>
      <c r="E764" s="12" t="s">
        <v>9</v>
      </c>
      <c r="F764" s="12">
        <v>26</v>
      </c>
      <c r="G764" s="12" t="s">
        <v>10</v>
      </c>
    </row>
    <row r="765" spans="3:7" ht="15" thickBot="1" x14ac:dyDescent="0.35">
      <c r="C765" s="10">
        <v>43304</v>
      </c>
      <c r="D765" s="11">
        <v>0.70571759259259259</v>
      </c>
      <c r="E765" s="12" t="s">
        <v>9</v>
      </c>
      <c r="F765" s="12">
        <v>25</v>
      </c>
      <c r="G765" s="12" t="s">
        <v>10</v>
      </c>
    </row>
    <row r="766" spans="3:7" ht="15" thickBot="1" x14ac:dyDescent="0.35">
      <c r="C766" s="10">
        <v>43304</v>
      </c>
      <c r="D766" s="11">
        <v>0.70773148148148157</v>
      </c>
      <c r="E766" s="12" t="s">
        <v>9</v>
      </c>
      <c r="F766" s="12">
        <v>27</v>
      </c>
      <c r="G766" s="12" t="s">
        <v>10</v>
      </c>
    </row>
    <row r="767" spans="3:7" ht="15" thickBot="1" x14ac:dyDescent="0.35">
      <c r="C767" s="10">
        <v>43304</v>
      </c>
      <c r="D767" s="11">
        <v>0.70777777777777784</v>
      </c>
      <c r="E767" s="12" t="s">
        <v>9</v>
      </c>
      <c r="F767" s="12">
        <v>28</v>
      </c>
      <c r="G767" s="12" t="s">
        <v>10</v>
      </c>
    </row>
    <row r="768" spans="3:7" ht="15" thickBot="1" x14ac:dyDescent="0.35">
      <c r="C768" s="10">
        <v>43304</v>
      </c>
      <c r="D768" s="11">
        <v>0.70809027777777767</v>
      </c>
      <c r="E768" s="12" t="s">
        <v>9</v>
      </c>
      <c r="F768" s="12">
        <v>11</v>
      </c>
      <c r="G768" s="12" t="s">
        <v>11</v>
      </c>
    </row>
    <row r="769" spans="3:7" ht="15" thickBot="1" x14ac:dyDescent="0.35">
      <c r="C769" s="10">
        <v>43304</v>
      </c>
      <c r="D769" s="11">
        <v>0.70825231481481488</v>
      </c>
      <c r="E769" s="12" t="s">
        <v>9</v>
      </c>
      <c r="F769" s="12">
        <v>9</v>
      </c>
      <c r="G769" s="12" t="s">
        <v>11</v>
      </c>
    </row>
    <row r="770" spans="3:7" ht="15" thickBot="1" x14ac:dyDescent="0.35">
      <c r="C770" s="10">
        <v>43304</v>
      </c>
      <c r="D770" s="11">
        <v>0.70846064814814813</v>
      </c>
      <c r="E770" s="12" t="s">
        <v>9</v>
      </c>
      <c r="F770" s="12">
        <v>10</v>
      </c>
      <c r="G770" s="12" t="s">
        <v>11</v>
      </c>
    </row>
    <row r="771" spans="3:7" ht="15" thickBot="1" x14ac:dyDescent="0.35">
      <c r="C771" s="10">
        <v>43304</v>
      </c>
      <c r="D771" s="11">
        <v>0.71451388888888889</v>
      </c>
      <c r="E771" s="12" t="s">
        <v>9</v>
      </c>
      <c r="F771" s="12">
        <v>25</v>
      </c>
      <c r="G771" s="12" t="s">
        <v>10</v>
      </c>
    </row>
    <row r="772" spans="3:7" ht="15" thickBot="1" x14ac:dyDescent="0.35">
      <c r="C772" s="10">
        <v>43304</v>
      </c>
      <c r="D772" s="11">
        <v>0.71456018518518516</v>
      </c>
      <c r="E772" s="12" t="s">
        <v>9</v>
      </c>
      <c r="F772" s="12">
        <v>34</v>
      </c>
      <c r="G772" s="12" t="s">
        <v>10</v>
      </c>
    </row>
    <row r="773" spans="3:7" ht="15" thickBot="1" x14ac:dyDescent="0.35">
      <c r="C773" s="10">
        <v>43304</v>
      </c>
      <c r="D773" s="11">
        <v>0.71596064814814808</v>
      </c>
      <c r="E773" s="12" t="s">
        <v>9</v>
      </c>
      <c r="F773" s="12">
        <v>13</v>
      </c>
      <c r="G773" s="12" t="s">
        <v>11</v>
      </c>
    </row>
    <row r="774" spans="3:7" ht="15" thickBot="1" x14ac:dyDescent="0.35">
      <c r="C774" s="10">
        <v>43304</v>
      </c>
      <c r="D774" s="11">
        <v>0.72138888888888886</v>
      </c>
      <c r="E774" s="12" t="s">
        <v>9</v>
      </c>
      <c r="F774" s="12">
        <v>27</v>
      </c>
      <c r="G774" s="12" t="s">
        <v>10</v>
      </c>
    </row>
    <row r="775" spans="3:7" ht="15" thickBot="1" x14ac:dyDescent="0.35">
      <c r="C775" s="10">
        <v>43304</v>
      </c>
      <c r="D775" s="11">
        <v>0.72149305555555554</v>
      </c>
      <c r="E775" s="12" t="s">
        <v>9</v>
      </c>
      <c r="F775" s="12">
        <v>24</v>
      </c>
      <c r="G775" s="12" t="s">
        <v>10</v>
      </c>
    </row>
    <row r="776" spans="3:7" ht="15" thickBot="1" x14ac:dyDescent="0.35">
      <c r="C776" s="10">
        <v>43304</v>
      </c>
      <c r="D776" s="11">
        <v>0.72271990740740744</v>
      </c>
      <c r="E776" s="12" t="s">
        <v>9</v>
      </c>
      <c r="F776" s="12">
        <v>11</v>
      </c>
      <c r="G776" s="12" t="s">
        <v>11</v>
      </c>
    </row>
    <row r="777" spans="3:7" ht="15" thickBot="1" x14ac:dyDescent="0.35">
      <c r="C777" s="10">
        <v>43304</v>
      </c>
      <c r="D777" s="11">
        <v>0.72290509259259261</v>
      </c>
      <c r="E777" s="12" t="s">
        <v>9</v>
      </c>
      <c r="F777" s="12">
        <v>13</v>
      </c>
      <c r="G777" s="12" t="s">
        <v>11</v>
      </c>
    </row>
    <row r="778" spans="3:7" ht="15" thickBot="1" x14ac:dyDescent="0.35">
      <c r="C778" s="10">
        <v>43304</v>
      </c>
      <c r="D778" s="11">
        <v>0.72347222222222218</v>
      </c>
      <c r="E778" s="12" t="s">
        <v>9</v>
      </c>
      <c r="F778" s="12">
        <v>29</v>
      </c>
      <c r="G778" s="12" t="s">
        <v>10</v>
      </c>
    </row>
    <row r="779" spans="3:7" ht="15" thickBot="1" x14ac:dyDescent="0.35">
      <c r="C779" s="10">
        <v>43304</v>
      </c>
      <c r="D779" s="11">
        <v>0.72357638888888898</v>
      </c>
      <c r="E779" s="12" t="s">
        <v>9</v>
      </c>
      <c r="F779" s="12">
        <v>27</v>
      </c>
      <c r="G779" s="12" t="s">
        <v>10</v>
      </c>
    </row>
    <row r="780" spans="3:7" ht="15" thickBot="1" x14ac:dyDescent="0.35">
      <c r="C780" s="10">
        <v>43304</v>
      </c>
      <c r="D780" s="11">
        <v>0.72358796296296291</v>
      </c>
      <c r="E780" s="12" t="s">
        <v>9</v>
      </c>
      <c r="F780" s="12">
        <v>28</v>
      </c>
      <c r="G780" s="12" t="s">
        <v>10</v>
      </c>
    </row>
    <row r="781" spans="3:7" ht="15" thickBot="1" x14ac:dyDescent="0.35">
      <c r="C781" s="10">
        <v>43304</v>
      </c>
      <c r="D781" s="11">
        <v>0.72978009259259258</v>
      </c>
      <c r="E781" s="12" t="s">
        <v>9</v>
      </c>
      <c r="F781" s="12">
        <v>23</v>
      </c>
      <c r="G781" s="12" t="s">
        <v>10</v>
      </c>
    </row>
    <row r="782" spans="3:7" ht="15" thickBot="1" x14ac:dyDescent="0.35">
      <c r="C782" s="10">
        <v>43304</v>
      </c>
      <c r="D782" s="11">
        <v>0.73195601851851855</v>
      </c>
      <c r="E782" s="12" t="s">
        <v>9</v>
      </c>
      <c r="F782" s="12">
        <v>17</v>
      </c>
      <c r="G782" s="12" t="s">
        <v>10</v>
      </c>
    </row>
    <row r="783" spans="3:7" ht="15" thickBot="1" x14ac:dyDescent="0.35">
      <c r="C783" s="10">
        <v>43304</v>
      </c>
      <c r="D783" s="11">
        <v>0.73292824074074081</v>
      </c>
      <c r="E783" s="12" t="s">
        <v>9</v>
      </c>
      <c r="F783" s="12">
        <v>10</v>
      </c>
      <c r="G783" s="12" t="s">
        <v>11</v>
      </c>
    </row>
    <row r="784" spans="3:7" ht="15" thickBot="1" x14ac:dyDescent="0.35">
      <c r="C784" s="10">
        <v>43304</v>
      </c>
      <c r="D784" s="11">
        <v>0.73883101851851851</v>
      </c>
      <c r="E784" s="12" t="s">
        <v>9</v>
      </c>
      <c r="F784" s="12">
        <v>10</v>
      </c>
      <c r="G784" s="12" t="s">
        <v>11</v>
      </c>
    </row>
    <row r="785" spans="3:7" ht="15" thickBot="1" x14ac:dyDescent="0.35">
      <c r="C785" s="10">
        <v>43304</v>
      </c>
      <c r="D785" s="11">
        <v>0.74067129629629624</v>
      </c>
      <c r="E785" s="12" t="s">
        <v>9</v>
      </c>
      <c r="F785" s="12">
        <v>8</v>
      </c>
      <c r="G785" s="12" t="s">
        <v>11</v>
      </c>
    </row>
    <row r="786" spans="3:7" ht="15" thickBot="1" x14ac:dyDescent="0.35">
      <c r="C786" s="10">
        <v>43304</v>
      </c>
      <c r="D786" s="11">
        <v>0.74944444444444447</v>
      </c>
      <c r="E786" s="12" t="s">
        <v>9</v>
      </c>
      <c r="F786" s="12">
        <v>19</v>
      </c>
      <c r="G786" s="12" t="s">
        <v>10</v>
      </c>
    </row>
    <row r="787" spans="3:7" ht="15" thickBot="1" x14ac:dyDescent="0.35">
      <c r="C787" s="10">
        <v>43304</v>
      </c>
      <c r="D787" s="11">
        <v>0.75196759259259249</v>
      </c>
      <c r="E787" s="12" t="s">
        <v>9</v>
      </c>
      <c r="F787" s="12">
        <v>28</v>
      </c>
      <c r="G787" s="12" t="s">
        <v>10</v>
      </c>
    </row>
    <row r="788" spans="3:7" ht="15" thickBot="1" x14ac:dyDescent="0.35">
      <c r="C788" s="10">
        <v>43304</v>
      </c>
      <c r="D788" s="11">
        <v>0.75510416666666658</v>
      </c>
      <c r="E788" s="12" t="s">
        <v>9</v>
      </c>
      <c r="F788" s="12">
        <v>13</v>
      </c>
      <c r="G788" s="12" t="s">
        <v>10</v>
      </c>
    </row>
    <row r="789" spans="3:7" ht="15" thickBot="1" x14ac:dyDescent="0.35">
      <c r="C789" s="10">
        <v>43304</v>
      </c>
      <c r="D789" s="11">
        <v>0.75512731481481488</v>
      </c>
      <c r="E789" s="12" t="s">
        <v>9</v>
      </c>
      <c r="F789" s="12">
        <v>17</v>
      </c>
      <c r="G789" s="12" t="s">
        <v>10</v>
      </c>
    </row>
    <row r="790" spans="3:7" ht="15" thickBot="1" x14ac:dyDescent="0.35">
      <c r="C790" s="10">
        <v>43304</v>
      </c>
      <c r="D790" s="11">
        <v>0.75513888888888892</v>
      </c>
      <c r="E790" s="12" t="s">
        <v>9</v>
      </c>
      <c r="F790" s="12">
        <v>20</v>
      </c>
      <c r="G790" s="12" t="s">
        <v>10</v>
      </c>
    </row>
    <row r="791" spans="3:7" ht="15" thickBot="1" x14ac:dyDescent="0.35">
      <c r="C791" s="10">
        <v>43304</v>
      </c>
      <c r="D791" s="11">
        <v>0.75516203703703699</v>
      </c>
      <c r="E791" s="12" t="s">
        <v>9</v>
      </c>
      <c r="F791" s="12">
        <v>16</v>
      </c>
      <c r="G791" s="12" t="s">
        <v>10</v>
      </c>
    </row>
    <row r="792" spans="3:7" ht="15" thickBot="1" x14ac:dyDescent="0.35">
      <c r="C792" s="10">
        <v>43304</v>
      </c>
      <c r="D792" s="11">
        <v>0.75517361111111114</v>
      </c>
      <c r="E792" s="12" t="s">
        <v>9</v>
      </c>
      <c r="F792" s="12">
        <v>18</v>
      </c>
      <c r="G792" s="12" t="s">
        <v>10</v>
      </c>
    </row>
    <row r="793" spans="3:7" ht="15" thickBot="1" x14ac:dyDescent="0.35">
      <c r="C793" s="10">
        <v>43304</v>
      </c>
      <c r="D793" s="11">
        <v>0.75548611111111119</v>
      </c>
      <c r="E793" s="12" t="s">
        <v>9</v>
      </c>
      <c r="F793" s="12">
        <v>11</v>
      </c>
      <c r="G793" s="12" t="s">
        <v>11</v>
      </c>
    </row>
    <row r="794" spans="3:7" ht="15" thickBot="1" x14ac:dyDescent="0.35">
      <c r="C794" s="10">
        <v>43304</v>
      </c>
      <c r="D794" s="11">
        <v>0.75946759259259267</v>
      </c>
      <c r="E794" s="12" t="s">
        <v>9</v>
      </c>
      <c r="F794" s="12">
        <v>24</v>
      </c>
      <c r="G794" s="12" t="s">
        <v>10</v>
      </c>
    </row>
    <row r="795" spans="3:7" ht="15" thickBot="1" x14ac:dyDescent="0.35">
      <c r="C795" s="10">
        <v>43304</v>
      </c>
      <c r="D795" s="11">
        <v>0.76546296296296301</v>
      </c>
      <c r="E795" s="12" t="s">
        <v>9</v>
      </c>
      <c r="F795" s="12">
        <v>13</v>
      </c>
      <c r="G795" s="12" t="s">
        <v>10</v>
      </c>
    </row>
    <row r="796" spans="3:7" ht="15" thickBot="1" x14ac:dyDescent="0.35">
      <c r="C796" s="10">
        <v>43304</v>
      </c>
      <c r="D796" s="11">
        <v>0.76652777777777781</v>
      </c>
      <c r="E796" s="12" t="s">
        <v>9</v>
      </c>
      <c r="F796" s="12">
        <v>28</v>
      </c>
      <c r="G796" s="12" t="s">
        <v>10</v>
      </c>
    </row>
    <row r="797" spans="3:7" ht="15" thickBot="1" x14ac:dyDescent="0.35">
      <c r="C797" s="10">
        <v>43304</v>
      </c>
      <c r="D797" s="11">
        <v>0.76652777777777781</v>
      </c>
      <c r="E797" s="12" t="s">
        <v>9</v>
      </c>
      <c r="F797" s="12">
        <v>27</v>
      </c>
      <c r="G797" s="12" t="s">
        <v>11</v>
      </c>
    </row>
    <row r="798" spans="3:7" ht="15" thickBot="1" x14ac:dyDescent="0.35">
      <c r="C798" s="10">
        <v>43304</v>
      </c>
      <c r="D798" s="11">
        <v>0.76806712962962964</v>
      </c>
      <c r="E798" s="12" t="s">
        <v>9</v>
      </c>
      <c r="F798" s="12">
        <v>11</v>
      </c>
      <c r="G798" s="12" t="s">
        <v>11</v>
      </c>
    </row>
    <row r="799" spans="3:7" ht="15" thickBot="1" x14ac:dyDescent="0.35">
      <c r="C799" s="10">
        <v>43304</v>
      </c>
      <c r="D799" s="11">
        <v>0.7689583333333333</v>
      </c>
      <c r="E799" s="12" t="s">
        <v>9</v>
      </c>
      <c r="F799" s="12">
        <v>13</v>
      </c>
      <c r="G799" s="12" t="s">
        <v>10</v>
      </c>
    </row>
    <row r="800" spans="3:7" ht="15" thickBot="1" x14ac:dyDescent="0.35">
      <c r="C800" s="10">
        <v>43304</v>
      </c>
      <c r="D800" s="11">
        <v>0.76902777777777775</v>
      </c>
      <c r="E800" s="12" t="s">
        <v>9</v>
      </c>
      <c r="F800" s="12">
        <v>18</v>
      </c>
      <c r="G800" s="12" t="s">
        <v>10</v>
      </c>
    </row>
    <row r="801" spans="3:7" ht="15" thickBot="1" x14ac:dyDescent="0.35">
      <c r="C801" s="10">
        <v>43304</v>
      </c>
      <c r="D801" s="11">
        <v>0.7742013888888889</v>
      </c>
      <c r="E801" s="12" t="s">
        <v>9</v>
      </c>
      <c r="F801" s="12">
        <v>30</v>
      </c>
      <c r="G801" s="12" t="s">
        <v>10</v>
      </c>
    </row>
    <row r="802" spans="3:7" ht="15" thickBot="1" x14ac:dyDescent="0.35">
      <c r="C802" s="10">
        <v>43304</v>
      </c>
      <c r="D802" s="11">
        <v>0.77548611111111121</v>
      </c>
      <c r="E802" s="12" t="s">
        <v>9</v>
      </c>
      <c r="F802" s="12">
        <v>32</v>
      </c>
      <c r="G802" s="12" t="s">
        <v>10</v>
      </c>
    </row>
    <row r="803" spans="3:7" ht="15" thickBot="1" x14ac:dyDescent="0.35">
      <c r="C803" s="10">
        <v>43304</v>
      </c>
      <c r="D803" s="11">
        <v>0.77725694444444438</v>
      </c>
      <c r="E803" s="12" t="s">
        <v>9</v>
      </c>
      <c r="F803" s="12">
        <v>10</v>
      </c>
      <c r="G803" s="12" t="s">
        <v>10</v>
      </c>
    </row>
    <row r="804" spans="3:7" ht="15" thickBot="1" x14ac:dyDescent="0.35">
      <c r="C804" s="10">
        <v>43304</v>
      </c>
      <c r="D804" s="11">
        <v>0.77871527777777771</v>
      </c>
      <c r="E804" s="12" t="s">
        <v>9</v>
      </c>
      <c r="F804" s="12">
        <v>15</v>
      </c>
      <c r="G804" s="12" t="s">
        <v>11</v>
      </c>
    </row>
    <row r="805" spans="3:7" ht="15" thickBot="1" x14ac:dyDescent="0.35">
      <c r="C805" s="10">
        <v>43304</v>
      </c>
      <c r="D805" s="11">
        <v>0.78061342592592586</v>
      </c>
      <c r="E805" s="12" t="s">
        <v>9</v>
      </c>
      <c r="F805" s="12">
        <v>13</v>
      </c>
      <c r="G805" s="12" t="s">
        <v>11</v>
      </c>
    </row>
    <row r="806" spans="3:7" ht="15" thickBot="1" x14ac:dyDescent="0.35">
      <c r="C806" s="10">
        <v>43304</v>
      </c>
      <c r="D806" s="11">
        <v>0.78093749999999995</v>
      </c>
      <c r="E806" s="12" t="s">
        <v>9</v>
      </c>
      <c r="F806" s="12">
        <v>13</v>
      </c>
      <c r="G806" s="12" t="s">
        <v>11</v>
      </c>
    </row>
    <row r="807" spans="3:7" ht="15" thickBot="1" x14ac:dyDescent="0.35">
      <c r="C807" s="10">
        <v>43304</v>
      </c>
      <c r="D807" s="11">
        <v>0.78300925925925924</v>
      </c>
      <c r="E807" s="12" t="s">
        <v>9</v>
      </c>
      <c r="F807" s="12">
        <v>24</v>
      </c>
      <c r="G807" s="12" t="s">
        <v>10</v>
      </c>
    </row>
    <row r="808" spans="3:7" ht="15" thickBot="1" x14ac:dyDescent="0.35">
      <c r="C808" s="10">
        <v>43304</v>
      </c>
      <c r="D808" s="11">
        <v>0.79516203703703703</v>
      </c>
      <c r="E808" s="12" t="s">
        <v>9</v>
      </c>
      <c r="F808" s="12">
        <v>20</v>
      </c>
      <c r="G808" s="12" t="s">
        <v>10</v>
      </c>
    </row>
    <row r="809" spans="3:7" ht="15" thickBot="1" x14ac:dyDescent="0.35">
      <c r="C809" s="10">
        <v>43304</v>
      </c>
      <c r="D809" s="11">
        <v>0.79549768518518515</v>
      </c>
      <c r="E809" s="12" t="s">
        <v>9</v>
      </c>
      <c r="F809" s="12">
        <v>13</v>
      </c>
      <c r="G809" s="12" t="s">
        <v>11</v>
      </c>
    </row>
    <row r="810" spans="3:7" ht="15" thickBot="1" x14ac:dyDescent="0.35">
      <c r="C810" s="10">
        <v>43304</v>
      </c>
      <c r="D810" s="11">
        <v>0.79873842592592592</v>
      </c>
      <c r="E810" s="12" t="s">
        <v>9</v>
      </c>
      <c r="F810" s="12">
        <v>12</v>
      </c>
      <c r="G810" s="12" t="s">
        <v>10</v>
      </c>
    </row>
    <row r="811" spans="3:7" ht="15" thickBot="1" x14ac:dyDescent="0.35">
      <c r="C811" s="10">
        <v>43304</v>
      </c>
      <c r="D811" s="11">
        <v>0.80465277777777777</v>
      </c>
      <c r="E811" s="12" t="s">
        <v>9</v>
      </c>
      <c r="F811" s="12">
        <v>15</v>
      </c>
      <c r="G811" s="12" t="s">
        <v>10</v>
      </c>
    </row>
    <row r="812" spans="3:7" ht="15" thickBot="1" x14ac:dyDescent="0.35">
      <c r="C812" s="10">
        <v>43304</v>
      </c>
      <c r="D812" s="11">
        <v>0.80677083333333333</v>
      </c>
      <c r="E812" s="12" t="s">
        <v>9</v>
      </c>
      <c r="F812" s="12">
        <v>12</v>
      </c>
      <c r="G812" s="12" t="s">
        <v>11</v>
      </c>
    </row>
    <row r="813" spans="3:7" ht="15" thickBot="1" x14ac:dyDescent="0.35">
      <c r="C813" s="10">
        <v>43304</v>
      </c>
      <c r="D813" s="11">
        <v>0.80717592592592602</v>
      </c>
      <c r="E813" s="12" t="s">
        <v>9</v>
      </c>
      <c r="F813" s="12">
        <v>13</v>
      </c>
      <c r="G813" s="12" t="s">
        <v>10</v>
      </c>
    </row>
    <row r="814" spans="3:7" ht="15" thickBot="1" x14ac:dyDescent="0.35">
      <c r="C814" s="10">
        <v>43304</v>
      </c>
      <c r="D814" s="11">
        <v>0.81230324074074067</v>
      </c>
      <c r="E814" s="12" t="s">
        <v>9</v>
      </c>
      <c r="F814" s="12">
        <v>22</v>
      </c>
      <c r="G814" s="12" t="s">
        <v>10</v>
      </c>
    </row>
    <row r="815" spans="3:7" ht="15" thickBot="1" x14ac:dyDescent="0.35">
      <c r="C815" s="10">
        <v>43304</v>
      </c>
      <c r="D815" s="11">
        <v>0.81258101851851849</v>
      </c>
      <c r="E815" s="12" t="s">
        <v>9</v>
      </c>
      <c r="F815" s="12">
        <v>9</v>
      </c>
      <c r="G815" s="12" t="s">
        <v>11</v>
      </c>
    </row>
    <row r="816" spans="3:7" ht="15" thickBot="1" x14ac:dyDescent="0.35">
      <c r="C816" s="10">
        <v>43304</v>
      </c>
      <c r="D816" s="11">
        <v>0.81379629629629635</v>
      </c>
      <c r="E816" s="12" t="s">
        <v>9</v>
      </c>
      <c r="F816" s="12">
        <v>12</v>
      </c>
      <c r="G816" s="12" t="s">
        <v>11</v>
      </c>
    </row>
    <row r="817" spans="3:7" ht="15" thickBot="1" x14ac:dyDescent="0.35">
      <c r="C817" s="10">
        <v>43304</v>
      </c>
      <c r="D817" s="11">
        <v>0.82130787037037034</v>
      </c>
      <c r="E817" s="12" t="s">
        <v>9</v>
      </c>
      <c r="F817" s="12">
        <v>12</v>
      </c>
      <c r="G817" s="12" t="s">
        <v>11</v>
      </c>
    </row>
    <row r="818" spans="3:7" ht="15" thickBot="1" x14ac:dyDescent="0.35">
      <c r="C818" s="10">
        <v>43304</v>
      </c>
      <c r="D818" s="11">
        <v>0.82943287037037028</v>
      </c>
      <c r="E818" s="12" t="s">
        <v>9</v>
      </c>
      <c r="F818" s="12">
        <v>10</v>
      </c>
      <c r="G818" s="12" t="s">
        <v>10</v>
      </c>
    </row>
    <row r="819" spans="3:7" ht="15" thickBot="1" x14ac:dyDescent="0.35">
      <c r="C819" s="10">
        <v>43304</v>
      </c>
      <c r="D819" s="11">
        <v>0.83188657407407407</v>
      </c>
      <c r="E819" s="12" t="s">
        <v>9</v>
      </c>
      <c r="F819" s="12">
        <v>13</v>
      </c>
      <c r="G819" s="12" t="s">
        <v>10</v>
      </c>
    </row>
    <row r="820" spans="3:7" ht="15" thickBot="1" x14ac:dyDescent="0.35">
      <c r="C820" s="10">
        <v>43304</v>
      </c>
      <c r="D820" s="11">
        <v>0.84226851851851858</v>
      </c>
      <c r="E820" s="12" t="s">
        <v>9</v>
      </c>
      <c r="F820" s="12">
        <v>13</v>
      </c>
      <c r="G820" s="12" t="s">
        <v>11</v>
      </c>
    </row>
    <row r="821" spans="3:7" ht="15" thickBot="1" x14ac:dyDescent="0.35">
      <c r="C821" s="10">
        <v>43304</v>
      </c>
      <c r="D821" s="11">
        <v>0.84850694444444441</v>
      </c>
      <c r="E821" s="12" t="s">
        <v>9</v>
      </c>
      <c r="F821" s="12">
        <v>25</v>
      </c>
      <c r="G821" s="12" t="s">
        <v>10</v>
      </c>
    </row>
    <row r="822" spans="3:7" ht="15" thickBot="1" x14ac:dyDescent="0.35">
      <c r="C822" s="10">
        <v>43304</v>
      </c>
      <c r="D822" s="11">
        <v>0.8591550925925926</v>
      </c>
      <c r="E822" s="12" t="s">
        <v>9</v>
      </c>
      <c r="F822" s="12">
        <v>22</v>
      </c>
      <c r="G822" s="12" t="s">
        <v>11</v>
      </c>
    </row>
    <row r="823" spans="3:7" ht="15" thickBot="1" x14ac:dyDescent="0.35">
      <c r="C823" s="10">
        <v>43304</v>
      </c>
      <c r="D823" s="11">
        <v>0.87276620370370372</v>
      </c>
      <c r="E823" s="12" t="s">
        <v>9</v>
      </c>
      <c r="F823" s="12">
        <v>10</v>
      </c>
      <c r="G823" s="12" t="s">
        <v>10</v>
      </c>
    </row>
    <row r="824" spans="3:7" ht="15" thickBot="1" x14ac:dyDescent="0.35">
      <c r="C824" s="10">
        <v>43304</v>
      </c>
      <c r="D824" s="11">
        <v>0.87541666666666673</v>
      </c>
      <c r="E824" s="12" t="s">
        <v>9</v>
      </c>
      <c r="F824" s="12">
        <v>10</v>
      </c>
      <c r="G824" s="12" t="s">
        <v>10</v>
      </c>
    </row>
    <row r="825" spans="3:7" ht="15" thickBot="1" x14ac:dyDescent="0.35">
      <c r="C825" s="10">
        <v>43304</v>
      </c>
      <c r="D825" s="11">
        <v>0.89408564814814817</v>
      </c>
      <c r="E825" s="12" t="s">
        <v>9</v>
      </c>
      <c r="F825" s="12">
        <v>9</v>
      </c>
      <c r="G825" s="12" t="s">
        <v>11</v>
      </c>
    </row>
    <row r="826" spans="3:7" ht="15" thickBot="1" x14ac:dyDescent="0.35">
      <c r="C826" s="10">
        <v>43304</v>
      </c>
      <c r="D826" s="11">
        <v>0.93545138888888879</v>
      </c>
      <c r="E826" s="12" t="s">
        <v>9</v>
      </c>
      <c r="F826" s="12">
        <v>11</v>
      </c>
      <c r="G826" s="12" t="s">
        <v>11</v>
      </c>
    </row>
    <row r="827" spans="3:7" ht="15" thickBot="1" x14ac:dyDescent="0.35">
      <c r="C827" s="10">
        <v>43304</v>
      </c>
      <c r="D827" s="11">
        <v>0.96075231481481482</v>
      </c>
      <c r="E827" s="12" t="s">
        <v>9</v>
      </c>
      <c r="F827" s="12">
        <v>15</v>
      </c>
      <c r="G827" s="12" t="s">
        <v>10</v>
      </c>
    </row>
    <row r="828" spans="3:7" ht="15" thickBot="1" x14ac:dyDescent="0.35">
      <c r="C828" s="10">
        <v>43305</v>
      </c>
      <c r="D828" s="11">
        <v>0.1290625</v>
      </c>
      <c r="E828" s="12" t="s">
        <v>9</v>
      </c>
      <c r="F828" s="12">
        <v>15</v>
      </c>
      <c r="G828" s="12" t="s">
        <v>11</v>
      </c>
    </row>
    <row r="829" spans="3:7" ht="15" thickBot="1" x14ac:dyDescent="0.35">
      <c r="C829" s="10">
        <v>43305</v>
      </c>
      <c r="D829" s="11">
        <v>0.12920138888888888</v>
      </c>
      <c r="E829" s="12" t="s">
        <v>9</v>
      </c>
      <c r="F829" s="12">
        <v>18</v>
      </c>
      <c r="G829" s="12" t="s">
        <v>11</v>
      </c>
    </row>
    <row r="830" spans="3:7" ht="15" thickBot="1" x14ac:dyDescent="0.35">
      <c r="C830" s="10">
        <v>43305</v>
      </c>
      <c r="D830" s="11">
        <v>0.18866898148148148</v>
      </c>
      <c r="E830" s="12" t="s">
        <v>9</v>
      </c>
      <c r="F830" s="12">
        <v>11</v>
      </c>
      <c r="G830" s="12" t="s">
        <v>11</v>
      </c>
    </row>
    <row r="831" spans="3:7" ht="15" thickBot="1" x14ac:dyDescent="0.35">
      <c r="C831" s="10">
        <v>43305</v>
      </c>
      <c r="D831" s="11">
        <v>0.25964120370370369</v>
      </c>
      <c r="E831" s="12" t="s">
        <v>9</v>
      </c>
      <c r="F831" s="12">
        <v>23</v>
      </c>
      <c r="G831" s="12" t="s">
        <v>10</v>
      </c>
    </row>
    <row r="832" spans="3:7" ht="15" thickBot="1" x14ac:dyDescent="0.35">
      <c r="C832" s="10">
        <v>43305</v>
      </c>
      <c r="D832" s="11">
        <v>0.26265046296296296</v>
      </c>
      <c r="E832" s="12" t="s">
        <v>9</v>
      </c>
      <c r="F832" s="12">
        <v>13</v>
      </c>
      <c r="G832" s="12" t="s">
        <v>11</v>
      </c>
    </row>
    <row r="833" spans="3:7" ht="15" thickBot="1" x14ac:dyDescent="0.35">
      <c r="C833" s="10">
        <v>43305</v>
      </c>
      <c r="D833" s="11">
        <v>0.32906249999999998</v>
      </c>
      <c r="E833" s="12" t="s">
        <v>9</v>
      </c>
      <c r="F833" s="12">
        <v>12</v>
      </c>
      <c r="G833" s="12" t="s">
        <v>10</v>
      </c>
    </row>
    <row r="834" spans="3:7" ht="15" thickBot="1" x14ac:dyDescent="0.35">
      <c r="C834" s="10">
        <v>43305</v>
      </c>
      <c r="D834" s="11">
        <v>0.33233796296296297</v>
      </c>
      <c r="E834" s="12" t="s">
        <v>9</v>
      </c>
      <c r="F834" s="12">
        <v>22</v>
      </c>
      <c r="G834" s="12" t="s">
        <v>11</v>
      </c>
    </row>
    <row r="835" spans="3:7" ht="15" thickBot="1" x14ac:dyDescent="0.35">
      <c r="C835" s="10">
        <v>43305</v>
      </c>
      <c r="D835" s="11">
        <v>0.34609953703703705</v>
      </c>
      <c r="E835" s="12" t="s">
        <v>9</v>
      </c>
      <c r="F835" s="12">
        <v>26</v>
      </c>
      <c r="G835" s="12" t="s">
        <v>10</v>
      </c>
    </row>
    <row r="836" spans="3:7" ht="15" thickBot="1" x14ac:dyDescent="0.35">
      <c r="C836" s="10">
        <v>43305</v>
      </c>
      <c r="D836" s="11">
        <v>0.36689814814814814</v>
      </c>
      <c r="E836" s="12" t="s">
        <v>9</v>
      </c>
      <c r="F836" s="12">
        <v>25</v>
      </c>
      <c r="G836" s="12" t="s">
        <v>10</v>
      </c>
    </row>
    <row r="837" spans="3:7" ht="15" thickBot="1" x14ac:dyDescent="0.35">
      <c r="C837" s="10">
        <v>43305</v>
      </c>
      <c r="D837" s="11">
        <v>0.38831018518518517</v>
      </c>
      <c r="E837" s="12" t="s">
        <v>9</v>
      </c>
      <c r="F837" s="12">
        <v>23</v>
      </c>
      <c r="G837" s="12" t="s">
        <v>10</v>
      </c>
    </row>
    <row r="838" spans="3:7" ht="15" thickBot="1" x14ac:dyDescent="0.35">
      <c r="C838" s="10">
        <v>43305</v>
      </c>
      <c r="D838" s="11">
        <v>0.39651620370370372</v>
      </c>
      <c r="E838" s="12" t="s">
        <v>9</v>
      </c>
      <c r="F838" s="12">
        <v>17</v>
      </c>
      <c r="G838" s="12" t="s">
        <v>11</v>
      </c>
    </row>
    <row r="839" spans="3:7" ht="15" thickBot="1" x14ac:dyDescent="0.35">
      <c r="C839" s="10">
        <v>43305</v>
      </c>
      <c r="D839" s="11">
        <v>0.39743055555555556</v>
      </c>
      <c r="E839" s="12" t="s">
        <v>9</v>
      </c>
      <c r="F839" s="12">
        <v>10</v>
      </c>
      <c r="G839" s="12" t="s">
        <v>10</v>
      </c>
    </row>
    <row r="840" spans="3:7" ht="15" thickBot="1" x14ac:dyDescent="0.35">
      <c r="C840" s="10">
        <v>43305</v>
      </c>
      <c r="D840" s="11">
        <v>0.39887731481481481</v>
      </c>
      <c r="E840" s="12" t="s">
        <v>9</v>
      </c>
      <c r="F840" s="12">
        <v>12</v>
      </c>
      <c r="G840" s="12" t="s">
        <v>11</v>
      </c>
    </row>
    <row r="841" spans="3:7" ht="15" thickBot="1" x14ac:dyDescent="0.35">
      <c r="C841" s="10">
        <v>43305</v>
      </c>
      <c r="D841" s="11">
        <v>0.39951388888888889</v>
      </c>
      <c r="E841" s="12" t="s">
        <v>9</v>
      </c>
      <c r="F841" s="12">
        <v>10</v>
      </c>
      <c r="G841" s="12" t="s">
        <v>11</v>
      </c>
    </row>
    <row r="842" spans="3:7" ht="15" thickBot="1" x14ac:dyDescent="0.35">
      <c r="C842" s="10">
        <v>43305</v>
      </c>
      <c r="D842" s="11">
        <v>0.41626157407407405</v>
      </c>
      <c r="E842" s="12" t="s">
        <v>9</v>
      </c>
      <c r="F842" s="12">
        <v>19</v>
      </c>
      <c r="G842" s="12" t="s">
        <v>10</v>
      </c>
    </row>
    <row r="843" spans="3:7" ht="15" thickBot="1" x14ac:dyDescent="0.35">
      <c r="C843" s="10">
        <v>43305</v>
      </c>
      <c r="D843" s="11">
        <v>0.41731481481481486</v>
      </c>
      <c r="E843" s="12" t="s">
        <v>9</v>
      </c>
      <c r="F843" s="12">
        <v>12</v>
      </c>
      <c r="G843" s="12" t="s">
        <v>11</v>
      </c>
    </row>
    <row r="844" spans="3:7" ht="15" thickBot="1" x14ac:dyDescent="0.35">
      <c r="C844" s="10">
        <v>43305</v>
      </c>
      <c r="D844" s="11">
        <v>0.47085648148148151</v>
      </c>
      <c r="E844" s="12" t="s">
        <v>9</v>
      </c>
      <c r="F844" s="12">
        <v>19</v>
      </c>
      <c r="G844" s="12" t="s">
        <v>10</v>
      </c>
    </row>
    <row r="845" spans="3:7" ht="15" thickBot="1" x14ac:dyDescent="0.35">
      <c r="C845" s="10">
        <v>43305</v>
      </c>
      <c r="D845" s="11">
        <v>0.47144675925925927</v>
      </c>
      <c r="E845" s="12" t="s">
        <v>9</v>
      </c>
      <c r="F845" s="12">
        <v>10</v>
      </c>
      <c r="G845" s="12" t="s">
        <v>11</v>
      </c>
    </row>
    <row r="846" spans="3:7" ht="15" thickBot="1" x14ac:dyDescent="0.35">
      <c r="C846" s="10">
        <v>43305</v>
      </c>
      <c r="D846" s="11">
        <v>0.47167824074074072</v>
      </c>
      <c r="E846" s="12" t="s">
        <v>9</v>
      </c>
      <c r="F846" s="12">
        <v>10</v>
      </c>
      <c r="G846" s="12" t="s">
        <v>11</v>
      </c>
    </row>
    <row r="847" spans="3:7" ht="15" thickBot="1" x14ac:dyDescent="0.35">
      <c r="C847" s="10">
        <v>43305</v>
      </c>
      <c r="D847" s="11">
        <v>0.4816319444444444</v>
      </c>
      <c r="E847" s="12" t="s">
        <v>9</v>
      </c>
      <c r="F847" s="12">
        <v>10</v>
      </c>
      <c r="G847" s="12" t="s">
        <v>11</v>
      </c>
    </row>
    <row r="848" spans="3:7" ht="15" thickBot="1" x14ac:dyDescent="0.35">
      <c r="C848" s="10">
        <v>43305</v>
      </c>
      <c r="D848" s="11">
        <v>0.49724537037037037</v>
      </c>
      <c r="E848" s="12" t="s">
        <v>9</v>
      </c>
      <c r="F848" s="12">
        <v>9</v>
      </c>
      <c r="G848" s="12" t="s">
        <v>11</v>
      </c>
    </row>
    <row r="849" spans="3:7" ht="15" thickBot="1" x14ac:dyDescent="0.35">
      <c r="C849" s="10">
        <v>43305</v>
      </c>
      <c r="D849" s="11">
        <v>0.50328703703703703</v>
      </c>
      <c r="E849" s="12" t="s">
        <v>9</v>
      </c>
      <c r="F849" s="12">
        <v>7</v>
      </c>
      <c r="G849" s="12" t="s">
        <v>10</v>
      </c>
    </row>
    <row r="850" spans="3:7" ht="15" thickBot="1" x14ac:dyDescent="0.35">
      <c r="C850" s="10">
        <v>43305</v>
      </c>
      <c r="D850" s="11">
        <v>0.52658564814814812</v>
      </c>
      <c r="E850" s="12" t="s">
        <v>9</v>
      </c>
      <c r="F850" s="12">
        <v>6</v>
      </c>
      <c r="G850" s="12" t="s">
        <v>11</v>
      </c>
    </row>
    <row r="851" spans="3:7" ht="15" thickBot="1" x14ac:dyDescent="0.35">
      <c r="C851" s="10">
        <v>43305</v>
      </c>
      <c r="D851" s="11">
        <v>0.53246527777777775</v>
      </c>
      <c r="E851" s="12" t="s">
        <v>9</v>
      </c>
      <c r="F851" s="12">
        <v>8</v>
      </c>
      <c r="G851" s="12" t="s">
        <v>11</v>
      </c>
    </row>
    <row r="852" spans="3:7" ht="15" thickBot="1" x14ac:dyDescent="0.35">
      <c r="C852" s="10">
        <v>43305</v>
      </c>
      <c r="D852" s="11">
        <v>0.54521990740740744</v>
      </c>
      <c r="E852" s="12" t="s">
        <v>9</v>
      </c>
      <c r="F852" s="12">
        <v>5</v>
      </c>
      <c r="G852" s="12" t="s">
        <v>11</v>
      </c>
    </row>
    <row r="853" spans="3:7" ht="15" thickBot="1" x14ac:dyDescent="0.35">
      <c r="C853" s="10">
        <v>43305</v>
      </c>
      <c r="D853" s="11">
        <v>0.5455092592592593</v>
      </c>
      <c r="E853" s="12" t="s">
        <v>9</v>
      </c>
      <c r="F853" s="12">
        <v>8</v>
      </c>
      <c r="G853" s="12" t="s">
        <v>11</v>
      </c>
    </row>
    <row r="854" spans="3:7" ht="15" thickBot="1" x14ac:dyDescent="0.35">
      <c r="C854" s="10">
        <v>43305</v>
      </c>
      <c r="D854" s="11">
        <v>0.57641203703703703</v>
      </c>
      <c r="E854" s="12" t="s">
        <v>9</v>
      </c>
      <c r="F854" s="12">
        <v>10</v>
      </c>
      <c r="G854" s="12" t="s">
        <v>11</v>
      </c>
    </row>
    <row r="855" spans="3:7" ht="15" thickBot="1" x14ac:dyDescent="0.35">
      <c r="C855" s="10">
        <v>43305</v>
      </c>
      <c r="D855" s="11">
        <v>0.5839699074074074</v>
      </c>
      <c r="E855" s="12" t="s">
        <v>9</v>
      </c>
      <c r="F855" s="12">
        <v>20</v>
      </c>
      <c r="G855" s="12" t="s">
        <v>11</v>
      </c>
    </row>
    <row r="856" spans="3:7" ht="15" thickBot="1" x14ac:dyDescent="0.35">
      <c r="C856" s="10">
        <v>43305</v>
      </c>
      <c r="D856" s="11">
        <v>0.58401620370370366</v>
      </c>
      <c r="E856" s="12" t="s">
        <v>9</v>
      </c>
      <c r="F856" s="12">
        <v>12</v>
      </c>
      <c r="G856" s="12" t="s">
        <v>11</v>
      </c>
    </row>
    <row r="857" spans="3:7" ht="15" thickBot="1" x14ac:dyDescent="0.35">
      <c r="C857" s="10">
        <v>43305</v>
      </c>
      <c r="D857" s="11">
        <v>0.5985300925925926</v>
      </c>
      <c r="E857" s="12" t="s">
        <v>9</v>
      </c>
      <c r="F857" s="12">
        <v>11</v>
      </c>
      <c r="G857" s="12" t="s">
        <v>11</v>
      </c>
    </row>
    <row r="858" spans="3:7" ht="15" thickBot="1" x14ac:dyDescent="0.35">
      <c r="C858" s="10">
        <v>43305</v>
      </c>
      <c r="D858" s="11">
        <v>0.59898148148148145</v>
      </c>
      <c r="E858" s="12" t="s">
        <v>9</v>
      </c>
      <c r="F858" s="12">
        <v>13</v>
      </c>
      <c r="G858" s="12" t="s">
        <v>11</v>
      </c>
    </row>
    <row r="859" spans="3:7" ht="15" thickBot="1" x14ac:dyDescent="0.35">
      <c r="C859" s="10">
        <v>43305</v>
      </c>
      <c r="D859" s="11">
        <v>0.61597222222222225</v>
      </c>
      <c r="E859" s="12" t="s">
        <v>9</v>
      </c>
      <c r="F859" s="12">
        <v>16</v>
      </c>
      <c r="G859" s="12" t="s">
        <v>10</v>
      </c>
    </row>
    <row r="860" spans="3:7" ht="15" thickBot="1" x14ac:dyDescent="0.35">
      <c r="C860" s="10">
        <v>43305</v>
      </c>
      <c r="D860" s="11">
        <v>0.62069444444444444</v>
      </c>
      <c r="E860" s="12" t="s">
        <v>9</v>
      </c>
      <c r="F860" s="12">
        <v>16</v>
      </c>
      <c r="G860" s="12" t="s">
        <v>10</v>
      </c>
    </row>
    <row r="861" spans="3:7" ht="15" thickBot="1" x14ac:dyDescent="0.35">
      <c r="C861" s="10">
        <v>43305</v>
      </c>
      <c r="D861" s="11">
        <v>0.63796296296296295</v>
      </c>
      <c r="E861" s="12" t="s">
        <v>9</v>
      </c>
      <c r="F861" s="12">
        <v>11</v>
      </c>
      <c r="G861" s="12" t="s">
        <v>11</v>
      </c>
    </row>
    <row r="862" spans="3:7" ht="15" thickBot="1" x14ac:dyDescent="0.35">
      <c r="C862" s="10">
        <v>43305</v>
      </c>
      <c r="D862" s="11">
        <v>0.63928240740740738</v>
      </c>
      <c r="E862" s="12" t="s">
        <v>9</v>
      </c>
      <c r="F862" s="12">
        <v>10</v>
      </c>
      <c r="G862" s="12" t="s">
        <v>11</v>
      </c>
    </row>
    <row r="863" spans="3:7" ht="15" thickBot="1" x14ac:dyDescent="0.35">
      <c r="C863" s="10">
        <v>43305</v>
      </c>
      <c r="D863" s="11">
        <v>0.63929398148148142</v>
      </c>
      <c r="E863" s="12" t="s">
        <v>9</v>
      </c>
      <c r="F863" s="12">
        <v>9</v>
      </c>
      <c r="G863" s="12" t="s">
        <v>11</v>
      </c>
    </row>
    <row r="864" spans="3:7" ht="15" thickBot="1" x14ac:dyDescent="0.35">
      <c r="C864" s="10">
        <v>43305</v>
      </c>
      <c r="D864" s="11">
        <v>0.63931712962962961</v>
      </c>
      <c r="E864" s="12" t="s">
        <v>9</v>
      </c>
      <c r="F864" s="12">
        <v>10</v>
      </c>
      <c r="G864" s="12" t="s">
        <v>11</v>
      </c>
    </row>
    <row r="865" spans="3:7" ht="15" thickBot="1" x14ac:dyDescent="0.35">
      <c r="C865" s="10">
        <v>43305</v>
      </c>
      <c r="D865" s="11">
        <v>0.6393402777777778</v>
      </c>
      <c r="E865" s="12" t="s">
        <v>9</v>
      </c>
      <c r="F865" s="12">
        <v>11</v>
      </c>
      <c r="G865" s="12" t="s">
        <v>11</v>
      </c>
    </row>
    <row r="866" spans="3:7" ht="15" thickBot="1" x14ac:dyDescent="0.35">
      <c r="C866" s="10">
        <v>43305</v>
      </c>
      <c r="D866" s="11">
        <v>0.64006944444444447</v>
      </c>
      <c r="E866" s="12" t="s">
        <v>9</v>
      </c>
      <c r="F866" s="12">
        <v>11</v>
      </c>
      <c r="G866" s="12" t="s">
        <v>11</v>
      </c>
    </row>
    <row r="867" spans="3:7" ht="15" thickBot="1" x14ac:dyDescent="0.35">
      <c r="C867" s="10">
        <v>43305</v>
      </c>
      <c r="D867" s="11">
        <v>0.64167824074074076</v>
      </c>
      <c r="E867" s="12" t="s">
        <v>9</v>
      </c>
      <c r="F867" s="12">
        <v>9</v>
      </c>
      <c r="G867" s="12" t="s">
        <v>10</v>
      </c>
    </row>
    <row r="868" spans="3:7" ht="15" thickBot="1" x14ac:dyDescent="0.35">
      <c r="C868" s="10">
        <v>43305</v>
      </c>
      <c r="D868" s="11">
        <v>0.64778935185185182</v>
      </c>
      <c r="E868" s="12" t="s">
        <v>9</v>
      </c>
      <c r="F868" s="12">
        <v>21</v>
      </c>
      <c r="G868" s="12" t="s">
        <v>10</v>
      </c>
    </row>
    <row r="869" spans="3:7" ht="15" thickBot="1" x14ac:dyDescent="0.35">
      <c r="C869" s="10">
        <v>43305</v>
      </c>
      <c r="D869" s="11">
        <v>0.65210648148148154</v>
      </c>
      <c r="E869" s="12" t="s">
        <v>9</v>
      </c>
      <c r="F869" s="12">
        <v>20</v>
      </c>
      <c r="G869" s="12" t="s">
        <v>10</v>
      </c>
    </row>
    <row r="870" spans="3:7" ht="15" thickBot="1" x14ac:dyDescent="0.35">
      <c r="C870" s="10">
        <v>43305</v>
      </c>
      <c r="D870" s="11">
        <v>0.65409722222222222</v>
      </c>
      <c r="E870" s="12" t="s">
        <v>9</v>
      </c>
      <c r="F870" s="12">
        <v>13</v>
      </c>
      <c r="G870" s="12" t="s">
        <v>11</v>
      </c>
    </row>
    <row r="871" spans="3:7" ht="15" thickBot="1" x14ac:dyDescent="0.35">
      <c r="C871" s="10">
        <v>43305</v>
      </c>
      <c r="D871" s="11">
        <v>0.68347222222222215</v>
      </c>
      <c r="E871" s="12" t="s">
        <v>9</v>
      </c>
      <c r="F871" s="12">
        <v>9</v>
      </c>
      <c r="G871" s="12" t="s">
        <v>11</v>
      </c>
    </row>
    <row r="872" spans="3:7" ht="15" thickBot="1" x14ac:dyDescent="0.35">
      <c r="C872" s="10">
        <v>43305</v>
      </c>
      <c r="D872" s="11">
        <v>0.68417824074074074</v>
      </c>
      <c r="E872" s="12" t="s">
        <v>9</v>
      </c>
      <c r="F872" s="12">
        <v>10</v>
      </c>
      <c r="G872" s="12" t="s">
        <v>11</v>
      </c>
    </row>
    <row r="873" spans="3:7" ht="15" thickBot="1" x14ac:dyDescent="0.35">
      <c r="C873" s="10">
        <v>43305</v>
      </c>
      <c r="D873" s="11">
        <v>0.68890046296296292</v>
      </c>
      <c r="E873" s="12" t="s">
        <v>9</v>
      </c>
      <c r="F873" s="12">
        <v>12</v>
      </c>
      <c r="G873" s="12" t="s">
        <v>10</v>
      </c>
    </row>
    <row r="874" spans="3:7" ht="15" thickBot="1" x14ac:dyDescent="0.35">
      <c r="C874" s="10">
        <v>43305</v>
      </c>
      <c r="D874" s="11">
        <v>0.69094907407407413</v>
      </c>
      <c r="E874" s="12" t="s">
        <v>9</v>
      </c>
      <c r="F874" s="12">
        <v>11</v>
      </c>
      <c r="G874" s="12" t="s">
        <v>10</v>
      </c>
    </row>
    <row r="875" spans="3:7" ht="15" thickBot="1" x14ac:dyDescent="0.35">
      <c r="C875" s="10">
        <v>43305</v>
      </c>
      <c r="D875" s="11">
        <v>0.69302083333333331</v>
      </c>
      <c r="E875" s="12" t="s">
        <v>9</v>
      </c>
      <c r="F875" s="12">
        <v>11</v>
      </c>
      <c r="G875" s="12" t="s">
        <v>11</v>
      </c>
    </row>
    <row r="876" spans="3:7" ht="15" thickBot="1" x14ac:dyDescent="0.35">
      <c r="C876" s="10">
        <v>43305</v>
      </c>
      <c r="D876" s="11">
        <v>0.6962962962962963</v>
      </c>
      <c r="E876" s="12" t="s">
        <v>9</v>
      </c>
      <c r="F876" s="12">
        <v>9</v>
      </c>
      <c r="G876" s="12" t="s">
        <v>11</v>
      </c>
    </row>
    <row r="877" spans="3:7" ht="15" thickBot="1" x14ac:dyDescent="0.35">
      <c r="C877" s="10">
        <v>43305</v>
      </c>
      <c r="D877" s="11">
        <v>0.70217592592592604</v>
      </c>
      <c r="E877" s="12" t="s">
        <v>9</v>
      </c>
      <c r="F877" s="12">
        <v>12</v>
      </c>
      <c r="G877" s="12" t="s">
        <v>11</v>
      </c>
    </row>
    <row r="878" spans="3:7" ht="15" thickBot="1" x14ac:dyDescent="0.35">
      <c r="C878" s="10">
        <v>43305</v>
      </c>
      <c r="D878" s="11">
        <v>0.70269675925925934</v>
      </c>
      <c r="E878" s="12" t="s">
        <v>9</v>
      </c>
      <c r="F878" s="12">
        <v>14</v>
      </c>
      <c r="G878" s="12" t="s">
        <v>10</v>
      </c>
    </row>
    <row r="879" spans="3:7" ht="15" thickBot="1" x14ac:dyDescent="0.35">
      <c r="C879" s="10">
        <v>43305</v>
      </c>
      <c r="D879" s="11">
        <v>0.70765046296296286</v>
      </c>
      <c r="E879" s="12" t="s">
        <v>9</v>
      </c>
      <c r="F879" s="12">
        <v>13</v>
      </c>
      <c r="G879" s="12" t="s">
        <v>10</v>
      </c>
    </row>
    <row r="880" spans="3:7" ht="15" thickBot="1" x14ac:dyDescent="0.35">
      <c r="C880" s="10">
        <v>43305</v>
      </c>
      <c r="D880" s="11">
        <v>0.70766203703703701</v>
      </c>
      <c r="E880" s="12" t="s">
        <v>9</v>
      </c>
      <c r="F880" s="12">
        <v>10</v>
      </c>
      <c r="G880" s="12" t="s">
        <v>10</v>
      </c>
    </row>
    <row r="881" spans="3:7" ht="15" thickBot="1" x14ac:dyDescent="0.35">
      <c r="C881" s="10">
        <v>43305</v>
      </c>
      <c r="D881" s="11">
        <v>0.70767361111111116</v>
      </c>
      <c r="E881" s="12" t="s">
        <v>9</v>
      </c>
      <c r="F881" s="12">
        <v>15</v>
      </c>
      <c r="G881" s="12" t="s">
        <v>10</v>
      </c>
    </row>
    <row r="882" spans="3:7" ht="15" thickBot="1" x14ac:dyDescent="0.35">
      <c r="C882" s="10">
        <v>43305</v>
      </c>
      <c r="D882" s="11">
        <v>0.70768518518518519</v>
      </c>
      <c r="E882" s="12" t="s">
        <v>9</v>
      </c>
      <c r="F882" s="12">
        <v>17</v>
      </c>
      <c r="G882" s="12" t="s">
        <v>10</v>
      </c>
    </row>
    <row r="883" spans="3:7" ht="15" thickBot="1" x14ac:dyDescent="0.35">
      <c r="C883" s="10">
        <v>43305</v>
      </c>
      <c r="D883" s="11">
        <v>0.70771990740740742</v>
      </c>
      <c r="E883" s="12" t="s">
        <v>9</v>
      </c>
      <c r="F883" s="12">
        <v>25</v>
      </c>
      <c r="G883" s="12" t="s">
        <v>10</v>
      </c>
    </row>
    <row r="884" spans="3:7" ht="15" thickBot="1" x14ac:dyDescent="0.35">
      <c r="C884" s="10">
        <v>43305</v>
      </c>
      <c r="D884" s="11">
        <v>0.70966435185185184</v>
      </c>
      <c r="E884" s="12" t="s">
        <v>9</v>
      </c>
      <c r="F884" s="12">
        <v>24</v>
      </c>
      <c r="G884" s="12" t="s">
        <v>10</v>
      </c>
    </row>
    <row r="885" spans="3:7" ht="15" thickBot="1" x14ac:dyDescent="0.35">
      <c r="C885" s="10">
        <v>43305</v>
      </c>
      <c r="D885" s="11">
        <v>0.71065972222222218</v>
      </c>
      <c r="E885" s="12" t="s">
        <v>9</v>
      </c>
      <c r="F885" s="12">
        <v>20</v>
      </c>
      <c r="G885" s="12" t="s">
        <v>11</v>
      </c>
    </row>
    <row r="886" spans="3:7" ht="15" thickBot="1" x14ac:dyDescent="0.35">
      <c r="C886" s="10">
        <v>43305</v>
      </c>
      <c r="D886" s="11">
        <v>0.71418981481481481</v>
      </c>
      <c r="E886" s="12" t="s">
        <v>9</v>
      </c>
      <c r="F886" s="12">
        <v>18</v>
      </c>
      <c r="G886" s="12" t="s">
        <v>10</v>
      </c>
    </row>
    <row r="887" spans="3:7" ht="15" thickBot="1" x14ac:dyDescent="0.35">
      <c r="C887" s="10">
        <v>43305</v>
      </c>
      <c r="D887" s="11">
        <v>0.71862268518518524</v>
      </c>
      <c r="E887" s="12" t="s">
        <v>9</v>
      </c>
      <c r="F887" s="12">
        <v>12</v>
      </c>
      <c r="G887" s="12" t="s">
        <v>11</v>
      </c>
    </row>
    <row r="888" spans="3:7" ht="15" thickBot="1" x14ac:dyDescent="0.35">
      <c r="C888" s="10">
        <v>43305</v>
      </c>
      <c r="D888" s="11">
        <v>0.7230671296296296</v>
      </c>
      <c r="E888" s="12" t="s">
        <v>9</v>
      </c>
      <c r="F888" s="12">
        <v>19</v>
      </c>
      <c r="G888" s="12" t="s">
        <v>10</v>
      </c>
    </row>
    <row r="889" spans="3:7" ht="15" thickBot="1" x14ac:dyDescent="0.35">
      <c r="C889" s="10">
        <v>43305</v>
      </c>
      <c r="D889" s="11">
        <v>0.72309027777777779</v>
      </c>
      <c r="E889" s="12" t="s">
        <v>9</v>
      </c>
      <c r="F889" s="12">
        <v>24</v>
      </c>
      <c r="G889" s="12" t="s">
        <v>10</v>
      </c>
    </row>
    <row r="890" spans="3:7" ht="15" thickBot="1" x14ac:dyDescent="0.35">
      <c r="C890" s="10">
        <v>43305</v>
      </c>
      <c r="D890" s="11">
        <v>0.72310185185185183</v>
      </c>
      <c r="E890" s="12" t="s">
        <v>9</v>
      </c>
      <c r="F890" s="12">
        <v>22</v>
      </c>
      <c r="G890" s="12" t="s">
        <v>10</v>
      </c>
    </row>
    <row r="891" spans="3:7" ht="15" thickBot="1" x14ac:dyDescent="0.35">
      <c r="C891" s="10">
        <v>43305</v>
      </c>
      <c r="D891" s="11">
        <v>0.72311342592592587</v>
      </c>
      <c r="E891" s="12" t="s">
        <v>9</v>
      </c>
      <c r="F891" s="12">
        <v>25</v>
      </c>
      <c r="G891" s="12" t="s">
        <v>10</v>
      </c>
    </row>
    <row r="892" spans="3:7" ht="15" thickBot="1" x14ac:dyDescent="0.35">
      <c r="C892" s="10">
        <v>43305</v>
      </c>
      <c r="D892" s="11">
        <v>0.72313657407407417</v>
      </c>
      <c r="E892" s="12" t="s">
        <v>9</v>
      </c>
      <c r="F892" s="12">
        <v>25</v>
      </c>
      <c r="G892" s="12" t="s">
        <v>10</v>
      </c>
    </row>
    <row r="893" spans="3:7" ht="15" thickBot="1" x14ac:dyDescent="0.35">
      <c r="C893" s="10">
        <v>43305</v>
      </c>
      <c r="D893" s="11">
        <v>0.72452546296296294</v>
      </c>
      <c r="E893" s="12" t="s">
        <v>9</v>
      </c>
      <c r="F893" s="12">
        <v>25</v>
      </c>
      <c r="G893" s="12" t="s">
        <v>10</v>
      </c>
    </row>
    <row r="894" spans="3:7" ht="15" thickBot="1" x14ac:dyDescent="0.35">
      <c r="C894" s="10">
        <v>43305</v>
      </c>
      <c r="D894" s="11">
        <v>0.72770833333333329</v>
      </c>
      <c r="E894" s="12" t="s">
        <v>9</v>
      </c>
      <c r="F894" s="12">
        <v>26</v>
      </c>
      <c r="G894" s="12" t="s">
        <v>10</v>
      </c>
    </row>
    <row r="895" spans="3:7" ht="15" thickBot="1" x14ac:dyDescent="0.35">
      <c r="C895" s="10">
        <v>43305</v>
      </c>
      <c r="D895" s="11">
        <v>0.73045138888888894</v>
      </c>
      <c r="E895" s="12" t="s">
        <v>9</v>
      </c>
      <c r="F895" s="12">
        <v>14</v>
      </c>
      <c r="G895" s="12" t="s">
        <v>11</v>
      </c>
    </row>
    <row r="896" spans="3:7" ht="15" thickBot="1" x14ac:dyDescent="0.35">
      <c r="C896" s="10">
        <v>43305</v>
      </c>
      <c r="D896" s="11">
        <v>0.73225694444444445</v>
      </c>
      <c r="E896" s="12" t="s">
        <v>9</v>
      </c>
      <c r="F896" s="12">
        <v>34</v>
      </c>
      <c r="G896" s="12" t="s">
        <v>10</v>
      </c>
    </row>
    <row r="897" spans="3:7" ht="15" thickBot="1" x14ac:dyDescent="0.35">
      <c r="C897" s="10">
        <v>43305</v>
      </c>
      <c r="D897" s="11">
        <v>0.73436342592592585</v>
      </c>
      <c r="E897" s="12" t="s">
        <v>9</v>
      </c>
      <c r="F897" s="12">
        <v>25</v>
      </c>
      <c r="G897" s="12" t="s">
        <v>10</v>
      </c>
    </row>
    <row r="898" spans="3:7" ht="15" thickBot="1" x14ac:dyDescent="0.35">
      <c r="C898" s="10">
        <v>43305</v>
      </c>
      <c r="D898" s="11">
        <v>0.73472222222222217</v>
      </c>
      <c r="E898" s="12" t="s">
        <v>9</v>
      </c>
      <c r="F898" s="12">
        <v>31</v>
      </c>
      <c r="G898" s="12" t="s">
        <v>10</v>
      </c>
    </row>
    <row r="899" spans="3:7" ht="15" thickBot="1" x14ac:dyDescent="0.35">
      <c r="C899" s="10">
        <v>43305</v>
      </c>
      <c r="D899" s="11">
        <v>0.73559027777777775</v>
      </c>
      <c r="E899" s="12" t="s">
        <v>9</v>
      </c>
      <c r="F899" s="12">
        <v>28</v>
      </c>
      <c r="G899" s="12" t="s">
        <v>10</v>
      </c>
    </row>
    <row r="900" spans="3:7" ht="15" thickBot="1" x14ac:dyDescent="0.35">
      <c r="C900" s="10">
        <v>43305</v>
      </c>
      <c r="D900" s="11">
        <v>0.74751157407407398</v>
      </c>
      <c r="E900" s="12" t="s">
        <v>9</v>
      </c>
      <c r="F900" s="12">
        <v>25</v>
      </c>
      <c r="G900" s="12" t="s">
        <v>10</v>
      </c>
    </row>
    <row r="901" spans="3:7" ht="15" thickBot="1" x14ac:dyDescent="0.35">
      <c r="C901" s="10">
        <v>43305</v>
      </c>
      <c r="D901" s="11">
        <v>0.75513888888888892</v>
      </c>
      <c r="E901" s="12" t="s">
        <v>9</v>
      </c>
      <c r="F901" s="12">
        <v>27</v>
      </c>
      <c r="G901" s="12" t="s">
        <v>10</v>
      </c>
    </row>
    <row r="902" spans="3:7" ht="15" thickBot="1" x14ac:dyDescent="0.35">
      <c r="C902" s="10">
        <v>43305</v>
      </c>
      <c r="D902" s="11">
        <v>0.75828703703703704</v>
      </c>
      <c r="E902" s="12" t="s">
        <v>9</v>
      </c>
      <c r="F902" s="12">
        <v>17</v>
      </c>
      <c r="G902" s="12" t="s">
        <v>10</v>
      </c>
    </row>
    <row r="903" spans="3:7" ht="15" thickBot="1" x14ac:dyDescent="0.35">
      <c r="C903" s="10">
        <v>43305</v>
      </c>
      <c r="D903" s="11">
        <v>0.76383101851851853</v>
      </c>
      <c r="E903" s="12" t="s">
        <v>9</v>
      </c>
      <c r="F903" s="12">
        <v>11</v>
      </c>
      <c r="G903" s="12" t="s">
        <v>11</v>
      </c>
    </row>
    <row r="904" spans="3:7" ht="15" thickBot="1" x14ac:dyDescent="0.35">
      <c r="C904" s="10">
        <v>43305</v>
      </c>
      <c r="D904" s="11">
        <v>0.76901620370370372</v>
      </c>
      <c r="E904" s="12" t="s">
        <v>9</v>
      </c>
      <c r="F904" s="12">
        <v>35</v>
      </c>
      <c r="G904" s="12" t="s">
        <v>10</v>
      </c>
    </row>
    <row r="905" spans="3:7" ht="15" thickBot="1" x14ac:dyDescent="0.35">
      <c r="C905" s="10">
        <v>43305</v>
      </c>
      <c r="D905" s="11">
        <v>0.77017361111111116</v>
      </c>
      <c r="E905" s="12" t="s">
        <v>9</v>
      </c>
      <c r="F905" s="12">
        <v>19</v>
      </c>
      <c r="G905" s="12" t="s">
        <v>11</v>
      </c>
    </row>
    <row r="906" spans="3:7" ht="15" thickBot="1" x14ac:dyDescent="0.35">
      <c r="C906" s="10">
        <v>43305</v>
      </c>
      <c r="D906" s="11">
        <v>0.77033564814814814</v>
      </c>
      <c r="E906" s="12" t="s">
        <v>9</v>
      </c>
      <c r="F906" s="12">
        <v>16</v>
      </c>
      <c r="G906" s="12" t="s">
        <v>10</v>
      </c>
    </row>
    <row r="907" spans="3:7" ht="15" thickBot="1" x14ac:dyDescent="0.35">
      <c r="C907" s="10">
        <v>43305</v>
      </c>
      <c r="D907" s="11">
        <v>0.77038194444444441</v>
      </c>
      <c r="E907" s="12" t="s">
        <v>9</v>
      </c>
      <c r="F907" s="12">
        <v>11</v>
      </c>
      <c r="G907" s="12" t="s">
        <v>11</v>
      </c>
    </row>
    <row r="908" spans="3:7" ht="15" thickBot="1" x14ac:dyDescent="0.35">
      <c r="C908" s="10">
        <v>43305</v>
      </c>
      <c r="D908" s="11">
        <v>0.77171296296296299</v>
      </c>
      <c r="E908" s="12" t="s">
        <v>9</v>
      </c>
      <c r="F908" s="12">
        <v>19</v>
      </c>
      <c r="G908" s="12" t="s">
        <v>10</v>
      </c>
    </row>
    <row r="909" spans="3:7" ht="15" thickBot="1" x14ac:dyDescent="0.35">
      <c r="C909" s="10">
        <v>43305</v>
      </c>
      <c r="D909" s="11">
        <v>0.77177083333333341</v>
      </c>
      <c r="E909" s="12" t="s">
        <v>9</v>
      </c>
      <c r="F909" s="12">
        <v>22</v>
      </c>
      <c r="G909" s="12" t="s">
        <v>10</v>
      </c>
    </row>
    <row r="910" spans="3:7" ht="15" thickBot="1" x14ac:dyDescent="0.35">
      <c r="C910" s="10">
        <v>43305</v>
      </c>
      <c r="D910" s="11">
        <v>0.77636574074074083</v>
      </c>
      <c r="E910" s="12" t="s">
        <v>9</v>
      </c>
      <c r="F910" s="12">
        <v>11</v>
      </c>
      <c r="G910" s="12" t="s">
        <v>10</v>
      </c>
    </row>
    <row r="911" spans="3:7" ht="15" thickBot="1" x14ac:dyDescent="0.35">
      <c r="C911" s="10">
        <v>43305</v>
      </c>
      <c r="D911" s="11">
        <v>0.78965277777777787</v>
      </c>
      <c r="E911" s="12" t="s">
        <v>9</v>
      </c>
      <c r="F911" s="12">
        <v>10</v>
      </c>
      <c r="G911" s="12" t="s">
        <v>10</v>
      </c>
    </row>
    <row r="912" spans="3:7" ht="15" thickBot="1" x14ac:dyDescent="0.35">
      <c r="C912" s="10">
        <v>43305</v>
      </c>
      <c r="D912" s="11">
        <v>0.79703703703703699</v>
      </c>
      <c r="E912" s="12" t="s">
        <v>9</v>
      </c>
      <c r="F912" s="12">
        <v>21</v>
      </c>
      <c r="G912" s="12" t="s">
        <v>10</v>
      </c>
    </row>
    <row r="913" spans="3:7" ht="15" thickBot="1" x14ac:dyDescent="0.35">
      <c r="C913" s="10">
        <v>43305</v>
      </c>
      <c r="D913" s="11">
        <v>0.7976388888888889</v>
      </c>
      <c r="E913" s="12" t="s">
        <v>9</v>
      </c>
      <c r="F913" s="12">
        <v>30</v>
      </c>
      <c r="G913" s="12" t="s">
        <v>10</v>
      </c>
    </row>
    <row r="914" spans="3:7" ht="15" thickBot="1" x14ac:dyDescent="0.35">
      <c r="C914" s="10">
        <v>43305</v>
      </c>
      <c r="D914" s="11">
        <v>0.8016550925925926</v>
      </c>
      <c r="E914" s="12" t="s">
        <v>9</v>
      </c>
      <c r="F914" s="12">
        <v>12</v>
      </c>
      <c r="G914" s="12" t="s">
        <v>11</v>
      </c>
    </row>
    <row r="915" spans="3:7" ht="15" thickBot="1" x14ac:dyDescent="0.35">
      <c r="C915" s="10">
        <v>43305</v>
      </c>
      <c r="D915" s="11">
        <v>0.80259259259259252</v>
      </c>
      <c r="E915" s="12" t="s">
        <v>9</v>
      </c>
      <c r="F915" s="12">
        <v>11</v>
      </c>
      <c r="G915" s="12" t="s">
        <v>11</v>
      </c>
    </row>
    <row r="916" spans="3:7" ht="15" thickBot="1" x14ac:dyDescent="0.35">
      <c r="C916" s="10">
        <v>43305</v>
      </c>
      <c r="D916" s="11">
        <v>0.80355324074074075</v>
      </c>
      <c r="E916" s="12" t="s">
        <v>9</v>
      </c>
      <c r="F916" s="12">
        <v>10</v>
      </c>
      <c r="G916" s="12" t="s">
        <v>11</v>
      </c>
    </row>
    <row r="917" spans="3:7" ht="15" thickBot="1" x14ac:dyDescent="0.35">
      <c r="C917" s="10">
        <v>43305</v>
      </c>
      <c r="D917" s="11">
        <v>0.8075</v>
      </c>
      <c r="E917" s="12" t="s">
        <v>9</v>
      </c>
      <c r="F917" s="12">
        <v>25</v>
      </c>
      <c r="G917" s="12" t="s">
        <v>10</v>
      </c>
    </row>
    <row r="918" spans="3:7" ht="15" thickBot="1" x14ac:dyDescent="0.35">
      <c r="C918" s="10">
        <v>43305</v>
      </c>
      <c r="D918" s="11">
        <v>0.8102893518518518</v>
      </c>
      <c r="E918" s="12" t="s">
        <v>9</v>
      </c>
      <c r="F918" s="12">
        <v>20</v>
      </c>
      <c r="G918" s="12" t="s">
        <v>11</v>
      </c>
    </row>
    <row r="919" spans="3:7" ht="15" thickBot="1" x14ac:dyDescent="0.35">
      <c r="C919" s="10">
        <v>43305</v>
      </c>
      <c r="D919" s="11">
        <v>0.81337962962962962</v>
      </c>
      <c r="E919" s="12" t="s">
        <v>9</v>
      </c>
      <c r="F919" s="12">
        <v>15</v>
      </c>
      <c r="G919" s="12" t="s">
        <v>11</v>
      </c>
    </row>
    <row r="920" spans="3:7" ht="15" thickBot="1" x14ac:dyDescent="0.35">
      <c r="C920" s="10">
        <v>43305</v>
      </c>
      <c r="D920" s="11">
        <v>0.81671296296296303</v>
      </c>
      <c r="E920" s="12" t="s">
        <v>9</v>
      </c>
      <c r="F920" s="12">
        <v>13</v>
      </c>
      <c r="G920" s="12" t="s">
        <v>11</v>
      </c>
    </row>
    <row r="921" spans="3:7" ht="15" thickBot="1" x14ac:dyDescent="0.35">
      <c r="C921" s="10">
        <v>43305</v>
      </c>
      <c r="D921" s="11">
        <v>0.8270601851851852</v>
      </c>
      <c r="E921" s="12" t="s">
        <v>9</v>
      </c>
      <c r="F921" s="12">
        <v>23</v>
      </c>
      <c r="G921" s="12" t="s">
        <v>10</v>
      </c>
    </row>
    <row r="922" spans="3:7" ht="15" thickBot="1" x14ac:dyDescent="0.35">
      <c r="C922" s="10">
        <v>43305</v>
      </c>
      <c r="D922" s="11">
        <v>0.83829861111111115</v>
      </c>
      <c r="E922" s="12" t="s">
        <v>9</v>
      </c>
      <c r="F922" s="12">
        <v>21</v>
      </c>
      <c r="G922" s="12" t="s">
        <v>11</v>
      </c>
    </row>
    <row r="923" spans="3:7" ht="15" thickBot="1" x14ac:dyDescent="0.35">
      <c r="C923" s="10">
        <v>43305</v>
      </c>
      <c r="D923" s="11">
        <v>0.85321759259259267</v>
      </c>
      <c r="E923" s="12" t="s">
        <v>9</v>
      </c>
      <c r="F923" s="12">
        <v>12</v>
      </c>
      <c r="G923" s="12" t="s">
        <v>11</v>
      </c>
    </row>
    <row r="924" spans="3:7" ht="15" thickBot="1" x14ac:dyDescent="0.35">
      <c r="C924" s="10">
        <v>43305</v>
      </c>
      <c r="D924" s="11">
        <v>0.85334490740740743</v>
      </c>
      <c r="E924" s="12" t="s">
        <v>9</v>
      </c>
      <c r="F924" s="12">
        <v>11</v>
      </c>
      <c r="G924" s="12" t="s">
        <v>11</v>
      </c>
    </row>
    <row r="925" spans="3:7" ht="15" thickBot="1" x14ac:dyDescent="0.35">
      <c r="C925" s="10">
        <v>43305</v>
      </c>
      <c r="D925" s="11">
        <v>0.85401620370370368</v>
      </c>
      <c r="E925" s="12" t="s">
        <v>9</v>
      </c>
      <c r="F925" s="12">
        <v>10</v>
      </c>
      <c r="G925" s="12" t="s">
        <v>10</v>
      </c>
    </row>
    <row r="926" spans="3:7" ht="15" thickBot="1" x14ac:dyDescent="0.35">
      <c r="C926" s="10">
        <v>43305</v>
      </c>
      <c r="D926" s="11">
        <v>0.86214120370370362</v>
      </c>
      <c r="E926" s="12" t="s">
        <v>9</v>
      </c>
      <c r="F926" s="12">
        <v>11</v>
      </c>
      <c r="G926" s="12" t="s">
        <v>11</v>
      </c>
    </row>
    <row r="927" spans="3:7" ht="15" thickBot="1" x14ac:dyDescent="0.35">
      <c r="C927" s="10">
        <v>43305</v>
      </c>
      <c r="D927" s="11">
        <v>0.87699074074074079</v>
      </c>
      <c r="E927" s="12" t="s">
        <v>9</v>
      </c>
      <c r="F927" s="12">
        <v>10</v>
      </c>
      <c r="G927" s="12" t="s">
        <v>11</v>
      </c>
    </row>
    <row r="928" spans="3:7" ht="15" thickBot="1" x14ac:dyDescent="0.35">
      <c r="C928" s="10">
        <v>43305</v>
      </c>
      <c r="D928" s="11">
        <v>0.92486111111111102</v>
      </c>
      <c r="E928" s="12" t="s">
        <v>9</v>
      </c>
      <c r="F928" s="12">
        <v>11</v>
      </c>
      <c r="G928" s="12" t="s">
        <v>11</v>
      </c>
    </row>
    <row r="929" spans="3:7" ht="15" thickBot="1" x14ac:dyDescent="0.35">
      <c r="C929" s="10">
        <v>43305</v>
      </c>
      <c r="D929" s="11">
        <v>0.93114583333333334</v>
      </c>
      <c r="E929" s="12" t="s">
        <v>9</v>
      </c>
      <c r="F929" s="12">
        <v>21</v>
      </c>
      <c r="G929" s="12" t="s">
        <v>10</v>
      </c>
    </row>
    <row r="930" spans="3:7" ht="15" thickBot="1" x14ac:dyDescent="0.35">
      <c r="C930" s="10">
        <v>43306</v>
      </c>
      <c r="D930" s="11">
        <v>0.1341087962962963</v>
      </c>
      <c r="E930" s="12" t="s">
        <v>9</v>
      </c>
      <c r="F930" s="12">
        <v>35</v>
      </c>
      <c r="G930" s="12" t="s">
        <v>10</v>
      </c>
    </row>
    <row r="931" spans="3:7" ht="15" thickBot="1" x14ac:dyDescent="0.35">
      <c r="C931" s="10">
        <v>43306</v>
      </c>
      <c r="D931" s="11">
        <v>0.13643518518518519</v>
      </c>
      <c r="E931" s="12" t="s">
        <v>9</v>
      </c>
      <c r="F931" s="12">
        <v>12</v>
      </c>
      <c r="G931" s="12" t="s">
        <v>11</v>
      </c>
    </row>
    <row r="932" spans="3:7" ht="15" thickBot="1" x14ac:dyDescent="0.35">
      <c r="C932" s="10">
        <v>43306</v>
      </c>
      <c r="D932" s="11">
        <v>0.13667824074074073</v>
      </c>
      <c r="E932" s="12" t="s">
        <v>9</v>
      </c>
      <c r="F932" s="12">
        <v>12</v>
      </c>
      <c r="G932" s="12" t="s">
        <v>11</v>
      </c>
    </row>
    <row r="933" spans="3:7" ht="15" thickBot="1" x14ac:dyDescent="0.35">
      <c r="C933" s="10">
        <v>43306</v>
      </c>
      <c r="D933" s="11">
        <v>0.26500000000000001</v>
      </c>
      <c r="E933" s="12" t="s">
        <v>9</v>
      </c>
      <c r="F933" s="12">
        <v>13</v>
      </c>
      <c r="G933" s="12" t="s">
        <v>11</v>
      </c>
    </row>
    <row r="934" spans="3:7" ht="15" thickBot="1" x14ac:dyDescent="0.35">
      <c r="C934" s="10">
        <v>43306</v>
      </c>
      <c r="D934" s="11">
        <v>0.29899305555555555</v>
      </c>
      <c r="E934" s="12" t="s">
        <v>9</v>
      </c>
      <c r="F934" s="12">
        <v>11</v>
      </c>
      <c r="G934" s="12" t="s">
        <v>11</v>
      </c>
    </row>
    <row r="935" spans="3:7" ht="15" thickBot="1" x14ac:dyDescent="0.35">
      <c r="C935" s="10">
        <v>43306</v>
      </c>
      <c r="D935" s="11">
        <v>0.30457175925925922</v>
      </c>
      <c r="E935" s="12" t="s">
        <v>9</v>
      </c>
      <c r="F935" s="12">
        <v>10</v>
      </c>
      <c r="G935" s="12" t="s">
        <v>10</v>
      </c>
    </row>
    <row r="936" spans="3:7" ht="15" thickBot="1" x14ac:dyDescent="0.35">
      <c r="C936" s="10">
        <v>43306</v>
      </c>
      <c r="D936" s="11">
        <v>0.32082175925925926</v>
      </c>
      <c r="E936" s="12" t="s">
        <v>9</v>
      </c>
      <c r="F936" s="12">
        <v>9</v>
      </c>
      <c r="G936" s="12" t="s">
        <v>11</v>
      </c>
    </row>
    <row r="937" spans="3:7" ht="15" thickBot="1" x14ac:dyDescent="0.35">
      <c r="C937" s="10">
        <v>43306</v>
      </c>
      <c r="D937" s="11">
        <v>0.32775462962962965</v>
      </c>
      <c r="E937" s="12" t="s">
        <v>9</v>
      </c>
      <c r="F937" s="12">
        <v>5</v>
      </c>
      <c r="G937" s="12" t="s">
        <v>11</v>
      </c>
    </row>
    <row r="938" spans="3:7" ht="15" thickBot="1" x14ac:dyDescent="0.35">
      <c r="C938" s="10">
        <v>43306</v>
      </c>
      <c r="D938" s="11">
        <v>0.33496527777777779</v>
      </c>
      <c r="E938" s="12" t="s">
        <v>9</v>
      </c>
      <c r="F938" s="12">
        <v>11</v>
      </c>
      <c r="G938" s="12" t="s">
        <v>11</v>
      </c>
    </row>
    <row r="939" spans="3:7" ht="15" thickBot="1" x14ac:dyDescent="0.35">
      <c r="C939" s="10">
        <v>43306</v>
      </c>
      <c r="D939" s="11">
        <v>0.33673611111111112</v>
      </c>
      <c r="E939" s="12" t="s">
        <v>9</v>
      </c>
      <c r="F939" s="12">
        <v>10</v>
      </c>
      <c r="G939" s="12" t="s">
        <v>10</v>
      </c>
    </row>
    <row r="940" spans="3:7" ht="15" thickBot="1" x14ac:dyDescent="0.35">
      <c r="C940" s="10">
        <v>43306</v>
      </c>
      <c r="D940" s="11">
        <v>0.3367708333333333</v>
      </c>
      <c r="E940" s="12" t="s">
        <v>9</v>
      </c>
      <c r="F940" s="12">
        <v>9</v>
      </c>
      <c r="G940" s="12" t="s">
        <v>10</v>
      </c>
    </row>
    <row r="941" spans="3:7" ht="15" thickBot="1" x14ac:dyDescent="0.35">
      <c r="C941" s="10">
        <v>43306</v>
      </c>
      <c r="D941" s="11">
        <v>0.33678240740740745</v>
      </c>
      <c r="E941" s="12" t="s">
        <v>9</v>
      </c>
      <c r="F941" s="12">
        <v>9</v>
      </c>
      <c r="G941" s="12" t="s">
        <v>10</v>
      </c>
    </row>
    <row r="942" spans="3:7" ht="15" thickBot="1" x14ac:dyDescent="0.35">
      <c r="C942" s="10">
        <v>43306</v>
      </c>
      <c r="D942" s="11">
        <v>0.38021990740740735</v>
      </c>
      <c r="E942" s="12" t="s">
        <v>9</v>
      </c>
      <c r="F942" s="12">
        <v>10</v>
      </c>
      <c r="G942" s="12" t="s">
        <v>11</v>
      </c>
    </row>
    <row r="943" spans="3:7" x14ac:dyDescent="0.3">
      <c r="C943" s="20">
        <v>43306</v>
      </c>
      <c r="D943" s="21">
        <v>0.39510416666666665</v>
      </c>
      <c r="E943" s="22" t="s">
        <v>9</v>
      </c>
      <c r="F943" s="22">
        <v>10</v>
      </c>
      <c r="G943" s="22" t="s">
        <v>10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A3D2-5671-49DD-8D3E-9D001F34F5E6}">
  <dimension ref="C4:T1541"/>
  <sheetViews>
    <sheetView workbookViewId="0"/>
  </sheetViews>
  <sheetFormatPr defaultRowHeight="14.4" x14ac:dyDescent="0.3"/>
  <cols>
    <col min="3" max="3" width="10.44140625" customWidth="1"/>
    <col min="5" max="5" width="11.109375" customWidth="1"/>
    <col min="10" max="10" width="33.88671875" customWidth="1"/>
  </cols>
  <sheetData>
    <row r="4" spans="3:20" ht="15" thickBot="1" x14ac:dyDescent="0.35">
      <c r="C4" s="32" t="s">
        <v>0</v>
      </c>
      <c r="D4" s="32" t="s">
        <v>1</v>
      </c>
      <c r="E4" s="32" t="s">
        <v>2</v>
      </c>
      <c r="F4" s="32" t="s">
        <v>3</v>
      </c>
      <c r="G4" s="32" t="s">
        <v>4</v>
      </c>
    </row>
    <row r="5" spans="3:20" ht="15" thickBot="1" x14ac:dyDescent="0.35">
      <c r="C5" s="33" t="s">
        <v>5</v>
      </c>
      <c r="D5" s="33">
        <v>15</v>
      </c>
      <c r="E5" s="34">
        <v>43318</v>
      </c>
      <c r="F5" s="35">
        <v>0.3294212962962963</v>
      </c>
      <c r="G5" s="36">
        <v>0.5</v>
      </c>
    </row>
    <row r="6" spans="3:20" x14ac:dyDescent="0.3">
      <c r="C6" s="37" t="s">
        <v>2</v>
      </c>
      <c r="D6" s="37" t="s">
        <v>3</v>
      </c>
      <c r="E6" s="37" t="s">
        <v>6</v>
      </c>
      <c r="F6" s="37" t="s">
        <v>7</v>
      </c>
      <c r="G6" s="37" t="s">
        <v>8</v>
      </c>
    </row>
    <row r="7" spans="3:20" ht="15" thickBot="1" x14ac:dyDescent="0.35">
      <c r="C7" s="7">
        <v>43304</v>
      </c>
      <c r="D7" s="8">
        <v>2.9282407407407406E-2</v>
      </c>
      <c r="E7" s="9" t="s">
        <v>9</v>
      </c>
      <c r="F7" s="9">
        <v>10</v>
      </c>
      <c r="G7" s="9" t="s">
        <v>11</v>
      </c>
    </row>
    <row r="8" spans="3:20" ht="15" thickBot="1" x14ac:dyDescent="0.35">
      <c r="C8" s="10">
        <v>43304</v>
      </c>
      <c r="D8" s="11">
        <v>3.7118055555555557E-2</v>
      </c>
      <c r="E8" s="12" t="s">
        <v>9</v>
      </c>
      <c r="F8" s="12">
        <v>10</v>
      </c>
      <c r="G8" s="12" t="s">
        <v>10</v>
      </c>
    </row>
    <row r="9" spans="3:20" ht="15" thickBot="1" x14ac:dyDescent="0.35">
      <c r="C9" s="10">
        <v>43304</v>
      </c>
      <c r="D9" s="11">
        <v>0.13137731481481482</v>
      </c>
      <c r="E9" s="12" t="s">
        <v>9</v>
      </c>
      <c r="F9" s="12">
        <v>13</v>
      </c>
      <c r="G9" s="12" t="s">
        <v>11</v>
      </c>
      <c r="J9" t="s">
        <v>12</v>
      </c>
      <c r="K9" s="13">
        <f>SUM( K11:R11 )</f>
        <v>698</v>
      </c>
      <c r="L9" s="13"/>
      <c r="M9" s="14"/>
      <c r="N9" s="14"/>
      <c r="O9" s="14"/>
      <c r="P9" s="14"/>
      <c r="Q9" s="14"/>
    </row>
    <row r="10" spans="3:20" ht="15" thickBot="1" x14ac:dyDescent="0.35">
      <c r="C10" s="10">
        <v>43304</v>
      </c>
      <c r="D10" s="11">
        <v>0.1317824074074074</v>
      </c>
      <c r="E10" s="12" t="s">
        <v>9</v>
      </c>
      <c r="F10" s="12">
        <v>19</v>
      </c>
      <c r="G10" s="12" t="s">
        <v>11</v>
      </c>
      <c r="K10" s="14" t="s">
        <v>114</v>
      </c>
      <c r="L10" s="14" t="s">
        <v>115</v>
      </c>
      <c r="M10" s="14" t="s">
        <v>116</v>
      </c>
      <c r="N10" s="14" t="s">
        <v>117</v>
      </c>
      <c r="O10" s="14" t="s">
        <v>118</v>
      </c>
      <c r="P10" s="14" t="s">
        <v>119</v>
      </c>
      <c r="Q10" s="14" t="s">
        <v>120</v>
      </c>
      <c r="S10" s="14" t="s">
        <v>20</v>
      </c>
    </row>
    <row r="11" spans="3:20" ht="15" thickBot="1" x14ac:dyDescent="0.35">
      <c r="C11" s="10">
        <v>43304</v>
      </c>
      <c r="D11" s="11">
        <v>0.3132638888888889</v>
      </c>
      <c r="E11" s="12" t="s">
        <v>9</v>
      </c>
      <c r="F11" s="12">
        <v>10</v>
      </c>
      <c r="G11" s="12" t="s">
        <v>11</v>
      </c>
      <c r="J11" t="s">
        <v>21</v>
      </c>
      <c r="K11" s="13">
        <f>COUNTIFS($C$7:$C$704, "=2018-07-23" )</f>
        <v>133</v>
      </c>
      <c r="L11" s="13">
        <f>COUNTIFS($C$7:$C$704, "=2018-07-24" )</f>
        <v>102</v>
      </c>
      <c r="M11" s="13">
        <f>COUNTIFS($C$7:$C$704, "=2018-07-25" )</f>
        <v>83</v>
      </c>
      <c r="N11" s="13">
        <f>COUNTIFS($C$7:$C$704, "=2018-07-26" )</f>
        <v>103</v>
      </c>
      <c r="O11" s="13">
        <f>COUNTIFS($C$7:$C$704, "=2018-07-27" )</f>
        <v>85</v>
      </c>
      <c r="P11" s="13">
        <f>COUNTIFS($C$7:$C$704, "=2018-07-28" )</f>
        <v>96</v>
      </c>
      <c r="Q11" s="13">
        <f>COUNTIFS($C$7:$C$704, "=2018-07-29" )</f>
        <v>96</v>
      </c>
      <c r="S11" s="13">
        <f>SUM( K11:Q11 )</f>
        <v>698</v>
      </c>
    </row>
    <row r="12" spans="3:20" ht="15" thickBot="1" x14ac:dyDescent="0.35">
      <c r="C12" s="10">
        <v>43304</v>
      </c>
      <c r="D12" s="11">
        <v>0.3165277777777778</v>
      </c>
      <c r="E12" s="12" t="s">
        <v>9</v>
      </c>
      <c r="F12" s="12">
        <v>10</v>
      </c>
      <c r="G12" s="12" t="s">
        <v>10</v>
      </c>
      <c r="J12" t="s">
        <v>22</v>
      </c>
      <c r="K12" s="13">
        <f>COUNTIFS($C$7:$C$704, "=2018-07-23",  $F$7:$F$704, "&gt;30" )</f>
        <v>3</v>
      </c>
      <c r="L12" s="13">
        <f>COUNTIFS($C$7:$C$704, "=2018-07-24", $F$7:$F$704, "&gt;30" )</f>
        <v>3</v>
      </c>
      <c r="M12" s="13">
        <f>COUNTIFS($C$7:$C$704, "=2018-07-25", $F$7:$F$704, "&gt;30" )</f>
        <v>2</v>
      </c>
      <c r="N12" s="13">
        <f>COUNTIFS($C$7:$C$704, "=2018-07-26", $F$7:$F$704, "&gt;30" )</f>
        <v>2</v>
      </c>
      <c r="O12" s="13">
        <f>COUNTIFS($C$7:$C$704, "=2018-07-27", $F$7:$F$704, "&gt;30" )</f>
        <v>0</v>
      </c>
      <c r="P12" s="13">
        <f>COUNTIFS($C$7:$C$704, "=2018-07-28", $F$7:$F$704, "&gt;30" )</f>
        <v>2</v>
      </c>
      <c r="Q12" s="13">
        <f>COUNTIFS($C$7:$C$704, "=2018-07-29", $F$7:$F$704, "&gt;30" )</f>
        <v>0</v>
      </c>
      <c r="S12" s="13">
        <f>SUM( K12:R12 )</f>
        <v>12</v>
      </c>
      <c r="T12" s="15">
        <f>S12/S11</f>
        <v>1.7191977077363897E-2</v>
      </c>
    </row>
    <row r="13" spans="3:20" ht="15" thickBot="1" x14ac:dyDescent="0.35">
      <c r="C13" s="10">
        <v>43304</v>
      </c>
      <c r="D13" s="11">
        <v>0.33067129629629627</v>
      </c>
      <c r="E13" s="12" t="s">
        <v>9</v>
      </c>
      <c r="F13" s="12">
        <v>6</v>
      </c>
      <c r="G13" s="12" t="s">
        <v>11</v>
      </c>
    </row>
    <row r="14" spans="3:20" ht="15" thickBot="1" x14ac:dyDescent="0.35">
      <c r="C14" s="10">
        <v>43304</v>
      </c>
      <c r="D14" s="11">
        <v>0.33414351851851848</v>
      </c>
      <c r="E14" s="12" t="s">
        <v>9</v>
      </c>
      <c r="F14" s="12">
        <v>10</v>
      </c>
      <c r="G14" s="12" t="s">
        <v>11</v>
      </c>
    </row>
    <row r="15" spans="3:20" ht="15" thickBot="1" x14ac:dyDescent="0.35">
      <c r="C15" s="10">
        <v>43304</v>
      </c>
      <c r="D15" s="11">
        <v>0.3445023148148148</v>
      </c>
      <c r="E15" s="12" t="s">
        <v>9</v>
      </c>
      <c r="F15" s="12">
        <v>11</v>
      </c>
      <c r="G15" s="12" t="s">
        <v>11</v>
      </c>
    </row>
    <row r="16" spans="3:20" ht="15" thickBot="1" x14ac:dyDescent="0.35">
      <c r="C16" s="10">
        <v>43304</v>
      </c>
      <c r="D16" s="11">
        <v>0.34900462962962964</v>
      </c>
      <c r="E16" s="12" t="s">
        <v>9</v>
      </c>
      <c r="F16" s="12">
        <v>10</v>
      </c>
      <c r="G16" s="12" t="s">
        <v>11</v>
      </c>
    </row>
    <row r="17" spans="3:7" ht="15" thickBot="1" x14ac:dyDescent="0.35">
      <c r="C17" s="10">
        <v>43304</v>
      </c>
      <c r="D17" s="11">
        <v>0.35583333333333328</v>
      </c>
      <c r="E17" s="12" t="s">
        <v>9</v>
      </c>
      <c r="F17" s="12">
        <v>11</v>
      </c>
      <c r="G17" s="12" t="s">
        <v>11</v>
      </c>
    </row>
    <row r="18" spans="3:7" ht="15" thickBot="1" x14ac:dyDescent="0.35">
      <c r="C18" s="10">
        <v>43304</v>
      </c>
      <c r="D18" s="11">
        <v>0.36033564814814811</v>
      </c>
      <c r="E18" s="12" t="s">
        <v>9</v>
      </c>
      <c r="F18" s="12">
        <v>10</v>
      </c>
      <c r="G18" s="12" t="s">
        <v>11</v>
      </c>
    </row>
    <row r="19" spans="3:7" ht="15" thickBot="1" x14ac:dyDescent="0.35">
      <c r="C19" s="10">
        <v>43304</v>
      </c>
      <c r="D19" s="11">
        <v>0.36777777777777776</v>
      </c>
      <c r="E19" s="12" t="s">
        <v>9</v>
      </c>
      <c r="F19" s="12">
        <v>18</v>
      </c>
      <c r="G19" s="12" t="s">
        <v>10</v>
      </c>
    </row>
    <row r="20" spans="3:7" ht="15" thickBot="1" x14ac:dyDescent="0.35">
      <c r="C20" s="10">
        <v>43304</v>
      </c>
      <c r="D20" s="11">
        <v>0.36849537037037039</v>
      </c>
      <c r="E20" s="12" t="s">
        <v>9</v>
      </c>
      <c r="F20" s="12">
        <v>11</v>
      </c>
      <c r="G20" s="12" t="s">
        <v>11</v>
      </c>
    </row>
    <row r="21" spans="3:7" ht="15" thickBot="1" x14ac:dyDescent="0.35">
      <c r="C21" s="10">
        <v>43304</v>
      </c>
      <c r="D21" s="11">
        <v>0.41890046296296296</v>
      </c>
      <c r="E21" s="12" t="s">
        <v>9</v>
      </c>
      <c r="F21" s="12">
        <v>10</v>
      </c>
      <c r="G21" s="12" t="s">
        <v>11</v>
      </c>
    </row>
    <row r="22" spans="3:7" ht="15" thickBot="1" x14ac:dyDescent="0.35">
      <c r="C22" s="10">
        <v>43304</v>
      </c>
      <c r="D22" s="11">
        <v>0.42189814814814813</v>
      </c>
      <c r="E22" s="12" t="s">
        <v>9</v>
      </c>
      <c r="F22" s="12">
        <v>9</v>
      </c>
      <c r="G22" s="12" t="s">
        <v>10</v>
      </c>
    </row>
    <row r="23" spans="3:7" ht="15" thickBot="1" x14ac:dyDescent="0.35">
      <c r="C23" s="10">
        <v>43304</v>
      </c>
      <c r="D23" s="11">
        <v>0.43582175925925926</v>
      </c>
      <c r="E23" s="12" t="s">
        <v>9</v>
      </c>
      <c r="F23" s="12">
        <v>7</v>
      </c>
      <c r="G23" s="12" t="s">
        <v>10</v>
      </c>
    </row>
    <row r="24" spans="3:7" ht="15" thickBot="1" x14ac:dyDescent="0.35">
      <c r="C24" s="10">
        <v>43304</v>
      </c>
      <c r="D24" s="11">
        <v>0.4366666666666667</v>
      </c>
      <c r="E24" s="12" t="s">
        <v>9</v>
      </c>
      <c r="F24" s="12">
        <v>6</v>
      </c>
      <c r="G24" s="12" t="s">
        <v>11</v>
      </c>
    </row>
    <row r="25" spans="3:7" ht="15" thickBot="1" x14ac:dyDescent="0.35">
      <c r="C25" s="10">
        <v>43304</v>
      </c>
      <c r="D25" s="11">
        <v>0.45398148148148149</v>
      </c>
      <c r="E25" s="12" t="s">
        <v>9</v>
      </c>
      <c r="F25" s="12">
        <v>5</v>
      </c>
      <c r="G25" s="12" t="s">
        <v>11</v>
      </c>
    </row>
    <row r="26" spans="3:7" ht="15" thickBot="1" x14ac:dyDescent="0.35">
      <c r="C26" s="10">
        <v>43304</v>
      </c>
      <c r="D26" s="11">
        <v>0.45913194444444444</v>
      </c>
      <c r="E26" s="12" t="s">
        <v>9</v>
      </c>
      <c r="F26" s="12">
        <v>5</v>
      </c>
      <c r="G26" s="12" t="s">
        <v>10</v>
      </c>
    </row>
    <row r="27" spans="3:7" ht="15" thickBot="1" x14ac:dyDescent="0.35">
      <c r="C27" s="10">
        <v>43304</v>
      </c>
      <c r="D27" s="11">
        <v>0.46991898148148148</v>
      </c>
      <c r="E27" s="12" t="s">
        <v>9</v>
      </c>
      <c r="F27" s="12">
        <v>10</v>
      </c>
      <c r="G27" s="12" t="s">
        <v>11</v>
      </c>
    </row>
    <row r="28" spans="3:7" ht="15" thickBot="1" x14ac:dyDescent="0.35">
      <c r="C28" s="10">
        <v>43304</v>
      </c>
      <c r="D28" s="11">
        <v>0.48026620370370371</v>
      </c>
      <c r="E28" s="12" t="s">
        <v>9</v>
      </c>
      <c r="F28" s="12">
        <v>10</v>
      </c>
      <c r="G28" s="12" t="s">
        <v>10</v>
      </c>
    </row>
    <row r="29" spans="3:7" ht="15" thickBot="1" x14ac:dyDescent="0.35">
      <c r="C29" s="10">
        <v>43304</v>
      </c>
      <c r="D29" s="11">
        <v>0.48704861111111114</v>
      </c>
      <c r="E29" s="12" t="s">
        <v>9</v>
      </c>
      <c r="F29" s="12">
        <v>14</v>
      </c>
      <c r="G29" s="12" t="s">
        <v>11</v>
      </c>
    </row>
    <row r="30" spans="3:7" ht="15" thickBot="1" x14ac:dyDescent="0.35">
      <c r="C30" s="10">
        <v>43304</v>
      </c>
      <c r="D30" s="11">
        <v>0.49020833333333336</v>
      </c>
      <c r="E30" s="12" t="s">
        <v>9</v>
      </c>
      <c r="F30" s="12">
        <v>11</v>
      </c>
      <c r="G30" s="12" t="s">
        <v>11</v>
      </c>
    </row>
    <row r="31" spans="3:7" ht="15" thickBot="1" x14ac:dyDescent="0.35">
      <c r="C31" s="10">
        <v>43304</v>
      </c>
      <c r="D31" s="11">
        <v>0.49226851851851849</v>
      </c>
      <c r="E31" s="12" t="s">
        <v>9</v>
      </c>
      <c r="F31" s="12">
        <v>11</v>
      </c>
      <c r="G31" s="12" t="s">
        <v>10</v>
      </c>
    </row>
    <row r="32" spans="3:7" ht="15" thickBot="1" x14ac:dyDescent="0.35">
      <c r="C32" s="10">
        <v>43304</v>
      </c>
      <c r="D32" s="11">
        <v>0.49828703703703708</v>
      </c>
      <c r="E32" s="12" t="s">
        <v>9</v>
      </c>
      <c r="F32" s="12">
        <v>12</v>
      </c>
      <c r="G32" s="12" t="s">
        <v>11</v>
      </c>
    </row>
    <row r="33" spans="3:7" ht="15" thickBot="1" x14ac:dyDescent="0.35">
      <c r="C33" s="10">
        <v>43304</v>
      </c>
      <c r="D33" s="11">
        <v>0.49958333333333332</v>
      </c>
      <c r="E33" s="12" t="s">
        <v>9</v>
      </c>
      <c r="F33" s="12">
        <v>21</v>
      </c>
      <c r="G33" s="12" t="s">
        <v>10</v>
      </c>
    </row>
    <row r="34" spans="3:7" ht="15" thickBot="1" x14ac:dyDescent="0.35">
      <c r="C34" s="10">
        <v>43304</v>
      </c>
      <c r="D34" s="11">
        <v>0.50025462962962963</v>
      </c>
      <c r="E34" s="12" t="s">
        <v>9</v>
      </c>
      <c r="F34" s="12">
        <v>13</v>
      </c>
      <c r="G34" s="12" t="s">
        <v>11</v>
      </c>
    </row>
    <row r="35" spans="3:7" ht="15" thickBot="1" x14ac:dyDescent="0.35">
      <c r="C35" s="10">
        <v>43304</v>
      </c>
      <c r="D35" s="11">
        <v>0.50056712962962957</v>
      </c>
      <c r="E35" s="12" t="s">
        <v>9</v>
      </c>
      <c r="F35" s="12">
        <v>10</v>
      </c>
      <c r="G35" s="12" t="s">
        <v>11</v>
      </c>
    </row>
    <row r="36" spans="3:7" ht="15" thickBot="1" x14ac:dyDescent="0.35">
      <c r="C36" s="10">
        <v>43304</v>
      </c>
      <c r="D36" s="11">
        <v>0.50461805555555561</v>
      </c>
      <c r="E36" s="12" t="s">
        <v>9</v>
      </c>
      <c r="F36" s="12">
        <v>12</v>
      </c>
      <c r="G36" s="12" t="s">
        <v>11</v>
      </c>
    </row>
    <row r="37" spans="3:7" ht="15" thickBot="1" x14ac:dyDescent="0.35">
      <c r="C37" s="10">
        <v>43304</v>
      </c>
      <c r="D37" s="11">
        <v>0.51179398148148147</v>
      </c>
      <c r="E37" s="12" t="s">
        <v>9</v>
      </c>
      <c r="F37" s="12">
        <v>10</v>
      </c>
      <c r="G37" s="12" t="s">
        <v>11</v>
      </c>
    </row>
    <row r="38" spans="3:7" ht="15" thickBot="1" x14ac:dyDescent="0.35">
      <c r="C38" s="10">
        <v>43304</v>
      </c>
      <c r="D38" s="11">
        <v>0.51181712962962966</v>
      </c>
      <c r="E38" s="12" t="s">
        <v>9</v>
      </c>
      <c r="F38" s="12">
        <v>34</v>
      </c>
      <c r="G38" s="12" t="s">
        <v>11</v>
      </c>
    </row>
    <row r="39" spans="3:7" ht="15" thickBot="1" x14ac:dyDescent="0.35">
      <c r="C39" s="10">
        <v>43304</v>
      </c>
      <c r="D39" s="11">
        <v>0.51184027777777785</v>
      </c>
      <c r="E39" s="12" t="s">
        <v>9</v>
      </c>
      <c r="F39" s="12">
        <v>15</v>
      </c>
      <c r="G39" s="12" t="s">
        <v>11</v>
      </c>
    </row>
    <row r="40" spans="3:7" ht="15" thickBot="1" x14ac:dyDescent="0.35">
      <c r="C40" s="10">
        <v>43304</v>
      </c>
      <c r="D40" s="11">
        <v>0.5166898148148148</v>
      </c>
      <c r="E40" s="12" t="s">
        <v>9</v>
      </c>
      <c r="F40" s="12">
        <v>10</v>
      </c>
      <c r="G40" s="12" t="s">
        <v>10</v>
      </c>
    </row>
    <row r="41" spans="3:7" ht="15" thickBot="1" x14ac:dyDescent="0.35">
      <c r="C41" s="10">
        <v>43304</v>
      </c>
      <c r="D41" s="11">
        <v>0.51671296296296299</v>
      </c>
      <c r="E41" s="12" t="s">
        <v>9</v>
      </c>
      <c r="F41" s="12">
        <v>10</v>
      </c>
      <c r="G41" s="12" t="s">
        <v>10</v>
      </c>
    </row>
    <row r="42" spans="3:7" ht="15" thickBot="1" x14ac:dyDescent="0.35">
      <c r="C42" s="10">
        <v>43304</v>
      </c>
      <c r="D42" s="11">
        <v>0.51682870370370371</v>
      </c>
      <c r="E42" s="12" t="s">
        <v>9</v>
      </c>
      <c r="F42" s="12">
        <v>9</v>
      </c>
      <c r="G42" s="12" t="s">
        <v>10</v>
      </c>
    </row>
    <row r="43" spans="3:7" ht="15" thickBot="1" x14ac:dyDescent="0.35">
      <c r="C43" s="10">
        <v>43304</v>
      </c>
      <c r="D43" s="11">
        <v>0.52216435185185184</v>
      </c>
      <c r="E43" s="12" t="s">
        <v>9</v>
      </c>
      <c r="F43" s="12">
        <v>9</v>
      </c>
      <c r="G43" s="12" t="s">
        <v>11</v>
      </c>
    </row>
    <row r="44" spans="3:7" ht="15" thickBot="1" x14ac:dyDescent="0.35">
      <c r="C44" s="10">
        <v>43304</v>
      </c>
      <c r="D44" s="11">
        <v>0.52265046296296302</v>
      </c>
      <c r="E44" s="12" t="s">
        <v>9</v>
      </c>
      <c r="F44" s="12">
        <v>12</v>
      </c>
      <c r="G44" s="12" t="s">
        <v>11</v>
      </c>
    </row>
    <row r="45" spans="3:7" ht="15" thickBot="1" x14ac:dyDescent="0.35">
      <c r="C45" s="10">
        <v>43304</v>
      </c>
      <c r="D45" s="11">
        <v>0.52339120370370373</v>
      </c>
      <c r="E45" s="12" t="s">
        <v>9</v>
      </c>
      <c r="F45" s="12">
        <v>11</v>
      </c>
      <c r="G45" s="12" t="s">
        <v>10</v>
      </c>
    </row>
    <row r="46" spans="3:7" ht="15" thickBot="1" x14ac:dyDescent="0.35">
      <c r="C46" s="10">
        <v>43304</v>
      </c>
      <c r="D46" s="11">
        <v>0.56201388888888892</v>
      </c>
      <c r="E46" s="12" t="s">
        <v>9</v>
      </c>
      <c r="F46" s="12">
        <v>20</v>
      </c>
      <c r="G46" s="12" t="s">
        <v>10</v>
      </c>
    </row>
    <row r="47" spans="3:7" ht="15" thickBot="1" x14ac:dyDescent="0.35">
      <c r="C47" s="10">
        <v>43304</v>
      </c>
      <c r="D47" s="11">
        <v>0.56972222222222224</v>
      </c>
      <c r="E47" s="12" t="s">
        <v>9</v>
      </c>
      <c r="F47" s="12">
        <v>13</v>
      </c>
      <c r="G47" s="12" t="s">
        <v>11</v>
      </c>
    </row>
    <row r="48" spans="3:7" ht="15" thickBot="1" x14ac:dyDescent="0.35">
      <c r="C48" s="10">
        <v>43304</v>
      </c>
      <c r="D48" s="11">
        <v>0.57042824074074072</v>
      </c>
      <c r="E48" s="12" t="s">
        <v>9</v>
      </c>
      <c r="F48" s="12">
        <v>11</v>
      </c>
      <c r="G48" s="12" t="s">
        <v>11</v>
      </c>
    </row>
    <row r="49" spans="3:7" ht="15" thickBot="1" x14ac:dyDescent="0.35">
      <c r="C49" s="10">
        <v>43304</v>
      </c>
      <c r="D49" s="11">
        <v>0.57184027777777779</v>
      </c>
      <c r="E49" s="12" t="s">
        <v>9</v>
      </c>
      <c r="F49" s="12">
        <v>9</v>
      </c>
      <c r="G49" s="12" t="s">
        <v>11</v>
      </c>
    </row>
    <row r="50" spans="3:7" ht="15" thickBot="1" x14ac:dyDescent="0.35">
      <c r="C50" s="10">
        <v>43304</v>
      </c>
      <c r="D50" s="11">
        <v>0.5738657407407407</v>
      </c>
      <c r="E50" s="12" t="s">
        <v>9</v>
      </c>
      <c r="F50" s="12">
        <v>19</v>
      </c>
      <c r="G50" s="12" t="s">
        <v>10</v>
      </c>
    </row>
    <row r="51" spans="3:7" ht="15" thickBot="1" x14ac:dyDescent="0.35">
      <c r="C51" s="10">
        <v>43304</v>
      </c>
      <c r="D51" s="11">
        <v>0.58310185185185182</v>
      </c>
      <c r="E51" s="12" t="s">
        <v>9</v>
      </c>
      <c r="F51" s="12">
        <v>19</v>
      </c>
      <c r="G51" s="12" t="s">
        <v>10</v>
      </c>
    </row>
    <row r="52" spans="3:7" ht="15" thickBot="1" x14ac:dyDescent="0.35">
      <c r="C52" s="10">
        <v>43304</v>
      </c>
      <c r="D52" s="11">
        <v>0.59567129629629634</v>
      </c>
      <c r="E52" s="12" t="s">
        <v>9</v>
      </c>
      <c r="F52" s="12">
        <v>17</v>
      </c>
      <c r="G52" s="12" t="s">
        <v>11</v>
      </c>
    </row>
    <row r="53" spans="3:7" ht="15" thickBot="1" x14ac:dyDescent="0.35">
      <c r="C53" s="10">
        <v>43304</v>
      </c>
      <c r="D53" s="11">
        <v>0.62043981481481481</v>
      </c>
      <c r="E53" s="12" t="s">
        <v>9</v>
      </c>
      <c r="F53" s="12">
        <v>12</v>
      </c>
      <c r="G53" s="12" t="s">
        <v>10</v>
      </c>
    </row>
    <row r="54" spans="3:7" ht="15" thickBot="1" x14ac:dyDescent="0.35">
      <c r="C54" s="10">
        <v>43304</v>
      </c>
      <c r="D54" s="11">
        <v>0.62750000000000006</v>
      </c>
      <c r="E54" s="12" t="s">
        <v>9</v>
      </c>
      <c r="F54" s="12">
        <v>5</v>
      </c>
      <c r="G54" s="12" t="s">
        <v>10</v>
      </c>
    </row>
    <row r="55" spans="3:7" ht="15" thickBot="1" x14ac:dyDescent="0.35">
      <c r="C55" s="10">
        <v>43304</v>
      </c>
      <c r="D55" s="11">
        <v>0.62922453703703707</v>
      </c>
      <c r="E55" s="12" t="s">
        <v>9</v>
      </c>
      <c r="F55" s="12">
        <v>30</v>
      </c>
      <c r="G55" s="12" t="s">
        <v>10</v>
      </c>
    </row>
    <row r="56" spans="3:7" ht="15" thickBot="1" x14ac:dyDescent="0.35">
      <c r="C56" s="10">
        <v>43304</v>
      </c>
      <c r="D56" s="11">
        <v>0.63392361111111117</v>
      </c>
      <c r="E56" s="12" t="s">
        <v>9</v>
      </c>
      <c r="F56" s="12">
        <v>21</v>
      </c>
      <c r="G56" s="12" t="s">
        <v>10</v>
      </c>
    </row>
    <row r="57" spans="3:7" ht="15" thickBot="1" x14ac:dyDescent="0.35">
      <c r="C57" s="10">
        <v>43304</v>
      </c>
      <c r="D57" s="11">
        <v>0.63578703703703698</v>
      </c>
      <c r="E57" s="12" t="s">
        <v>9</v>
      </c>
      <c r="F57" s="12">
        <v>20</v>
      </c>
      <c r="G57" s="12" t="s">
        <v>10</v>
      </c>
    </row>
    <row r="58" spans="3:7" ht="15" thickBot="1" x14ac:dyDescent="0.35">
      <c r="C58" s="10">
        <v>43304</v>
      </c>
      <c r="D58" s="11">
        <v>0.64927083333333335</v>
      </c>
      <c r="E58" s="12" t="s">
        <v>9</v>
      </c>
      <c r="F58" s="12">
        <v>13</v>
      </c>
      <c r="G58" s="12" t="s">
        <v>11</v>
      </c>
    </row>
    <row r="59" spans="3:7" ht="15" thickBot="1" x14ac:dyDescent="0.35">
      <c r="C59" s="10">
        <v>43304</v>
      </c>
      <c r="D59" s="11">
        <v>0.64954861111111117</v>
      </c>
      <c r="E59" s="12" t="s">
        <v>9</v>
      </c>
      <c r="F59" s="12">
        <v>11</v>
      </c>
      <c r="G59" s="12" t="s">
        <v>11</v>
      </c>
    </row>
    <row r="60" spans="3:7" ht="15" thickBot="1" x14ac:dyDescent="0.35">
      <c r="C60" s="10">
        <v>43304</v>
      </c>
      <c r="D60" s="11">
        <v>0.64967592592592593</v>
      </c>
      <c r="E60" s="12" t="s">
        <v>9</v>
      </c>
      <c r="F60" s="12">
        <v>20</v>
      </c>
      <c r="G60" s="12" t="s">
        <v>10</v>
      </c>
    </row>
    <row r="61" spans="3:7" ht="15" thickBot="1" x14ac:dyDescent="0.35">
      <c r="C61" s="10">
        <v>43304</v>
      </c>
      <c r="D61" s="11">
        <v>0.65665509259259258</v>
      </c>
      <c r="E61" s="12" t="s">
        <v>9</v>
      </c>
      <c r="F61" s="12">
        <v>17</v>
      </c>
      <c r="G61" s="12" t="s">
        <v>11</v>
      </c>
    </row>
    <row r="62" spans="3:7" ht="15" thickBot="1" x14ac:dyDescent="0.35">
      <c r="C62" s="10">
        <v>43304</v>
      </c>
      <c r="D62" s="11">
        <v>0.65687499999999999</v>
      </c>
      <c r="E62" s="12" t="s">
        <v>9</v>
      </c>
      <c r="F62" s="12">
        <v>16</v>
      </c>
      <c r="G62" s="12" t="s">
        <v>11</v>
      </c>
    </row>
    <row r="63" spans="3:7" ht="15" thickBot="1" x14ac:dyDescent="0.35">
      <c r="C63" s="10">
        <v>43304</v>
      </c>
      <c r="D63" s="11">
        <v>0.65842592592592586</v>
      </c>
      <c r="E63" s="12" t="s">
        <v>9</v>
      </c>
      <c r="F63" s="12">
        <v>22</v>
      </c>
      <c r="G63" s="12" t="s">
        <v>10</v>
      </c>
    </row>
    <row r="64" spans="3:7" ht="15" thickBot="1" x14ac:dyDescent="0.35">
      <c r="C64" s="10">
        <v>43304</v>
      </c>
      <c r="D64" s="11">
        <v>0.66170138888888885</v>
      </c>
      <c r="E64" s="12" t="s">
        <v>9</v>
      </c>
      <c r="F64" s="12">
        <v>11</v>
      </c>
      <c r="G64" s="12" t="s">
        <v>11</v>
      </c>
    </row>
    <row r="65" spans="3:7" ht="15" thickBot="1" x14ac:dyDescent="0.35">
      <c r="C65" s="10">
        <v>43304</v>
      </c>
      <c r="D65" s="11">
        <v>0.66241898148148148</v>
      </c>
      <c r="E65" s="12" t="s">
        <v>9</v>
      </c>
      <c r="F65" s="12">
        <v>10</v>
      </c>
      <c r="G65" s="12" t="s">
        <v>11</v>
      </c>
    </row>
    <row r="66" spans="3:7" ht="15" thickBot="1" x14ac:dyDescent="0.35">
      <c r="C66" s="10">
        <v>43304</v>
      </c>
      <c r="D66" s="11">
        <v>0.67097222222222219</v>
      </c>
      <c r="E66" s="12" t="s">
        <v>9</v>
      </c>
      <c r="F66" s="12">
        <v>10</v>
      </c>
      <c r="G66" s="12" t="s">
        <v>10</v>
      </c>
    </row>
    <row r="67" spans="3:7" ht="15" thickBot="1" x14ac:dyDescent="0.35">
      <c r="C67" s="10">
        <v>43304</v>
      </c>
      <c r="D67" s="11">
        <v>0.67618055555555545</v>
      </c>
      <c r="E67" s="12" t="s">
        <v>9</v>
      </c>
      <c r="F67" s="12">
        <v>8</v>
      </c>
      <c r="G67" s="12" t="s">
        <v>11</v>
      </c>
    </row>
    <row r="68" spans="3:7" ht="15" thickBot="1" x14ac:dyDescent="0.35">
      <c r="C68" s="10">
        <v>43304</v>
      </c>
      <c r="D68" s="11">
        <v>0.6878009259259259</v>
      </c>
      <c r="E68" s="12" t="s">
        <v>9</v>
      </c>
      <c r="F68" s="12">
        <v>10</v>
      </c>
      <c r="G68" s="12" t="s">
        <v>10</v>
      </c>
    </row>
    <row r="69" spans="3:7" ht="15" thickBot="1" x14ac:dyDescent="0.35">
      <c r="C69" s="10">
        <v>43304</v>
      </c>
      <c r="D69" s="11">
        <v>0.69179398148148152</v>
      </c>
      <c r="E69" s="12" t="s">
        <v>9</v>
      </c>
      <c r="F69" s="12">
        <v>10</v>
      </c>
      <c r="G69" s="12" t="s">
        <v>11</v>
      </c>
    </row>
    <row r="70" spans="3:7" ht="15" thickBot="1" x14ac:dyDescent="0.35">
      <c r="C70" s="10">
        <v>43304</v>
      </c>
      <c r="D70" s="11">
        <v>0.69776620370370368</v>
      </c>
      <c r="E70" s="12" t="s">
        <v>9</v>
      </c>
      <c r="F70" s="12">
        <v>24</v>
      </c>
      <c r="G70" s="12" t="s">
        <v>10</v>
      </c>
    </row>
    <row r="71" spans="3:7" ht="15" thickBot="1" x14ac:dyDescent="0.35">
      <c r="C71" s="10">
        <v>43304</v>
      </c>
      <c r="D71" s="11">
        <v>0.6990277777777778</v>
      </c>
      <c r="E71" s="12" t="s">
        <v>9</v>
      </c>
      <c r="F71" s="12">
        <v>27</v>
      </c>
      <c r="G71" s="12" t="s">
        <v>11</v>
      </c>
    </row>
    <row r="72" spans="3:7" ht="15" thickBot="1" x14ac:dyDescent="0.35">
      <c r="C72" s="10">
        <v>43304</v>
      </c>
      <c r="D72" s="11">
        <v>0.69907407407407407</v>
      </c>
      <c r="E72" s="12" t="s">
        <v>9</v>
      </c>
      <c r="F72" s="12">
        <v>12</v>
      </c>
      <c r="G72" s="12" t="s">
        <v>11</v>
      </c>
    </row>
    <row r="73" spans="3:7" ht="15" thickBot="1" x14ac:dyDescent="0.35">
      <c r="C73" s="10">
        <v>43304</v>
      </c>
      <c r="D73" s="11">
        <v>0.69942129629629635</v>
      </c>
      <c r="E73" s="12" t="s">
        <v>9</v>
      </c>
      <c r="F73" s="12">
        <v>23</v>
      </c>
      <c r="G73" s="12" t="s">
        <v>10</v>
      </c>
    </row>
    <row r="74" spans="3:7" ht="15" thickBot="1" x14ac:dyDescent="0.35">
      <c r="C74" s="10">
        <v>43304</v>
      </c>
      <c r="D74" s="11">
        <v>0.7010185185185186</v>
      </c>
      <c r="E74" s="12" t="s">
        <v>9</v>
      </c>
      <c r="F74" s="12">
        <v>20</v>
      </c>
      <c r="G74" s="12" t="s">
        <v>10</v>
      </c>
    </row>
    <row r="75" spans="3:7" ht="15" thickBot="1" x14ac:dyDescent="0.35">
      <c r="C75" s="10">
        <v>43304</v>
      </c>
      <c r="D75" s="11">
        <v>0.70135416666666661</v>
      </c>
      <c r="E75" s="12" t="s">
        <v>9</v>
      </c>
      <c r="F75" s="12">
        <v>22</v>
      </c>
      <c r="G75" s="12" t="s">
        <v>10</v>
      </c>
    </row>
    <row r="76" spans="3:7" ht="15" thickBot="1" x14ac:dyDescent="0.35">
      <c r="C76" s="10">
        <v>43304</v>
      </c>
      <c r="D76" s="11">
        <v>0.70270833333333327</v>
      </c>
      <c r="E76" s="12" t="s">
        <v>9</v>
      </c>
      <c r="F76" s="12">
        <v>26</v>
      </c>
      <c r="G76" s="12" t="s">
        <v>10</v>
      </c>
    </row>
    <row r="77" spans="3:7" ht="15" thickBot="1" x14ac:dyDescent="0.35">
      <c r="C77" s="10">
        <v>43304</v>
      </c>
      <c r="D77" s="11">
        <v>0.70571759259259259</v>
      </c>
      <c r="E77" s="12" t="s">
        <v>9</v>
      </c>
      <c r="F77" s="12">
        <v>25</v>
      </c>
      <c r="G77" s="12" t="s">
        <v>10</v>
      </c>
    </row>
    <row r="78" spans="3:7" ht="15" thickBot="1" x14ac:dyDescent="0.35">
      <c r="C78" s="10">
        <v>43304</v>
      </c>
      <c r="D78" s="11">
        <v>0.70773148148148157</v>
      </c>
      <c r="E78" s="12" t="s">
        <v>9</v>
      </c>
      <c r="F78" s="12">
        <v>27</v>
      </c>
      <c r="G78" s="12" t="s">
        <v>10</v>
      </c>
    </row>
    <row r="79" spans="3:7" ht="15" thickBot="1" x14ac:dyDescent="0.35">
      <c r="C79" s="10">
        <v>43304</v>
      </c>
      <c r="D79" s="11">
        <v>0.70777777777777784</v>
      </c>
      <c r="E79" s="12" t="s">
        <v>9</v>
      </c>
      <c r="F79" s="12">
        <v>28</v>
      </c>
      <c r="G79" s="12" t="s">
        <v>10</v>
      </c>
    </row>
    <row r="80" spans="3:7" ht="15" thickBot="1" x14ac:dyDescent="0.35">
      <c r="C80" s="10">
        <v>43304</v>
      </c>
      <c r="D80" s="11">
        <v>0.70809027777777767</v>
      </c>
      <c r="E80" s="12" t="s">
        <v>9</v>
      </c>
      <c r="F80" s="12">
        <v>11</v>
      </c>
      <c r="G80" s="12" t="s">
        <v>11</v>
      </c>
    </row>
    <row r="81" spans="3:7" ht="15" thickBot="1" x14ac:dyDescent="0.35">
      <c r="C81" s="10">
        <v>43304</v>
      </c>
      <c r="D81" s="11">
        <v>0.70825231481481488</v>
      </c>
      <c r="E81" s="12" t="s">
        <v>9</v>
      </c>
      <c r="F81" s="12">
        <v>9</v>
      </c>
      <c r="G81" s="12" t="s">
        <v>11</v>
      </c>
    </row>
    <row r="82" spans="3:7" ht="15" thickBot="1" x14ac:dyDescent="0.35">
      <c r="C82" s="10">
        <v>43304</v>
      </c>
      <c r="D82" s="11">
        <v>0.70846064814814813</v>
      </c>
      <c r="E82" s="12" t="s">
        <v>9</v>
      </c>
      <c r="F82" s="12">
        <v>10</v>
      </c>
      <c r="G82" s="12" t="s">
        <v>11</v>
      </c>
    </row>
    <row r="83" spans="3:7" ht="15" thickBot="1" x14ac:dyDescent="0.35">
      <c r="C83" s="10">
        <v>43304</v>
      </c>
      <c r="D83" s="11">
        <v>0.71451388888888889</v>
      </c>
      <c r="E83" s="12" t="s">
        <v>9</v>
      </c>
      <c r="F83" s="12">
        <v>25</v>
      </c>
      <c r="G83" s="12" t="s">
        <v>10</v>
      </c>
    </row>
    <row r="84" spans="3:7" ht="15" thickBot="1" x14ac:dyDescent="0.35">
      <c r="C84" s="10">
        <v>43304</v>
      </c>
      <c r="D84" s="11">
        <v>0.71456018518518516</v>
      </c>
      <c r="E84" s="12" t="s">
        <v>9</v>
      </c>
      <c r="F84" s="12">
        <v>34</v>
      </c>
      <c r="G84" s="12" t="s">
        <v>10</v>
      </c>
    </row>
    <row r="85" spans="3:7" ht="15" thickBot="1" x14ac:dyDescent="0.35">
      <c r="C85" s="10">
        <v>43304</v>
      </c>
      <c r="D85" s="11">
        <v>0.71596064814814808</v>
      </c>
      <c r="E85" s="12" t="s">
        <v>9</v>
      </c>
      <c r="F85" s="12">
        <v>13</v>
      </c>
      <c r="G85" s="12" t="s">
        <v>11</v>
      </c>
    </row>
    <row r="86" spans="3:7" ht="15" thickBot="1" x14ac:dyDescent="0.35">
      <c r="C86" s="10">
        <v>43304</v>
      </c>
      <c r="D86" s="11">
        <v>0.72138888888888886</v>
      </c>
      <c r="E86" s="12" t="s">
        <v>9</v>
      </c>
      <c r="F86" s="12">
        <v>27</v>
      </c>
      <c r="G86" s="12" t="s">
        <v>10</v>
      </c>
    </row>
    <row r="87" spans="3:7" ht="15" thickBot="1" x14ac:dyDescent="0.35">
      <c r="C87" s="10">
        <v>43304</v>
      </c>
      <c r="D87" s="11">
        <v>0.72149305555555554</v>
      </c>
      <c r="E87" s="12" t="s">
        <v>9</v>
      </c>
      <c r="F87" s="12">
        <v>24</v>
      </c>
      <c r="G87" s="12" t="s">
        <v>10</v>
      </c>
    </row>
    <row r="88" spans="3:7" ht="15" thickBot="1" x14ac:dyDescent="0.35">
      <c r="C88" s="10">
        <v>43304</v>
      </c>
      <c r="D88" s="11">
        <v>0.72271990740740744</v>
      </c>
      <c r="E88" s="12" t="s">
        <v>9</v>
      </c>
      <c r="F88" s="12">
        <v>11</v>
      </c>
      <c r="G88" s="12" t="s">
        <v>11</v>
      </c>
    </row>
    <row r="89" spans="3:7" ht="15" thickBot="1" x14ac:dyDescent="0.35">
      <c r="C89" s="10">
        <v>43304</v>
      </c>
      <c r="D89" s="11">
        <v>0.72290509259259261</v>
      </c>
      <c r="E89" s="12" t="s">
        <v>9</v>
      </c>
      <c r="F89" s="12">
        <v>13</v>
      </c>
      <c r="G89" s="12" t="s">
        <v>11</v>
      </c>
    </row>
    <row r="90" spans="3:7" ht="15" thickBot="1" x14ac:dyDescent="0.35">
      <c r="C90" s="10">
        <v>43304</v>
      </c>
      <c r="D90" s="11">
        <v>0.72347222222222218</v>
      </c>
      <c r="E90" s="12" t="s">
        <v>9</v>
      </c>
      <c r="F90" s="12">
        <v>29</v>
      </c>
      <c r="G90" s="12" t="s">
        <v>10</v>
      </c>
    </row>
    <row r="91" spans="3:7" ht="15" thickBot="1" x14ac:dyDescent="0.35">
      <c r="C91" s="10">
        <v>43304</v>
      </c>
      <c r="D91" s="11">
        <v>0.72357638888888898</v>
      </c>
      <c r="E91" s="12" t="s">
        <v>9</v>
      </c>
      <c r="F91" s="12">
        <v>27</v>
      </c>
      <c r="G91" s="12" t="s">
        <v>10</v>
      </c>
    </row>
    <row r="92" spans="3:7" ht="15" thickBot="1" x14ac:dyDescent="0.35">
      <c r="C92" s="10">
        <v>43304</v>
      </c>
      <c r="D92" s="11">
        <v>0.72358796296296291</v>
      </c>
      <c r="E92" s="12" t="s">
        <v>9</v>
      </c>
      <c r="F92" s="12">
        <v>28</v>
      </c>
      <c r="G92" s="12" t="s">
        <v>10</v>
      </c>
    </row>
    <row r="93" spans="3:7" ht="15" thickBot="1" x14ac:dyDescent="0.35">
      <c r="C93" s="10">
        <v>43304</v>
      </c>
      <c r="D93" s="11">
        <v>0.72978009259259258</v>
      </c>
      <c r="E93" s="12" t="s">
        <v>9</v>
      </c>
      <c r="F93" s="12">
        <v>23</v>
      </c>
      <c r="G93" s="12" t="s">
        <v>10</v>
      </c>
    </row>
    <row r="94" spans="3:7" ht="15" thickBot="1" x14ac:dyDescent="0.35">
      <c r="C94" s="10">
        <v>43304</v>
      </c>
      <c r="D94" s="11">
        <v>0.73195601851851855</v>
      </c>
      <c r="E94" s="12" t="s">
        <v>9</v>
      </c>
      <c r="F94" s="12">
        <v>17</v>
      </c>
      <c r="G94" s="12" t="s">
        <v>10</v>
      </c>
    </row>
    <row r="95" spans="3:7" ht="15" thickBot="1" x14ac:dyDescent="0.35">
      <c r="C95" s="10">
        <v>43304</v>
      </c>
      <c r="D95" s="11">
        <v>0.73292824074074081</v>
      </c>
      <c r="E95" s="12" t="s">
        <v>9</v>
      </c>
      <c r="F95" s="12">
        <v>10</v>
      </c>
      <c r="G95" s="12" t="s">
        <v>11</v>
      </c>
    </row>
    <row r="96" spans="3:7" ht="15" thickBot="1" x14ac:dyDescent="0.35">
      <c r="C96" s="10">
        <v>43304</v>
      </c>
      <c r="D96" s="11">
        <v>0.73883101851851851</v>
      </c>
      <c r="E96" s="12" t="s">
        <v>9</v>
      </c>
      <c r="F96" s="12">
        <v>10</v>
      </c>
      <c r="G96" s="12" t="s">
        <v>11</v>
      </c>
    </row>
    <row r="97" spans="3:7" ht="15" thickBot="1" x14ac:dyDescent="0.35">
      <c r="C97" s="10">
        <v>43304</v>
      </c>
      <c r="D97" s="11">
        <v>0.74067129629629624</v>
      </c>
      <c r="E97" s="12" t="s">
        <v>9</v>
      </c>
      <c r="F97" s="12">
        <v>8</v>
      </c>
      <c r="G97" s="12" t="s">
        <v>11</v>
      </c>
    </row>
    <row r="98" spans="3:7" ht="15" thickBot="1" x14ac:dyDescent="0.35">
      <c r="C98" s="10">
        <v>43304</v>
      </c>
      <c r="D98" s="11">
        <v>0.74944444444444447</v>
      </c>
      <c r="E98" s="12" t="s">
        <v>9</v>
      </c>
      <c r="F98" s="12">
        <v>19</v>
      </c>
      <c r="G98" s="12" t="s">
        <v>10</v>
      </c>
    </row>
    <row r="99" spans="3:7" ht="15" thickBot="1" x14ac:dyDescent="0.35">
      <c r="C99" s="10">
        <v>43304</v>
      </c>
      <c r="D99" s="11">
        <v>0.75196759259259249</v>
      </c>
      <c r="E99" s="12" t="s">
        <v>9</v>
      </c>
      <c r="F99" s="12">
        <v>28</v>
      </c>
      <c r="G99" s="12" t="s">
        <v>10</v>
      </c>
    </row>
    <row r="100" spans="3:7" ht="15" thickBot="1" x14ac:dyDescent="0.35">
      <c r="C100" s="10">
        <v>43304</v>
      </c>
      <c r="D100" s="11">
        <v>0.75510416666666658</v>
      </c>
      <c r="E100" s="12" t="s">
        <v>9</v>
      </c>
      <c r="F100" s="12">
        <v>13</v>
      </c>
      <c r="G100" s="12" t="s">
        <v>10</v>
      </c>
    </row>
    <row r="101" spans="3:7" ht="15" thickBot="1" x14ac:dyDescent="0.35">
      <c r="C101" s="10">
        <v>43304</v>
      </c>
      <c r="D101" s="11">
        <v>0.75512731481481488</v>
      </c>
      <c r="E101" s="12" t="s">
        <v>9</v>
      </c>
      <c r="F101" s="12">
        <v>17</v>
      </c>
      <c r="G101" s="12" t="s">
        <v>10</v>
      </c>
    </row>
    <row r="102" spans="3:7" ht="15" thickBot="1" x14ac:dyDescent="0.35">
      <c r="C102" s="10">
        <v>43304</v>
      </c>
      <c r="D102" s="11">
        <v>0.75513888888888892</v>
      </c>
      <c r="E102" s="12" t="s">
        <v>9</v>
      </c>
      <c r="F102" s="12">
        <v>20</v>
      </c>
      <c r="G102" s="12" t="s">
        <v>10</v>
      </c>
    </row>
    <row r="103" spans="3:7" ht="15" thickBot="1" x14ac:dyDescent="0.35">
      <c r="C103" s="10">
        <v>43304</v>
      </c>
      <c r="D103" s="11">
        <v>0.75516203703703699</v>
      </c>
      <c r="E103" s="12" t="s">
        <v>9</v>
      </c>
      <c r="F103" s="12">
        <v>16</v>
      </c>
      <c r="G103" s="12" t="s">
        <v>10</v>
      </c>
    </row>
    <row r="104" spans="3:7" ht="15" thickBot="1" x14ac:dyDescent="0.35">
      <c r="C104" s="10">
        <v>43304</v>
      </c>
      <c r="D104" s="11">
        <v>0.75517361111111114</v>
      </c>
      <c r="E104" s="12" t="s">
        <v>9</v>
      </c>
      <c r="F104" s="12">
        <v>18</v>
      </c>
      <c r="G104" s="12" t="s">
        <v>10</v>
      </c>
    </row>
    <row r="105" spans="3:7" ht="15" thickBot="1" x14ac:dyDescent="0.35">
      <c r="C105" s="10">
        <v>43304</v>
      </c>
      <c r="D105" s="11">
        <v>0.75548611111111119</v>
      </c>
      <c r="E105" s="12" t="s">
        <v>9</v>
      </c>
      <c r="F105" s="12">
        <v>11</v>
      </c>
      <c r="G105" s="12" t="s">
        <v>11</v>
      </c>
    </row>
    <row r="106" spans="3:7" ht="15" thickBot="1" x14ac:dyDescent="0.35">
      <c r="C106" s="10">
        <v>43304</v>
      </c>
      <c r="D106" s="11">
        <v>0.75946759259259267</v>
      </c>
      <c r="E106" s="12" t="s">
        <v>9</v>
      </c>
      <c r="F106" s="12">
        <v>24</v>
      </c>
      <c r="G106" s="12" t="s">
        <v>10</v>
      </c>
    </row>
    <row r="107" spans="3:7" ht="15" thickBot="1" x14ac:dyDescent="0.35">
      <c r="C107" s="10">
        <v>43304</v>
      </c>
      <c r="D107" s="11">
        <v>0.76546296296296301</v>
      </c>
      <c r="E107" s="12" t="s">
        <v>9</v>
      </c>
      <c r="F107" s="12">
        <v>13</v>
      </c>
      <c r="G107" s="12" t="s">
        <v>10</v>
      </c>
    </row>
    <row r="108" spans="3:7" ht="15" thickBot="1" x14ac:dyDescent="0.35">
      <c r="C108" s="10">
        <v>43304</v>
      </c>
      <c r="D108" s="11">
        <v>0.76652777777777781</v>
      </c>
      <c r="E108" s="12" t="s">
        <v>9</v>
      </c>
      <c r="F108" s="12">
        <v>28</v>
      </c>
      <c r="G108" s="12" t="s">
        <v>10</v>
      </c>
    </row>
    <row r="109" spans="3:7" ht="15" thickBot="1" x14ac:dyDescent="0.35">
      <c r="C109" s="10">
        <v>43304</v>
      </c>
      <c r="D109" s="11">
        <v>0.76652777777777781</v>
      </c>
      <c r="E109" s="12" t="s">
        <v>9</v>
      </c>
      <c r="F109" s="12">
        <v>27</v>
      </c>
      <c r="G109" s="12" t="s">
        <v>11</v>
      </c>
    </row>
    <row r="110" spans="3:7" ht="15" thickBot="1" x14ac:dyDescent="0.35">
      <c r="C110" s="10">
        <v>43304</v>
      </c>
      <c r="D110" s="11">
        <v>0.76806712962962964</v>
      </c>
      <c r="E110" s="12" t="s">
        <v>9</v>
      </c>
      <c r="F110" s="12">
        <v>11</v>
      </c>
      <c r="G110" s="12" t="s">
        <v>11</v>
      </c>
    </row>
    <row r="111" spans="3:7" ht="15" thickBot="1" x14ac:dyDescent="0.35">
      <c r="C111" s="10">
        <v>43304</v>
      </c>
      <c r="D111" s="11">
        <v>0.7689583333333333</v>
      </c>
      <c r="E111" s="12" t="s">
        <v>9</v>
      </c>
      <c r="F111" s="12">
        <v>13</v>
      </c>
      <c r="G111" s="12" t="s">
        <v>10</v>
      </c>
    </row>
    <row r="112" spans="3:7" ht="15" thickBot="1" x14ac:dyDescent="0.35">
      <c r="C112" s="10">
        <v>43304</v>
      </c>
      <c r="D112" s="11">
        <v>0.76902777777777775</v>
      </c>
      <c r="E112" s="12" t="s">
        <v>9</v>
      </c>
      <c r="F112" s="12">
        <v>18</v>
      </c>
      <c r="G112" s="12" t="s">
        <v>10</v>
      </c>
    </row>
    <row r="113" spans="3:7" ht="15" thickBot="1" x14ac:dyDescent="0.35">
      <c r="C113" s="10">
        <v>43304</v>
      </c>
      <c r="D113" s="11">
        <v>0.7742013888888889</v>
      </c>
      <c r="E113" s="12" t="s">
        <v>9</v>
      </c>
      <c r="F113" s="12">
        <v>30</v>
      </c>
      <c r="G113" s="12" t="s">
        <v>10</v>
      </c>
    </row>
    <row r="114" spans="3:7" ht="15" thickBot="1" x14ac:dyDescent="0.35">
      <c r="C114" s="10">
        <v>43304</v>
      </c>
      <c r="D114" s="11">
        <v>0.77548611111111121</v>
      </c>
      <c r="E114" s="12" t="s">
        <v>9</v>
      </c>
      <c r="F114" s="12">
        <v>32</v>
      </c>
      <c r="G114" s="12" t="s">
        <v>10</v>
      </c>
    </row>
    <row r="115" spans="3:7" ht="15" thickBot="1" x14ac:dyDescent="0.35">
      <c r="C115" s="10">
        <v>43304</v>
      </c>
      <c r="D115" s="11">
        <v>0.77725694444444438</v>
      </c>
      <c r="E115" s="12" t="s">
        <v>9</v>
      </c>
      <c r="F115" s="12">
        <v>10</v>
      </c>
      <c r="G115" s="12" t="s">
        <v>10</v>
      </c>
    </row>
    <row r="116" spans="3:7" ht="15" thickBot="1" x14ac:dyDescent="0.35">
      <c r="C116" s="10">
        <v>43304</v>
      </c>
      <c r="D116" s="11">
        <v>0.77871527777777771</v>
      </c>
      <c r="E116" s="12" t="s">
        <v>9</v>
      </c>
      <c r="F116" s="12">
        <v>15</v>
      </c>
      <c r="G116" s="12" t="s">
        <v>11</v>
      </c>
    </row>
    <row r="117" spans="3:7" ht="15" thickBot="1" x14ac:dyDescent="0.35">
      <c r="C117" s="10">
        <v>43304</v>
      </c>
      <c r="D117" s="11">
        <v>0.78061342592592586</v>
      </c>
      <c r="E117" s="12" t="s">
        <v>9</v>
      </c>
      <c r="F117" s="12">
        <v>13</v>
      </c>
      <c r="G117" s="12" t="s">
        <v>11</v>
      </c>
    </row>
    <row r="118" spans="3:7" ht="15" thickBot="1" x14ac:dyDescent="0.35">
      <c r="C118" s="10">
        <v>43304</v>
      </c>
      <c r="D118" s="11">
        <v>0.78093749999999995</v>
      </c>
      <c r="E118" s="12" t="s">
        <v>9</v>
      </c>
      <c r="F118" s="12">
        <v>13</v>
      </c>
      <c r="G118" s="12" t="s">
        <v>11</v>
      </c>
    </row>
    <row r="119" spans="3:7" ht="15" thickBot="1" x14ac:dyDescent="0.35">
      <c r="C119" s="10">
        <v>43304</v>
      </c>
      <c r="D119" s="11">
        <v>0.78300925925925924</v>
      </c>
      <c r="E119" s="12" t="s">
        <v>9</v>
      </c>
      <c r="F119" s="12">
        <v>24</v>
      </c>
      <c r="G119" s="12" t="s">
        <v>10</v>
      </c>
    </row>
    <row r="120" spans="3:7" ht="15" thickBot="1" x14ac:dyDescent="0.35">
      <c r="C120" s="10">
        <v>43304</v>
      </c>
      <c r="D120" s="11">
        <v>0.79516203703703703</v>
      </c>
      <c r="E120" s="12" t="s">
        <v>9</v>
      </c>
      <c r="F120" s="12">
        <v>20</v>
      </c>
      <c r="G120" s="12" t="s">
        <v>10</v>
      </c>
    </row>
    <row r="121" spans="3:7" ht="15" thickBot="1" x14ac:dyDescent="0.35">
      <c r="C121" s="10">
        <v>43304</v>
      </c>
      <c r="D121" s="11">
        <v>0.79549768518518515</v>
      </c>
      <c r="E121" s="12" t="s">
        <v>9</v>
      </c>
      <c r="F121" s="12">
        <v>13</v>
      </c>
      <c r="G121" s="12" t="s">
        <v>11</v>
      </c>
    </row>
    <row r="122" spans="3:7" ht="15" thickBot="1" x14ac:dyDescent="0.35">
      <c r="C122" s="10">
        <v>43304</v>
      </c>
      <c r="D122" s="11">
        <v>0.79873842592592592</v>
      </c>
      <c r="E122" s="12" t="s">
        <v>9</v>
      </c>
      <c r="F122" s="12">
        <v>12</v>
      </c>
      <c r="G122" s="12" t="s">
        <v>10</v>
      </c>
    </row>
    <row r="123" spans="3:7" ht="15" thickBot="1" x14ac:dyDescent="0.35">
      <c r="C123" s="10">
        <v>43304</v>
      </c>
      <c r="D123" s="11">
        <v>0.80465277777777777</v>
      </c>
      <c r="E123" s="12" t="s">
        <v>9</v>
      </c>
      <c r="F123" s="12">
        <v>15</v>
      </c>
      <c r="G123" s="12" t="s">
        <v>10</v>
      </c>
    </row>
    <row r="124" spans="3:7" ht="15" thickBot="1" x14ac:dyDescent="0.35">
      <c r="C124" s="10">
        <v>43304</v>
      </c>
      <c r="D124" s="11">
        <v>0.80677083333333333</v>
      </c>
      <c r="E124" s="12" t="s">
        <v>9</v>
      </c>
      <c r="F124" s="12">
        <v>12</v>
      </c>
      <c r="G124" s="12" t="s">
        <v>11</v>
      </c>
    </row>
    <row r="125" spans="3:7" ht="15" thickBot="1" x14ac:dyDescent="0.35">
      <c r="C125" s="10">
        <v>43304</v>
      </c>
      <c r="D125" s="11">
        <v>0.80717592592592602</v>
      </c>
      <c r="E125" s="12" t="s">
        <v>9</v>
      </c>
      <c r="F125" s="12">
        <v>13</v>
      </c>
      <c r="G125" s="12" t="s">
        <v>10</v>
      </c>
    </row>
    <row r="126" spans="3:7" ht="15" thickBot="1" x14ac:dyDescent="0.35">
      <c r="C126" s="10">
        <v>43304</v>
      </c>
      <c r="D126" s="11">
        <v>0.81230324074074067</v>
      </c>
      <c r="E126" s="12" t="s">
        <v>9</v>
      </c>
      <c r="F126" s="12">
        <v>22</v>
      </c>
      <c r="G126" s="12" t="s">
        <v>10</v>
      </c>
    </row>
    <row r="127" spans="3:7" ht="15" thickBot="1" x14ac:dyDescent="0.35">
      <c r="C127" s="10">
        <v>43304</v>
      </c>
      <c r="D127" s="11">
        <v>0.81258101851851849</v>
      </c>
      <c r="E127" s="12" t="s">
        <v>9</v>
      </c>
      <c r="F127" s="12">
        <v>9</v>
      </c>
      <c r="G127" s="12" t="s">
        <v>11</v>
      </c>
    </row>
    <row r="128" spans="3:7" ht="15" thickBot="1" x14ac:dyDescent="0.35">
      <c r="C128" s="10">
        <v>43304</v>
      </c>
      <c r="D128" s="11">
        <v>0.81379629629629635</v>
      </c>
      <c r="E128" s="12" t="s">
        <v>9</v>
      </c>
      <c r="F128" s="12">
        <v>12</v>
      </c>
      <c r="G128" s="12" t="s">
        <v>11</v>
      </c>
    </row>
    <row r="129" spans="3:7" ht="15" thickBot="1" x14ac:dyDescent="0.35">
      <c r="C129" s="10">
        <v>43304</v>
      </c>
      <c r="D129" s="11">
        <v>0.82130787037037034</v>
      </c>
      <c r="E129" s="12" t="s">
        <v>9</v>
      </c>
      <c r="F129" s="12">
        <v>12</v>
      </c>
      <c r="G129" s="12" t="s">
        <v>11</v>
      </c>
    </row>
    <row r="130" spans="3:7" ht="15" thickBot="1" x14ac:dyDescent="0.35">
      <c r="C130" s="10">
        <v>43304</v>
      </c>
      <c r="D130" s="11">
        <v>0.82943287037037028</v>
      </c>
      <c r="E130" s="12" t="s">
        <v>9</v>
      </c>
      <c r="F130" s="12">
        <v>10</v>
      </c>
      <c r="G130" s="12" t="s">
        <v>10</v>
      </c>
    </row>
    <row r="131" spans="3:7" ht="15" thickBot="1" x14ac:dyDescent="0.35">
      <c r="C131" s="10">
        <v>43304</v>
      </c>
      <c r="D131" s="11">
        <v>0.83188657407407407</v>
      </c>
      <c r="E131" s="12" t="s">
        <v>9</v>
      </c>
      <c r="F131" s="12">
        <v>13</v>
      </c>
      <c r="G131" s="12" t="s">
        <v>10</v>
      </c>
    </row>
    <row r="132" spans="3:7" ht="15" thickBot="1" x14ac:dyDescent="0.35">
      <c r="C132" s="10">
        <v>43304</v>
      </c>
      <c r="D132" s="11">
        <v>0.84226851851851858</v>
      </c>
      <c r="E132" s="12" t="s">
        <v>9</v>
      </c>
      <c r="F132" s="12">
        <v>13</v>
      </c>
      <c r="G132" s="12" t="s">
        <v>11</v>
      </c>
    </row>
    <row r="133" spans="3:7" ht="15" thickBot="1" x14ac:dyDescent="0.35">
      <c r="C133" s="10">
        <v>43304</v>
      </c>
      <c r="D133" s="11">
        <v>0.84850694444444441</v>
      </c>
      <c r="E133" s="12" t="s">
        <v>9</v>
      </c>
      <c r="F133" s="12">
        <v>25</v>
      </c>
      <c r="G133" s="12" t="s">
        <v>10</v>
      </c>
    </row>
    <row r="134" spans="3:7" ht="15" thickBot="1" x14ac:dyDescent="0.35">
      <c r="C134" s="10">
        <v>43304</v>
      </c>
      <c r="D134" s="11">
        <v>0.8591550925925926</v>
      </c>
      <c r="E134" s="12" t="s">
        <v>9</v>
      </c>
      <c r="F134" s="12">
        <v>22</v>
      </c>
      <c r="G134" s="12" t="s">
        <v>11</v>
      </c>
    </row>
    <row r="135" spans="3:7" ht="15" thickBot="1" x14ac:dyDescent="0.35">
      <c r="C135" s="10">
        <v>43304</v>
      </c>
      <c r="D135" s="11">
        <v>0.87276620370370372</v>
      </c>
      <c r="E135" s="12" t="s">
        <v>9</v>
      </c>
      <c r="F135" s="12">
        <v>10</v>
      </c>
      <c r="G135" s="12" t="s">
        <v>10</v>
      </c>
    </row>
    <row r="136" spans="3:7" ht="15" thickBot="1" x14ac:dyDescent="0.35">
      <c r="C136" s="10">
        <v>43304</v>
      </c>
      <c r="D136" s="11">
        <v>0.87541666666666673</v>
      </c>
      <c r="E136" s="12" t="s">
        <v>9</v>
      </c>
      <c r="F136" s="12">
        <v>10</v>
      </c>
      <c r="G136" s="12" t="s">
        <v>10</v>
      </c>
    </row>
    <row r="137" spans="3:7" ht="15" thickBot="1" x14ac:dyDescent="0.35">
      <c r="C137" s="10">
        <v>43304</v>
      </c>
      <c r="D137" s="11">
        <v>0.89408564814814817</v>
      </c>
      <c r="E137" s="12" t="s">
        <v>9</v>
      </c>
      <c r="F137" s="12">
        <v>9</v>
      </c>
      <c r="G137" s="12" t="s">
        <v>11</v>
      </c>
    </row>
    <row r="138" spans="3:7" ht="15" thickBot="1" x14ac:dyDescent="0.35">
      <c r="C138" s="10">
        <v>43304</v>
      </c>
      <c r="D138" s="11">
        <v>0.93545138888888879</v>
      </c>
      <c r="E138" s="12" t="s">
        <v>9</v>
      </c>
      <c r="F138" s="12">
        <v>11</v>
      </c>
      <c r="G138" s="12" t="s">
        <v>11</v>
      </c>
    </row>
    <row r="139" spans="3:7" ht="15" thickBot="1" x14ac:dyDescent="0.35">
      <c r="C139" s="10">
        <v>43304</v>
      </c>
      <c r="D139" s="11">
        <v>0.96075231481481482</v>
      </c>
      <c r="E139" s="12" t="s">
        <v>9</v>
      </c>
      <c r="F139" s="12">
        <v>15</v>
      </c>
      <c r="G139" s="12" t="s">
        <v>10</v>
      </c>
    </row>
    <row r="140" spans="3:7" ht="15" thickBot="1" x14ac:dyDescent="0.35">
      <c r="C140" s="10">
        <v>43305</v>
      </c>
      <c r="D140" s="11">
        <v>0.1290625</v>
      </c>
      <c r="E140" s="12" t="s">
        <v>9</v>
      </c>
      <c r="F140" s="12">
        <v>15</v>
      </c>
      <c r="G140" s="12" t="s">
        <v>11</v>
      </c>
    </row>
    <row r="141" spans="3:7" ht="15" thickBot="1" x14ac:dyDescent="0.35">
      <c r="C141" s="10">
        <v>43305</v>
      </c>
      <c r="D141" s="11">
        <v>0.12920138888888888</v>
      </c>
      <c r="E141" s="12" t="s">
        <v>9</v>
      </c>
      <c r="F141" s="12">
        <v>18</v>
      </c>
      <c r="G141" s="12" t="s">
        <v>11</v>
      </c>
    </row>
    <row r="142" spans="3:7" ht="15" thickBot="1" x14ac:dyDescent="0.35">
      <c r="C142" s="10">
        <v>43305</v>
      </c>
      <c r="D142" s="11">
        <v>0.18866898148148148</v>
      </c>
      <c r="E142" s="12" t="s">
        <v>9</v>
      </c>
      <c r="F142" s="12">
        <v>11</v>
      </c>
      <c r="G142" s="12" t="s">
        <v>11</v>
      </c>
    </row>
    <row r="143" spans="3:7" ht="15" thickBot="1" x14ac:dyDescent="0.35">
      <c r="C143" s="10">
        <v>43305</v>
      </c>
      <c r="D143" s="11">
        <v>0.25964120370370369</v>
      </c>
      <c r="E143" s="12" t="s">
        <v>9</v>
      </c>
      <c r="F143" s="12">
        <v>23</v>
      </c>
      <c r="G143" s="12" t="s">
        <v>10</v>
      </c>
    </row>
    <row r="144" spans="3:7" ht="15" thickBot="1" x14ac:dyDescent="0.35">
      <c r="C144" s="10">
        <v>43305</v>
      </c>
      <c r="D144" s="11">
        <v>0.26265046296296296</v>
      </c>
      <c r="E144" s="12" t="s">
        <v>9</v>
      </c>
      <c r="F144" s="12">
        <v>13</v>
      </c>
      <c r="G144" s="12" t="s">
        <v>11</v>
      </c>
    </row>
    <row r="145" spans="3:7" ht="15" thickBot="1" x14ac:dyDescent="0.35">
      <c r="C145" s="10">
        <v>43305</v>
      </c>
      <c r="D145" s="11">
        <v>0.32906249999999998</v>
      </c>
      <c r="E145" s="12" t="s">
        <v>9</v>
      </c>
      <c r="F145" s="12">
        <v>12</v>
      </c>
      <c r="G145" s="12" t="s">
        <v>10</v>
      </c>
    </row>
    <row r="146" spans="3:7" ht="15" thickBot="1" x14ac:dyDescent="0.35">
      <c r="C146" s="10">
        <v>43305</v>
      </c>
      <c r="D146" s="11">
        <v>0.33233796296296297</v>
      </c>
      <c r="E146" s="12" t="s">
        <v>9</v>
      </c>
      <c r="F146" s="12">
        <v>22</v>
      </c>
      <c r="G146" s="12" t="s">
        <v>11</v>
      </c>
    </row>
    <row r="147" spans="3:7" ht="15" thickBot="1" x14ac:dyDescent="0.35">
      <c r="C147" s="10">
        <v>43305</v>
      </c>
      <c r="D147" s="11">
        <v>0.34609953703703705</v>
      </c>
      <c r="E147" s="12" t="s">
        <v>9</v>
      </c>
      <c r="F147" s="12">
        <v>26</v>
      </c>
      <c r="G147" s="12" t="s">
        <v>10</v>
      </c>
    </row>
    <row r="148" spans="3:7" ht="15" thickBot="1" x14ac:dyDescent="0.35">
      <c r="C148" s="10">
        <v>43305</v>
      </c>
      <c r="D148" s="11">
        <v>0.36689814814814814</v>
      </c>
      <c r="E148" s="12" t="s">
        <v>9</v>
      </c>
      <c r="F148" s="12">
        <v>25</v>
      </c>
      <c r="G148" s="12" t="s">
        <v>10</v>
      </c>
    </row>
    <row r="149" spans="3:7" ht="15" thickBot="1" x14ac:dyDescent="0.35">
      <c r="C149" s="10">
        <v>43305</v>
      </c>
      <c r="D149" s="11">
        <v>0.38831018518518517</v>
      </c>
      <c r="E149" s="12" t="s">
        <v>9</v>
      </c>
      <c r="F149" s="12">
        <v>23</v>
      </c>
      <c r="G149" s="12" t="s">
        <v>10</v>
      </c>
    </row>
    <row r="150" spans="3:7" ht="15" thickBot="1" x14ac:dyDescent="0.35">
      <c r="C150" s="10">
        <v>43305</v>
      </c>
      <c r="D150" s="11">
        <v>0.39651620370370372</v>
      </c>
      <c r="E150" s="12" t="s">
        <v>9</v>
      </c>
      <c r="F150" s="12">
        <v>17</v>
      </c>
      <c r="G150" s="12" t="s">
        <v>11</v>
      </c>
    </row>
    <row r="151" spans="3:7" ht="15" thickBot="1" x14ac:dyDescent="0.35">
      <c r="C151" s="10">
        <v>43305</v>
      </c>
      <c r="D151" s="11">
        <v>0.39743055555555556</v>
      </c>
      <c r="E151" s="12" t="s">
        <v>9</v>
      </c>
      <c r="F151" s="12">
        <v>10</v>
      </c>
      <c r="G151" s="12" t="s">
        <v>10</v>
      </c>
    </row>
    <row r="152" spans="3:7" ht="15" thickBot="1" x14ac:dyDescent="0.35">
      <c r="C152" s="10">
        <v>43305</v>
      </c>
      <c r="D152" s="11">
        <v>0.39887731481481481</v>
      </c>
      <c r="E152" s="12" t="s">
        <v>9</v>
      </c>
      <c r="F152" s="12">
        <v>12</v>
      </c>
      <c r="G152" s="12" t="s">
        <v>11</v>
      </c>
    </row>
    <row r="153" spans="3:7" ht="15" thickBot="1" x14ac:dyDescent="0.35">
      <c r="C153" s="10">
        <v>43305</v>
      </c>
      <c r="D153" s="11">
        <v>0.39951388888888889</v>
      </c>
      <c r="E153" s="12" t="s">
        <v>9</v>
      </c>
      <c r="F153" s="12">
        <v>10</v>
      </c>
      <c r="G153" s="12" t="s">
        <v>11</v>
      </c>
    </row>
    <row r="154" spans="3:7" ht="15" thickBot="1" x14ac:dyDescent="0.35">
      <c r="C154" s="10">
        <v>43305</v>
      </c>
      <c r="D154" s="11">
        <v>0.41626157407407405</v>
      </c>
      <c r="E154" s="12" t="s">
        <v>9</v>
      </c>
      <c r="F154" s="12">
        <v>19</v>
      </c>
      <c r="G154" s="12" t="s">
        <v>10</v>
      </c>
    </row>
    <row r="155" spans="3:7" ht="15" thickBot="1" x14ac:dyDescent="0.35">
      <c r="C155" s="10">
        <v>43305</v>
      </c>
      <c r="D155" s="11">
        <v>0.41731481481481486</v>
      </c>
      <c r="E155" s="12" t="s">
        <v>9</v>
      </c>
      <c r="F155" s="12">
        <v>12</v>
      </c>
      <c r="G155" s="12" t="s">
        <v>11</v>
      </c>
    </row>
    <row r="156" spans="3:7" ht="15" thickBot="1" x14ac:dyDescent="0.35">
      <c r="C156" s="10">
        <v>43305</v>
      </c>
      <c r="D156" s="11">
        <v>0.47085648148148151</v>
      </c>
      <c r="E156" s="12" t="s">
        <v>9</v>
      </c>
      <c r="F156" s="12">
        <v>19</v>
      </c>
      <c r="G156" s="12" t="s">
        <v>10</v>
      </c>
    </row>
    <row r="157" spans="3:7" ht="15" thickBot="1" x14ac:dyDescent="0.35">
      <c r="C157" s="10">
        <v>43305</v>
      </c>
      <c r="D157" s="11">
        <v>0.47144675925925927</v>
      </c>
      <c r="E157" s="12" t="s">
        <v>9</v>
      </c>
      <c r="F157" s="12">
        <v>10</v>
      </c>
      <c r="G157" s="12" t="s">
        <v>11</v>
      </c>
    </row>
    <row r="158" spans="3:7" ht="15" thickBot="1" x14ac:dyDescent="0.35">
      <c r="C158" s="10">
        <v>43305</v>
      </c>
      <c r="D158" s="11">
        <v>0.47167824074074072</v>
      </c>
      <c r="E158" s="12" t="s">
        <v>9</v>
      </c>
      <c r="F158" s="12">
        <v>10</v>
      </c>
      <c r="G158" s="12" t="s">
        <v>11</v>
      </c>
    </row>
    <row r="159" spans="3:7" ht="15" thickBot="1" x14ac:dyDescent="0.35">
      <c r="C159" s="10">
        <v>43305</v>
      </c>
      <c r="D159" s="11">
        <v>0.4816319444444444</v>
      </c>
      <c r="E159" s="12" t="s">
        <v>9</v>
      </c>
      <c r="F159" s="12">
        <v>10</v>
      </c>
      <c r="G159" s="12" t="s">
        <v>11</v>
      </c>
    </row>
    <row r="160" spans="3:7" ht="15" thickBot="1" x14ac:dyDescent="0.35">
      <c r="C160" s="10">
        <v>43305</v>
      </c>
      <c r="D160" s="11">
        <v>0.49724537037037037</v>
      </c>
      <c r="E160" s="12" t="s">
        <v>9</v>
      </c>
      <c r="F160" s="12">
        <v>9</v>
      </c>
      <c r="G160" s="12" t="s">
        <v>11</v>
      </c>
    </row>
    <row r="161" spans="3:7" ht="15" thickBot="1" x14ac:dyDescent="0.35">
      <c r="C161" s="10">
        <v>43305</v>
      </c>
      <c r="D161" s="11">
        <v>0.50328703703703703</v>
      </c>
      <c r="E161" s="12" t="s">
        <v>9</v>
      </c>
      <c r="F161" s="12">
        <v>7</v>
      </c>
      <c r="G161" s="12" t="s">
        <v>10</v>
      </c>
    </row>
    <row r="162" spans="3:7" ht="15" thickBot="1" x14ac:dyDescent="0.35">
      <c r="C162" s="10">
        <v>43305</v>
      </c>
      <c r="D162" s="11">
        <v>0.52658564814814812</v>
      </c>
      <c r="E162" s="12" t="s">
        <v>9</v>
      </c>
      <c r="F162" s="12">
        <v>6</v>
      </c>
      <c r="G162" s="12" t="s">
        <v>11</v>
      </c>
    </row>
    <row r="163" spans="3:7" ht="15" thickBot="1" x14ac:dyDescent="0.35">
      <c r="C163" s="10">
        <v>43305</v>
      </c>
      <c r="D163" s="11">
        <v>0.53246527777777775</v>
      </c>
      <c r="E163" s="12" t="s">
        <v>9</v>
      </c>
      <c r="F163" s="12">
        <v>8</v>
      </c>
      <c r="G163" s="12" t="s">
        <v>11</v>
      </c>
    </row>
    <row r="164" spans="3:7" ht="15" thickBot="1" x14ac:dyDescent="0.35">
      <c r="C164" s="10">
        <v>43305</v>
      </c>
      <c r="D164" s="11">
        <v>0.54521990740740744</v>
      </c>
      <c r="E164" s="12" t="s">
        <v>9</v>
      </c>
      <c r="F164" s="12">
        <v>5</v>
      </c>
      <c r="G164" s="12" t="s">
        <v>11</v>
      </c>
    </row>
    <row r="165" spans="3:7" ht="15" thickBot="1" x14ac:dyDescent="0.35">
      <c r="C165" s="10">
        <v>43305</v>
      </c>
      <c r="D165" s="11">
        <v>0.5455092592592593</v>
      </c>
      <c r="E165" s="12" t="s">
        <v>9</v>
      </c>
      <c r="F165" s="12">
        <v>8</v>
      </c>
      <c r="G165" s="12" t="s">
        <v>11</v>
      </c>
    </row>
    <row r="166" spans="3:7" ht="15" thickBot="1" x14ac:dyDescent="0.35">
      <c r="C166" s="10">
        <v>43305</v>
      </c>
      <c r="D166" s="11">
        <v>0.57641203703703703</v>
      </c>
      <c r="E166" s="12" t="s">
        <v>9</v>
      </c>
      <c r="F166" s="12">
        <v>10</v>
      </c>
      <c r="G166" s="12" t="s">
        <v>11</v>
      </c>
    </row>
    <row r="167" spans="3:7" ht="15" thickBot="1" x14ac:dyDescent="0.35">
      <c r="C167" s="10">
        <v>43305</v>
      </c>
      <c r="D167" s="11">
        <v>0.5839699074074074</v>
      </c>
      <c r="E167" s="12" t="s">
        <v>9</v>
      </c>
      <c r="F167" s="12">
        <v>20</v>
      </c>
      <c r="G167" s="12" t="s">
        <v>11</v>
      </c>
    </row>
    <row r="168" spans="3:7" ht="15" thickBot="1" x14ac:dyDescent="0.35">
      <c r="C168" s="10">
        <v>43305</v>
      </c>
      <c r="D168" s="11">
        <v>0.58401620370370366</v>
      </c>
      <c r="E168" s="12" t="s">
        <v>9</v>
      </c>
      <c r="F168" s="12">
        <v>12</v>
      </c>
      <c r="G168" s="12" t="s">
        <v>11</v>
      </c>
    </row>
    <row r="169" spans="3:7" ht="15" thickBot="1" x14ac:dyDescent="0.35">
      <c r="C169" s="10">
        <v>43305</v>
      </c>
      <c r="D169" s="11">
        <v>0.5985300925925926</v>
      </c>
      <c r="E169" s="12" t="s">
        <v>9</v>
      </c>
      <c r="F169" s="12">
        <v>11</v>
      </c>
      <c r="G169" s="12" t="s">
        <v>11</v>
      </c>
    </row>
    <row r="170" spans="3:7" ht="15" thickBot="1" x14ac:dyDescent="0.35">
      <c r="C170" s="10">
        <v>43305</v>
      </c>
      <c r="D170" s="11">
        <v>0.59898148148148145</v>
      </c>
      <c r="E170" s="12" t="s">
        <v>9</v>
      </c>
      <c r="F170" s="12">
        <v>13</v>
      </c>
      <c r="G170" s="12" t="s">
        <v>11</v>
      </c>
    </row>
    <row r="171" spans="3:7" ht="15" thickBot="1" x14ac:dyDescent="0.35">
      <c r="C171" s="10">
        <v>43305</v>
      </c>
      <c r="D171" s="11">
        <v>0.61597222222222225</v>
      </c>
      <c r="E171" s="12" t="s">
        <v>9</v>
      </c>
      <c r="F171" s="12">
        <v>16</v>
      </c>
      <c r="G171" s="12" t="s">
        <v>10</v>
      </c>
    </row>
    <row r="172" spans="3:7" ht="15" thickBot="1" x14ac:dyDescent="0.35">
      <c r="C172" s="10">
        <v>43305</v>
      </c>
      <c r="D172" s="11">
        <v>0.62069444444444444</v>
      </c>
      <c r="E172" s="12" t="s">
        <v>9</v>
      </c>
      <c r="F172" s="12">
        <v>16</v>
      </c>
      <c r="G172" s="12" t="s">
        <v>10</v>
      </c>
    </row>
    <row r="173" spans="3:7" ht="15" thickBot="1" x14ac:dyDescent="0.35">
      <c r="C173" s="10">
        <v>43305</v>
      </c>
      <c r="D173" s="11">
        <v>0.63796296296296295</v>
      </c>
      <c r="E173" s="12" t="s">
        <v>9</v>
      </c>
      <c r="F173" s="12">
        <v>11</v>
      </c>
      <c r="G173" s="12" t="s">
        <v>11</v>
      </c>
    </row>
    <row r="174" spans="3:7" ht="15" thickBot="1" x14ac:dyDescent="0.35">
      <c r="C174" s="10">
        <v>43305</v>
      </c>
      <c r="D174" s="11">
        <v>0.63928240740740738</v>
      </c>
      <c r="E174" s="12" t="s">
        <v>9</v>
      </c>
      <c r="F174" s="12">
        <v>10</v>
      </c>
      <c r="G174" s="12" t="s">
        <v>11</v>
      </c>
    </row>
    <row r="175" spans="3:7" ht="15" thickBot="1" x14ac:dyDescent="0.35">
      <c r="C175" s="10">
        <v>43305</v>
      </c>
      <c r="D175" s="11">
        <v>0.63929398148148142</v>
      </c>
      <c r="E175" s="12" t="s">
        <v>9</v>
      </c>
      <c r="F175" s="12">
        <v>9</v>
      </c>
      <c r="G175" s="12" t="s">
        <v>11</v>
      </c>
    </row>
    <row r="176" spans="3:7" ht="15" thickBot="1" x14ac:dyDescent="0.35">
      <c r="C176" s="10">
        <v>43305</v>
      </c>
      <c r="D176" s="11">
        <v>0.63931712962962961</v>
      </c>
      <c r="E176" s="12" t="s">
        <v>9</v>
      </c>
      <c r="F176" s="12">
        <v>10</v>
      </c>
      <c r="G176" s="12" t="s">
        <v>11</v>
      </c>
    </row>
    <row r="177" spans="3:7" ht="15" thickBot="1" x14ac:dyDescent="0.35">
      <c r="C177" s="10">
        <v>43305</v>
      </c>
      <c r="D177" s="11">
        <v>0.6393402777777778</v>
      </c>
      <c r="E177" s="12" t="s">
        <v>9</v>
      </c>
      <c r="F177" s="12">
        <v>11</v>
      </c>
      <c r="G177" s="12" t="s">
        <v>11</v>
      </c>
    </row>
    <row r="178" spans="3:7" ht="15" thickBot="1" x14ac:dyDescent="0.35">
      <c r="C178" s="10">
        <v>43305</v>
      </c>
      <c r="D178" s="11">
        <v>0.64006944444444447</v>
      </c>
      <c r="E178" s="12" t="s">
        <v>9</v>
      </c>
      <c r="F178" s="12">
        <v>11</v>
      </c>
      <c r="G178" s="12" t="s">
        <v>11</v>
      </c>
    </row>
    <row r="179" spans="3:7" ht="15" thickBot="1" x14ac:dyDescent="0.35">
      <c r="C179" s="10">
        <v>43305</v>
      </c>
      <c r="D179" s="11">
        <v>0.64167824074074076</v>
      </c>
      <c r="E179" s="12" t="s">
        <v>9</v>
      </c>
      <c r="F179" s="12">
        <v>9</v>
      </c>
      <c r="G179" s="12" t="s">
        <v>10</v>
      </c>
    </row>
    <row r="180" spans="3:7" ht="15" thickBot="1" x14ac:dyDescent="0.35">
      <c r="C180" s="10">
        <v>43305</v>
      </c>
      <c r="D180" s="11">
        <v>0.64778935185185182</v>
      </c>
      <c r="E180" s="12" t="s">
        <v>9</v>
      </c>
      <c r="F180" s="12">
        <v>21</v>
      </c>
      <c r="G180" s="12" t="s">
        <v>10</v>
      </c>
    </row>
    <row r="181" spans="3:7" ht="15" thickBot="1" x14ac:dyDescent="0.35">
      <c r="C181" s="10">
        <v>43305</v>
      </c>
      <c r="D181" s="11">
        <v>0.65210648148148154</v>
      </c>
      <c r="E181" s="12" t="s">
        <v>9</v>
      </c>
      <c r="F181" s="12">
        <v>20</v>
      </c>
      <c r="G181" s="12" t="s">
        <v>10</v>
      </c>
    </row>
    <row r="182" spans="3:7" ht="15" thickBot="1" x14ac:dyDescent="0.35">
      <c r="C182" s="10">
        <v>43305</v>
      </c>
      <c r="D182" s="11">
        <v>0.65409722222222222</v>
      </c>
      <c r="E182" s="12" t="s">
        <v>9</v>
      </c>
      <c r="F182" s="12">
        <v>13</v>
      </c>
      <c r="G182" s="12" t="s">
        <v>11</v>
      </c>
    </row>
    <row r="183" spans="3:7" ht="15" thickBot="1" x14ac:dyDescent="0.35">
      <c r="C183" s="10">
        <v>43305</v>
      </c>
      <c r="D183" s="11">
        <v>0.68347222222222215</v>
      </c>
      <c r="E183" s="12" t="s">
        <v>9</v>
      </c>
      <c r="F183" s="12">
        <v>9</v>
      </c>
      <c r="G183" s="12" t="s">
        <v>11</v>
      </c>
    </row>
    <row r="184" spans="3:7" ht="15" thickBot="1" x14ac:dyDescent="0.35">
      <c r="C184" s="10">
        <v>43305</v>
      </c>
      <c r="D184" s="11">
        <v>0.68417824074074074</v>
      </c>
      <c r="E184" s="12" t="s">
        <v>9</v>
      </c>
      <c r="F184" s="12">
        <v>10</v>
      </c>
      <c r="G184" s="12" t="s">
        <v>11</v>
      </c>
    </row>
    <row r="185" spans="3:7" ht="15" thickBot="1" x14ac:dyDescent="0.35">
      <c r="C185" s="10">
        <v>43305</v>
      </c>
      <c r="D185" s="11">
        <v>0.68890046296296292</v>
      </c>
      <c r="E185" s="12" t="s">
        <v>9</v>
      </c>
      <c r="F185" s="12">
        <v>12</v>
      </c>
      <c r="G185" s="12" t="s">
        <v>10</v>
      </c>
    </row>
    <row r="186" spans="3:7" ht="15" thickBot="1" x14ac:dyDescent="0.35">
      <c r="C186" s="10">
        <v>43305</v>
      </c>
      <c r="D186" s="11">
        <v>0.69094907407407413</v>
      </c>
      <c r="E186" s="12" t="s">
        <v>9</v>
      </c>
      <c r="F186" s="12">
        <v>11</v>
      </c>
      <c r="G186" s="12" t="s">
        <v>10</v>
      </c>
    </row>
    <row r="187" spans="3:7" ht="15" thickBot="1" x14ac:dyDescent="0.35">
      <c r="C187" s="10">
        <v>43305</v>
      </c>
      <c r="D187" s="11">
        <v>0.69302083333333331</v>
      </c>
      <c r="E187" s="12" t="s">
        <v>9</v>
      </c>
      <c r="F187" s="12">
        <v>11</v>
      </c>
      <c r="G187" s="12" t="s">
        <v>11</v>
      </c>
    </row>
    <row r="188" spans="3:7" ht="15" thickBot="1" x14ac:dyDescent="0.35">
      <c r="C188" s="10">
        <v>43305</v>
      </c>
      <c r="D188" s="11">
        <v>0.6962962962962963</v>
      </c>
      <c r="E188" s="12" t="s">
        <v>9</v>
      </c>
      <c r="F188" s="12">
        <v>9</v>
      </c>
      <c r="G188" s="12" t="s">
        <v>11</v>
      </c>
    </row>
    <row r="189" spans="3:7" ht="15" thickBot="1" x14ac:dyDescent="0.35">
      <c r="C189" s="10">
        <v>43305</v>
      </c>
      <c r="D189" s="11">
        <v>0.70217592592592604</v>
      </c>
      <c r="E189" s="12" t="s">
        <v>9</v>
      </c>
      <c r="F189" s="12">
        <v>12</v>
      </c>
      <c r="G189" s="12" t="s">
        <v>11</v>
      </c>
    </row>
    <row r="190" spans="3:7" ht="15" thickBot="1" x14ac:dyDescent="0.35">
      <c r="C190" s="10">
        <v>43305</v>
      </c>
      <c r="D190" s="11">
        <v>0.70269675925925934</v>
      </c>
      <c r="E190" s="12" t="s">
        <v>9</v>
      </c>
      <c r="F190" s="12">
        <v>14</v>
      </c>
      <c r="G190" s="12" t="s">
        <v>10</v>
      </c>
    </row>
    <row r="191" spans="3:7" ht="15" thickBot="1" x14ac:dyDescent="0.35">
      <c r="C191" s="10">
        <v>43305</v>
      </c>
      <c r="D191" s="11">
        <v>0.70765046296296286</v>
      </c>
      <c r="E191" s="12" t="s">
        <v>9</v>
      </c>
      <c r="F191" s="12">
        <v>13</v>
      </c>
      <c r="G191" s="12" t="s">
        <v>10</v>
      </c>
    </row>
    <row r="192" spans="3:7" ht="15" thickBot="1" x14ac:dyDescent="0.35">
      <c r="C192" s="10">
        <v>43305</v>
      </c>
      <c r="D192" s="11">
        <v>0.70766203703703701</v>
      </c>
      <c r="E192" s="12" t="s">
        <v>9</v>
      </c>
      <c r="F192" s="12">
        <v>10</v>
      </c>
      <c r="G192" s="12" t="s">
        <v>10</v>
      </c>
    </row>
    <row r="193" spans="3:7" ht="15" thickBot="1" x14ac:dyDescent="0.35">
      <c r="C193" s="10">
        <v>43305</v>
      </c>
      <c r="D193" s="11">
        <v>0.70767361111111116</v>
      </c>
      <c r="E193" s="12" t="s">
        <v>9</v>
      </c>
      <c r="F193" s="12">
        <v>15</v>
      </c>
      <c r="G193" s="12" t="s">
        <v>10</v>
      </c>
    </row>
    <row r="194" spans="3:7" ht="15" thickBot="1" x14ac:dyDescent="0.35">
      <c r="C194" s="10">
        <v>43305</v>
      </c>
      <c r="D194" s="11">
        <v>0.70768518518518519</v>
      </c>
      <c r="E194" s="12" t="s">
        <v>9</v>
      </c>
      <c r="F194" s="12">
        <v>17</v>
      </c>
      <c r="G194" s="12" t="s">
        <v>10</v>
      </c>
    </row>
    <row r="195" spans="3:7" ht="15" thickBot="1" x14ac:dyDescent="0.35">
      <c r="C195" s="10">
        <v>43305</v>
      </c>
      <c r="D195" s="11">
        <v>0.70771990740740742</v>
      </c>
      <c r="E195" s="12" t="s">
        <v>9</v>
      </c>
      <c r="F195" s="12">
        <v>25</v>
      </c>
      <c r="G195" s="12" t="s">
        <v>10</v>
      </c>
    </row>
    <row r="196" spans="3:7" ht="15" thickBot="1" x14ac:dyDescent="0.35">
      <c r="C196" s="10">
        <v>43305</v>
      </c>
      <c r="D196" s="11">
        <v>0.70966435185185184</v>
      </c>
      <c r="E196" s="12" t="s">
        <v>9</v>
      </c>
      <c r="F196" s="12">
        <v>24</v>
      </c>
      <c r="G196" s="12" t="s">
        <v>10</v>
      </c>
    </row>
    <row r="197" spans="3:7" ht="15" thickBot="1" x14ac:dyDescent="0.35">
      <c r="C197" s="10">
        <v>43305</v>
      </c>
      <c r="D197" s="11">
        <v>0.71065972222222218</v>
      </c>
      <c r="E197" s="12" t="s">
        <v>9</v>
      </c>
      <c r="F197" s="12">
        <v>20</v>
      </c>
      <c r="G197" s="12" t="s">
        <v>11</v>
      </c>
    </row>
    <row r="198" spans="3:7" ht="15" thickBot="1" x14ac:dyDescent="0.35">
      <c r="C198" s="10">
        <v>43305</v>
      </c>
      <c r="D198" s="11">
        <v>0.71418981481481481</v>
      </c>
      <c r="E198" s="12" t="s">
        <v>9</v>
      </c>
      <c r="F198" s="12">
        <v>18</v>
      </c>
      <c r="G198" s="12" t="s">
        <v>10</v>
      </c>
    </row>
    <row r="199" spans="3:7" ht="15" thickBot="1" x14ac:dyDescent="0.35">
      <c r="C199" s="10">
        <v>43305</v>
      </c>
      <c r="D199" s="11">
        <v>0.71862268518518524</v>
      </c>
      <c r="E199" s="12" t="s">
        <v>9</v>
      </c>
      <c r="F199" s="12">
        <v>12</v>
      </c>
      <c r="G199" s="12" t="s">
        <v>11</v>
      </c>
    </row>
    <row r="200" spans="3:7" ht="15" thickBot="1" x14ac:dyDescent="0.35">
      <c r="C200" s="10">
        <v>43305</v>
      </c>
      <c r="D200" s="11">
        <v>0.7230671296296296</v>
      </c>
      <c r="E200" s="12" t="s">
        <v>9</v>
      </c>
      <c r="F200" s="12">
        <v>19</v>
      </c>
      <c r="G200" s="12" t="s">
        <v>10</v>
      </c>
    </row>
    <row r="201" spans="3:7" ht="15" thickBot="1" x14ac:dyDescent="0.35">
      <c r="C201" s="10">
        <v>43305</v>
      </c>
      <c r="D201" s="11">
        <v>0.72309027777777779</v>
      </c>
      <c r="E201" s="12" t="s">
        <v>9</v>
      </c>
      <c r="F201" s="12">
        <v>24</v>
      </c>
      <c r="G201" s="12" t="s">
        <v>10</v>
      </c>
    </row>
    <row r="202" spans="3:7" ht="15" thickBot="1" x14ac:dyDescent="0.35">
      <c r="C202" s="10">
        <v>43305</v>
      </c>
      <c r="D202" s="11">
        <v>0.72310185185185183</v>
      </c>
      <c r="E202" s="12" t="s">
        <v>9</v>
      </c>
      <c r="F202" s="12">
        <v>22</v>
      </c>
      <c r="G202" s="12" t="s">
        <v>10</v>
      </c>
    </row>
    <row r="203" spans="3:7" ht="15" thickBot="1" x14ac:dyDescent="0.35">
      <c r="C203" s="10">
        <v>43305</v>
      </c>
      <c r="D203" s="11">
        <v>0.72311342592592587</v>
      </c>
      <c r="E203" s="12" t="s">
        <v>9</v>
      </c>
      <c r="F203" s="12">
        <v>25</v>
      </c>
      <c r="G203" s="12" t="s">
        <v>10</v>
      </c>
    </row>
    <row r="204" spans="3:7" ht="15" thickBot="1" x14ac:dyDescent="0.35">
      <c r="C204" s="10">
        <v>43305</v>
      </c>
      <c r="D204" s="11">
        <v>0.72313657407407417</v>
      </c>
      <c r="E204" s="12" t="s">
        <v>9</v>
      </c>
      <c r="F204" s="12">
        <v>25</v>
      </c>
      <c r="G204" s="12" t="s">
        <v>10</v>
      </c>
    </row>
    <row r="205" spans="3:7" ht="15" thickBot="1" x14ac:dyDescent="0.35">
      <c r="C205" s="10">
        <v>43305</v>
      </c>
      <c r="D205" s="11">
        <v>0.72452546296296294</v>
      </c>
      <c r="E205" s="12" t="s">
        <v>9</v>
      </c>
      <c r="F205" s="12">
        <v>25</v>
      </c>
      <c r="G205" s="12" t="s">
        <v>10</v>
      </c>
    </row>
    <row r="206" spans="3:7" ht="15" thickBot="1" x14ac:dyDescent="0.35">
      <c r="C206" s="10">
        <v>43305</v>
      </c>
      <c r="D206" s="11">
        <v>0.72770833333333329</v>
      </c>
      <c r="E206" s="12" t="s">
        <v>9</v>
      </c>
      <c r="F206" s="12">
        <v>26</v>
      </c>
      <c r="G206" s="12" t="s">
        <v>10</v>
      </c>
    </row>
    <row r="207" spans="3:7" ht="15" thickBot="1" x14ac:dyDescent="0.35">
      <c r="C207" s="10">
        <v>43305</v>
      </c>
      <c r="D207" s="11">
        <v>0.73045138888888894</v>
      </c>
      <c r="E207" s="12" t="s">
        <v>9</v>
      </c>
      <c r="F207" s="12">
        <v>14</v>
      </c>
      <c r="G207" s="12" t="s">
        <v>11</v>
      </c>
    </row>
    <row r="208" spans="3:7" ht="15" thickBot="1" x14ac:dyDescent="0.35">
      <c r="C208" s="10">
        <v>43305</v>
      </c>
      <c r="D208" s="11">
        <v>0.73225694444444445</v>
      </c>
      <c r="E208" s="12" t="s">
        <v>9</v>
      </c>
      <c r="F208" s="12">
        <v>34</v>
      </c>
      <c r="G208" s="12" t="s">
        <v>10</v>
      </c>
    </row>
    <row r="209" spans="3:7" ht="15" thickBot="1" x14ac:dyDescent="0.35">
      <c r="C209" s="10">
        <v>43305</v>
      </c>
      <c r="D209" s="11">
        <v>0.73436342592592585</v>
      </c>
      <c r="E209" s="12" t="s">
        <v>9</v>
      </c>
      <c r="F209" s="12">
        <v>25</v>
      </c>
      <c r="G209" s="12" t="s">
        <v>10</v>
      </c>
    </row>
    <row r="210" spans="3:7" ht="15" thickBot="1" x14ac:dyDescent="0.35">
      <c r="C210" s="10">
        <v>43305</v>
      </c>
      <c r="D210" s="11">
        <v>0.73472222222222217</v>
      </c>
      <c r="E210" s="12" t="s">
        <v>9</v>
      </c>
      <c r="F210" s="12">
        <v>31</v>
      </c>
      <c r="G210" s="12" t="s">
        <v>10</v>
      </c>
    </row>
    <row r="211" spans="3:7" ht="15" thickBot="1" x14ac:dyDescent="0.35">
      <c r="C211" s="10">
        <v>43305</v>
      </c>
      <c r="D211" s="11">
        <v>0.73559027777777775</v>
      </c>
      <c r="E211" s="12" t="s">
        <v>9</v>
      </c>
      <c r="F211" s="12">
        <v>28</v>
      </c>
      <c r="G211" s="12" t="s">
        <v>10</v>
      </c>
    </row>
    <row r="212" spans="3:7" ht="15" thickBot="1" x14ac:dyDescent="0.35">
      <c r="C212" s="10">
        <v>43305</v>
      </c>
      <c r="D212" s="11">
        <v>0.74751157407407398</v>
      </c>
      <c r="E212" s="12" t="s">
        <v>9</v>
      </c>
      <c r="F212" s="12">
        <v>25</v>
      </c>
      <c r="G212" s="12" t="s">
        <v>10</v>
      </c>
    </row>
    <row r="213" spans="3:7" ht="15" thickBot="1" x14ac:dyDescent="0.35">
      <c r="C213" s="10">
        <v>43305</v>
      </c>
      <c r="D213" s="11">
        <v>0.75513888888888892</v>
      </c>
      <c r="E213" s="12" t="s">
        <v>9</v>
      </c>
      <c r="F213" s="12">
        <v>27</v>
      </c>
      <c r="G213" s="12" t="s">
        <v>10</v>
      </c>
    </row>
    <row r="214" spans="3:7" ht="15" thickBot="1" x14ac:dyDescent="0.35">
      <c r="C214" s="10">
        <v>43305</v>
      </c>
      <c r="D214" s="11">
        <v>0.75828703703703704</v>
      </c>
      <c r="E214" s="12" t="s">
        <v>9</v>
      </c>
      <c r="F214" s="12">
        <v>17</v>
      </c>
      <c r="G214" s="12" t="s">
        <v>10</v>
      </c>
    </row>
    <row r="215" spans="3:7" ht="15" thickBot="1" x14ac:dyDescent="0.35">
      <c r="C215" s="10">
        <v>43305</v>
      </c>
      <c r="D215" s="11">
        <v>0.76383101851851853</v>
      </c>
      <c r="E215" s="12" t="s">
        <v>9</v>
      </c>
      <c r="F215" s="12">
        <v>11</v>
      </c>
      <c r="G215" s="12" t="s">
        <v>11</v>
      </c>
    </row>
    <row r="216" spans="3:7" ht="15" thickBot="1" x14ac:dyDescent="0.35">
      <c r="C216" s="10">
        <v>43305</v>
      </c>
      <c r="D216" s="11">
        <v>0.76901620370370372</v>
      </c>
      <c r="E216" s="12" t="s">
        <v>9</v>
      </c>
      <c r="F216" s="12">
        <v>35</v>
      </c>
      <c r="G216" s="12" t="s">
        <v>10</v>
      </c>
    </row>
    <row r="217" spans="3:7" ht="15" thickBot="1" x14ac:dyDescent="0.35">
      <c r="C217" s="10">
        <v>43305</v>
      </c>
      <c r="D217" s="11">
        <v>0.77017361111111116</v>
      </c>
      <c r="E217" s="12" t="s">
        <v>9</v>
      </c>
      <c r="F217" s="12">
        <v>19</v>
      </c>
      <c r="G217" s="12" t="s">
        <v>11</v>
      </c>
    </row>
    <row r="218" spans="3:7" ht="15" thickBot="1" x14ac:dyDescent="0.35">
      <c r="C218" s="10">
        <v>43305</v>
      </c>
      <c r="D218" s="11">
        <v>0.77033564814814814</v>
      </c>
      <c r="E218" s="12" t="s">
        <v>9</v>
      </c>
      <c r="F218" s="12">
        <v>16</v>
      </c>
      <c r="G218" s="12" t="s">
        <v>10</v>
      </c>
    </row>
    <row r="219" spans="3:7" ht="15" thickBot="1" x14ac:dyDescent="0.35">
      <c r="C219" s="10">
        <v>43305</v>
      </c>
      <c r="D219" s="11">
        <v>0.77038194444444441</v>
      </c>
      <c r="E219" s="12" t="s">
        <v>9</v>
      </c>
      <c r="F219" s="12">
        <v>11</v>
      </c>
      <c r="G219" s="12" t="s">
        <v>11</v>
      </c>
    </row>
    <row r="220" spans="3:7" ht="15" thickBot="1" x14ac:dyDescent="0.35">
      <c r="C220" s="10">
        <v>43305</v>
      </c>
      <c r="D220" s="11">
        <v>0.77171296296296299</v>
      </c>
      <c r="E220" s="12" t="s">
        <v>9</v>
      </c>
      <c r="F220" s="12">
        <v>19</v>
      </c>
      <c r="G220" s="12" t="s">
        <v>10</v>
      </c>
    </row>
    <row r="221" spans="3:7" ht="15" thickBot="1" x14ac:dyDescent="0.35">
      <c r="C221" s="10">
        <v>43305</v>
      </c>
      <c r="D221" s="11">
        <v>0.77177083333333341</v>
      </c>
      <c r="E221" s="12" t="s">
        <v>9</v>
      </c>
      <c r="F221" s="12">
        <v>22</v>
      </c>
      <c r="G221" s="12" t="s">
        <v>10</v>
      </c>
    </row>
    <row r="222" spans="3:7" ht="15" thickBot="1" x14ac:dyDescent="0.35">
      <c r="C222" s="10">
        <v>43305</v>
      </c>
      <c r="D222" s="11">
        <v>0.77636574074074083</v>
      </c>
      <c r="E222" s="12" t="s">
        <v>9</v>
      </c>
      <c r="F222" s="12">
        <v>11</v>
      </c>
      <c r="G222" s="12" t="s">
        <v>10</v>
      </c>
    </row>
    <row r="223" spans="3:7" ht="15" thickBot="1" x14ac:dyDescent="0.35">
      <c r="C223" s="10">
        <v>43305</v>
      </c>
      <c r="D223" s="11">
        <v>0.78965277777777787</v>
      </c>
      <c r="E223" s="12" t="s">
        <v>9</v>
      </c>
      <c r="F223" s="12">
        <v>10</v>
      </c>
      <c r="G223" s="12" t="s">
        <v>10</v>
      </c>
    </row>
    <row r="224" spans="3:7" ht="15" thickBot="1" x14ac:dyDescent="0.35">
      <c r="C224" s="10">
        <v>43305</v>
      </c>
      <c r="D224" s="11">
        <v>0.79703703703703699</v>
      </c>
      <c r="E224" s="12" t="s">
        <v>9</v>
      </c>
      <c r="F224" s="12">
        <v>21</v>
      </c>
      <c r="G224" s="12" t="s">
        <v>10</v>
      </c>
    </row>
    <row r="225" spans="3:7" ht="15" thickBot="1" x14ac:dyDescent="0.35">
      <c r="C225" s="10">
        <v>43305</v>
      </c>
      <c r="D225" s="11">
        <v>0.7976388888888889</v>
      </c>
      <c r="E225" s="12" t="s">
        <v>9</v>
      </c>
      <c r="F225" s="12">
        <v>30</v>
      </c>
      <c r="G225" s="12" t="s">
        <v>10</v>
      </c>
    </row>
    <row r="226" spans="3:7" ht="15" thickBot="1" x14ac:dyDescent="0.35">
      <c r="C226" s="10">
        <v>43305</v>
      </c>
      <c r="D226" s="11">
        <v>0.8016550925925926</v>
      </c>
      <c r="E226" s="12" t="s">
        <v>9</v>
      </c>
      <c r="F226" s="12">
        <v>12</v>
      </c>
      <c r="G226" s="12" t="s">
        <v>11</v>
      </c>
    </row>
    <row r="227" spans="3:7" ht="15" thickBot="1" x14ac:dyDescent="0.35">
      <c r="C227" s="10">
        <v>43305</v>
      </c>
      <c r="D227" s="11">
        <v>0.80259259259259252</v>
      </c>
      <c r="E227" s="12" t="s">
        <v>9</v>
      </c>
      <c r="F227" s="12">
        <v>11</v>
      </c>
      <c r="G227" s="12" t="s">
        <v>11</v>
      </c>
    </row>
    <row r="228" spans="3:7" ht="15" thickBot="1" x14ac:dyDescent="0.35">
      <c r="C228" s="10">
        <v>43305</v>
      </c>
      <c r="D228" s="11">
        <v>0.80355324074074075</v>
      </c>
      <c r="E228" s="12" t="s">
        <v>9</v>
      </c>
      <c r="F228" s="12">
        <v>10</v>
      </c>
      <c r="G228" s="12" t="s">
        <v>11</v>
      </c>
    </row>
    <row r="229" spans="3:7" ht="15" thickBot="1" x14ac:dyDescent="0.35">
      <c r="C229" s="10">
        <v>43305</v>
      </c>
      <c r="D229" s="11">
        <v>0.8075</v>
      </c>
      <c r="E229" s="12" t="s">
        <v>9</v>
      </c>
      <c r="F229" s="12">
        <v>25</v>
      </c>
      <c r="G229" s="12" t="s">
        <v>10</v>
      </c>
    </row>
    <row r="230" spans="3:7" ht="15" thickBot="1" x14ac:dyDescent="0.35">
      <c r="C230" s="10">
        <v>43305</v>
      </c>
      <c r="D230" s="11">
        <v>0.8102893518518518</v>
      </c>
      <c r="E230" s="12" t="s">
        <v>9</v>
      </c>
      <c r="F230" s="12">
        <v>20</v>
      </c>
      <c r="G230" s="12" t="s">
        <v>11</v>
      </c>
    </row>
    <row r="231" spans="3:7" ht="15" thickBot="1" x14ac:dyDescent="0.35">
      <c r="C231" s="10">
        <v>43305</v>
      </c>
      <c r="D231" s="11">
        <v>0.81337962962962962</v>
      </c>
      <c r="E231" s="12" t="s">
        <v>9</v>
      </c>
      <c r="F231" s="12">
        <v>15</v>
      </c>
      <c r="G231" s="12" t="s">
        <v>11</v>
      </c>
    </row>
    <row r="232" spans="3:7" ht="15" thickBot="1" x14ac:dyDescent="0.35">
      <c r="C232" s="10">
        <v>43305</v>
      </c>
      <c r="D232" s="11">
        <v>0.81671296296296303</v>
      </c>
      <c r="E232" s="12" t="s">
        <v>9</v>
      </c>
      <c r="F232" s="12">
        <v>13</v>
      </c>
      <c r="G232" s="12" t="s">
        <v>11</v>
      </c>
    </row>
    <row r="233" spans="3:7" ht="15" thickBot="1" x14ac:dyDescent="0.35">
      <c r="C233" s="10">
        <v>43305</v>
      </c>
      <c r="D233" s="11">
        <v>0.8270601851851852</v>
      </c>
      <c r="E233" s="12" t="s">
        <v>9</v>
      </c>
      <c r="F233" s="12">
        <v>23</v>
      </c>
      <c r="G233" s="12" t="s">
        <v>10</v>
      </c>
    </row>
    <row r="234" spans="3:7" ht="15" thickBot="1" x14ac:dyDescent="0.35">
      <c r="C234" s="10">
        <v>43305</v>
      </c>
      <c r="D234" s="11">
        <v>0.83829861111111115</v>
      </c>
      <c r="E234" s="12" t="s">
        <v>9</v>
      </c>
      <c r="F234" s="12">
        <v>21</v>
      </c>
      <c r="G234" s="12" t="s">
        <v>11</v>
      </c>
    </row>
    <row r="235" spans="3:7" ht="15" thickBot="1" x14ac:dyDescent="0.35">
      <c r="C235" s="10">
        <v>43305</v>
      </c>
      <c r="D235" s="11">
        <v>0.85321759259259267</v>
      </c>
      <c r="E235" s="12" t="s">
        <v>9</v>
      </c>
      <c r="F235" s="12">
        <v>12</v>
      </c>
      <c r="G235" s="12" t="s">
        <v>11</v>
      </c>
    </row>
    <row r="236" spans="3:7" ht="15" thickBot="1" x14ac:dyDescent="0.35">
      <c r="C236" s="10">
        <v>43305</v>
      </c>
      <c r="D236" s="11">
        <v>0.85334490740740743</v>
      </c>
      <c r="E236" s="12" t="s">
        <v>9</v>
      </c>
      <c r="F236" s="12">
        <v>11</v>
      </c>
      <c r="G236" s="12" t="s">
        <v>11</v>
      </c>
    </row>
    <row r="237" spans="3:7" ht="15" thickBot="1" x14ac:dyDescent="0.35">
      <c r="C237" s="10">
        <v>43305</v>
      </c>
      <c r="D237" s="11">
        <v>0.85401620370370368</v>
      </c>
      <c r="E237" s="12" t="s">
        <v>9</v>
      </c>
      <c r="F237" s="12">
        <v>10</v>
      </c>
      <c r="G237" s="12" t="s">
        <v>10</v>
      </c>
    </row>
    <row r="238" spans="3:7" ht="15" thickBot="1" x14ac:dyDescent="0.35">
      <c r="C238" s="10">
        <v>43305</v>
      </c>
      <c r="D238" s="11">
        <v>0.86214120370370362</v>
      </c>
      <c r="E238" s="12" t="s">
        <v>9</v>
      </c>
      <c r="F238" s="12">
        <v>11</v>
      </c>
      <c r="G238" s="12" t="s">
        <v>11</v>
      </c>
    </row>
    <row r="239" spans="3:7" ht="15" thickBot="1" x14ac:dyDescent="0.35">
      <c r="C239" s="10">
        <v>43305</v>
      </c>
      <c r="D239" s="11">
        <v>0.87699074074074079</v>
      </c>
      <c r="E239" s="12" t="s">
        <v>9</v>
      </c>
      <c r="F239" s="12">
        <v>10</v>
      </c>
      <c r="G239" s="12" t="s">
        <v>11</v>
      </c>
    </row>
    <row r="240" spans="3:7" ht="15" thickBot="1" x14ac:dyDescent="0.35">
      <c r="C240" s="10">
        <v>43305</v>
      </c>
      <c r="D240" s="11">
        <v>0.92486111111111102</v>
      </c>
      <c r="E240" s="12" t="s">
        <v>9</v>
      </c>
      <c r="F240" s="12">
        <v>11</v>
      </c>
      <c r="G240" s="12" t="s">
        <v>11</v>
      </c>
    </row>
    <row r="241" spans="3:7" ht="15" thickBot="1" x14ac:dyDescent="0.35">
      <c r="C241" s="10">
        <v>43305</v>
      </c>
      <c r="D241" s="11">
        <v>0.93114583333333334</v>
      </c>
      <c r="E241" s="12" t="s">
        <v>9</v>
      </c>
      <c r="F241" s="12">
        <v>21</v>
      </c>
      <c r="G241" s="12" t="s">
        <v>10</v>
      </c>
    </row>
    <row r="242" spans="3:7" ht="15" thickBot="1" x14ac:dyDescent="0.35">
      <c r="C242" s="10">
        <v>43306</v>
      </c>
      <c r="D242" s="11">
        <v>0.1341087962962963</v>
      </c>
      <c r="E242" s="12" t="s">
        <v>9</v>
      </c>
      <c r="F242" s="12">
        <v>35</v>
      </c>
      <c r="G242" s="12" t="s">
        <v>10</v>
      </c>
    </row>
    <row r="243" spans="3:7" ht="15" thickBot="1" x14ac:dyDescent="0.35">
      <c r="C243" s="10">
        <v>43306</v>
      </c>
      <c r="D243" s="11">
        <v>0.13643518518518519</v>
      </c>
      <c r="E243" s="12" t="s">
        <v>9</v>
      </c>
      <c r="F243" s="12">
        <v>12</v>
      </c>
      <c r="G243" s="12" t="s">
        <v>11</v>
      </c>
    </row>
    <row r="244" spans="3:7" ht="15" thickBot="1" x14ac:dyDescent="0.35">
      <c r="C244" s="10">
        <v>43306</v>
      </c>
      <c r="D244" s="11">
        <v>0.13667824074074073</v>
      </c>
      <c r="E244" s="12" t="s">
        <v>9</v>
      </c>
      <c r="F244" s="12">
        <v>12</v>
      </c>
      <c r="G244" s="12" t="s">
        <v>11</v>
      </c>
    </row>
    <row r="245" spans="3:7" ht="15" thickBot="1" x14ac:dyDescent="0.35">
      <c r="C245" s="10">
        <v>43306</v>
      </c>
      <c r="D245" s="11">
        <v>0.26500000000000001</v>
      </c>
      <c r="E245" s="12" t="s">
        <v>9</v>
      </c>
      <c r="F245" s="12">
        <v>13</v>
      </c>
      <c r="G245" s="12" t="s">
        <v>11</v>
      </c>
    </row>
    <row r="246" spans="3:7" ht="15" thickBot="1" x14ac:dyDescent="0.35">
      <c r="C246" s="10">
        <v>43306</v>
      </c>
      <c r="D246" s="11">
        <v>0.29899305555555555</v>
      </c>
      <c r="E246" s="12" t="s">
        <v>9</v>
      </c>
      <c r="F246" s="12">
        <v>11</v>
      </c>
      <c r="G246" s="12" t="s">
        <v>11</v>
      </c>
    </row>
    <row r="247" spans="3:7" ht="15" thickBot="1" x14ac:dyDescent="0.35">
      <c r="C247" s="10">
        <v>43306</v>
      </c>
      <c r="D247" s="11">
        <v>0.30457175925925922</v>
      </c>
      <c r="E247" s="12" t="s">
        <v>9</v>
      </c>
      <c r="F247" s="12">
        <v>10</v>
      </c>
      <c r="G247" s="12" t="s">
        <v>10</v>
      </c>
    </row>
    <row r="248" spans="3:7" ht="15" thickBot="1" x14ac:dyDescent="0.35">
      <c r="C248" s="10">
        <v>43306</v>
      </c>
      <c r="D248" s="11">
        <v>0.32082175925925926</v>
      </c>
      <c r="E248" s="12" t="s">
        <v>9</v>
      </c>
      <c r="F248" s="12">
        <v>9</v>
      </c>
      <c r="G248" s="12" t="s">
        <v>11</v>
      </c>
    </row>
    <row r="249" spans="3:7" ht="15" thickBot="1" x14ac:dyDescent="0.35">
      <c r="C249" s="10">
        <v>43306</v>
      </c>
      <c r="D249" s="11">
        <v>0.32775462962962965</v>
      </c>
      <c r="E249" s="12" t="s">
        <v>9</v>
      </c>
      <c r="F249" s="12">
        <v>5</v>
      </c>
      <c r="G249" s="12" t="s">
        <v>11</v>
      </c>
    </row>
    <row r="250" spans="3:7" ht="15" thickBot="1" x14ac:dyDescent="0.35">
      <c r="C250" s="10">
        <v>43306</v>
      </c>
      <c r="D250" s="11">
        <v>0.33496527777777779</v>
      </c>
      <c r="E250" s="12" t="s">
        <v>9</v>
      </c>
      <c r="F250" s="12">
        <v>11</v>
      </c>
      <c r="G250" s="12" t="s">
        <v>11</v>
      </c>
    </row>
    <row r="251" spans="3:7" ht="15" thickBot="1" x14ac:dyDescent="0.35">
      <c r="C251" s="10">
        <v>43306</v>
      </c>
      <c r="D251" s="11">
        <v>0.33673611111111112</v>
      </c>
      <c r="E251" s="12" t="s">
        <v>9</v>
      </c>
      <c r="F251" s="12">
        <v>10</v>
      </c>
      <c r="G251" s="12" t="s">
        <v>10</v>
      </c>
    </row>
    <row r="252" spans="3:7" ht="15" thickBot="1" x14ac:dyDescent="0.35">
      <c r="C252" s="10">
        <v>43306</v>
      </c>
      <c r="D252" s="11">
        <v>0.3367708333333333</v>
      </c>
      <c r="E252" s="12" t="s">
        <v>9</v>
      </c>
      <c r="F252" s="12">
        <v>9</v>
      </c>
      <c r="G252" s="12" t="s">
        <v>10</v>
      </c>
    </row>
    <row r="253" spans="3:7" ht="15" thickBot="1" x14ac:dyDescent="0.35">
      <c r="C253" s="10">
        <v>43306</v>
      </c>
      <c r="D253" s="11">
        <v>0.33678240740740745</v>
      </c>
      <c r="E253" s="12" t="s">
        <v>9</v>
      </c>
      <c r="F253" s="12">
        <v>9</v>
      </c>
      <c r="G253" s="12" t="s">
        <v>10</v>
      </c>
    </row>
    <row r="254" spans="3:7" ht="15" thickBot="1" x14ac:dyDescent="0.35">
      <c r="C254" s="10">
        <v>43306</v>
      </c>
      <c r="D254" s="11">
        <v>0.38021990740740735</v>
      </c>
      <c r="E254" s="12" t="s">
        <v>9</v>
      </c>
      <c r="F254" s="12">
        <v>10</v>
      </c>
      <c r="G254" s="12" t="s">
        <v>11</v>
      </c>
    </row>
    <row r="255" spans="3:7" x14ac:dyDescent="0.3">
      <c r="C255" s="23">
        <v>43306</v>
      </c>
      <c r="D255" s="24">
        <v>0.39510416666666665</v>
      </c>
      <c r="E255" s="25" t="s">
        <v>9</v>
      </c>
      <c r="F255" s="25">
        <v>10</v>
      </c>
      <c r="G255" s="25" t="s">
        <v>10</v>
      </c>
    </row>
    <row r="256" spans="3:7" ht="15" thickBot="1" x14ac:dyDescent="0.35">
      <c r="C256" s="29">
        <v>43306</v>
      </c>
      <c r="D256" s="30">
        <v>0.40796296296296292</v>
      </c>
      <c r="E256" s="31" t="s">
        <v>9</v>
      </c>
      <c r="F256" s="31">
        <v>11</v>
      </c>
      <c r="G256" s="31" t="s">
        <v>11</v>
      </c>
    </row>
    <row r="257" spans="3:7" ht="15" thickBot="1" x14ac:dyDescent="0.35">
      <c r="C257" s="10">
        <v>43306</v>
      </c>
      <c r="D257" s="11">
        <v>0.43146990740740737</v>
      </c>
      <c r="E257" s="12" t="s">
        <v>9</v>
      </c>
      <c r="F257" s="12">
        <v>11</v>
      </c>
      <c r="G257" s="12" t="s">
        <v>10</v>
      </c>
    </row>
    <row r="258" spans="3:7" ht="15" thickBot="1" x14ac:dyDescent="0.35">
      <c r="C258" s="10">
        <v>43306</v>
      </c>
      <c r="D258" s="11">
        <v>0.4435648148148148</v>
      </c>
      <c r="E258" s="12" t="s">
        <v>9</v>
      </c>
      <c r="F258" s="12">
        <v>11</v>
      </c>
      <c r="G258" s="12" t="s">
        <v>11</v>
      </c>
    </row>
    <row r="259" spans="3:7" ht="15" thickBot="1" x14ac:dyDescent="0.35">
      <c r="C259" s="10">
        <v>43306</v>
      </c>
      <c r="D259" s="11">
        <v>0.46752314814814816</v>
      </c>
      <c r="E259" s="12" t="s">
        <v>9</v>
      </c>
      <c r="F259" s="12">
        <v>23</v>
      </c>
      <c r="G259" s="12" t="s">
        <v>10</v>
      </c>
    </row>
    <row r="260" spans="3:7" ht="15" thickBot="1" x14ac:dyDescent="0.35">
      <c r="C260" s="10">
        <v>43306</v>
      </c>
      <c r="D260" s="11">
        <v>0.46815972222222224</v>
      </c>
      <c r="E260" s="12" t="s">
        <v>9</v>
      </c>
      <c r="F260" s="12">
        <v>12</v>
      </c>
      <c r="G260" s="12" t="s">
        <v>11</v>
      </c>
    </row>
    <row r="261" spans="3:7" ht="15" thickBot="1" x14ac:dyDescent="0.35">
      <c r="C261" s="10">
        <v>43306</v>
      </c>
      <c r="D261" s="11">
        <v>0.46835648148148151</v>
      </c>
      <c r="E261" s="12" t="s">
        <v>9</v>
      </c>
      <c r="F261" s="12">
        <v>10</v>
      </c>
      <c r="G261" s="12" t="s">
        <v>11</v>
      </c>
    </row>
    <row r="262" spans="3:7" ht="15" thickBot="1" x14ac:dyDescent="0.35">
      <c r="C262" s="10">
        <v>43306</v>
      </c>
      <c r="D262" s="11">
        <v>0.47598379629629628</v>
      </c>
      <c r="E262" s="12" t="s">
        <v>9</v>
      </c>
      <c r="F262" s="12">
        <v>10</v>
      </c>
      <c r="G262" s="12" t="s">
        <v>10</v>
      </c>
    </row>
    <row r="263" spans="3:7" ht="15" thickBot="1" x14ac:dyDescent="0.35">
      <c r="C263" s="10">
        <v>43306</v>
      </c>
      <c r="D263" s="11">
        <v>0.4761111111111111</v>
      </c>
      <c r="E263" s="12" t="s">
        <v>9</v>
      </c>
      <c r="F263" s="12">
        <v>20</v>
      </c>
      <c r="G263" s="12" t="s">
        <v>11</v>
      </c>
    </row>
    <row r="264" spans="3:7" ht="15" thickBot="1" x14ac:dyDescent="0.35">
      <c r="C264" s="10">
        <v>43306</v>
      </c>
      <c r="D264" s="11">
        <v>0.47614583333333332</v>
      </c>
      <c r="E264" s="12" t="s">
        <v>9</v>
      </c>
      <c r="F264" s="12">
        <v>22</v>
      </c>
      <c r="G264" s="12" t="s">
        <v>11</v>
      </c>
    </row>
    <row r="265" spans="3:7" ht="15" thickBot="1" x14ac:dyDescent="0.35">
      <c r="C265" s="10">
        <v>43306</v>
      </c>
      <c r="D265" s="11">
        <v>0.47616898148148151</v>
      </c>
      <c r="E265" s="12" t="s">
        <v>9</v>
      </c>
      <c r="F265" s="12">
        <v>15</v>
      </c>
      <c r="G265" s="12" t="s">
        <v>11</v>
      </c>
    </row>
    <row r="266" spans="3:7" ht="15" thickBot="1" x14ac:dyDescent="0.35">
      <c r="C266" s="10">
        <v>43306</v>
      </c>
      <c r="D266" s="11">
        <v>0.47619212962962965</v>
      </c>
      <c r="E266" s="12" t="s">
        <v>9</v>
      </c>
      <c r="F266" s="12">
        <v>11</v>
      </c>
      <c r="G266" s="12" t="s">
        <v>11</v>
      </c>
    </row>
    <row r="267" spans="3:7" ht="15" thickBot="1" x14ac:dyDescent="0.35">
      <c r="C267" s="10">
        <v>43306</v>
      </c>
      <c r="D267" s="11">
        <v>0.48101851851851851</v>
      </c>
      <c r="E267" s="12" t="s">
        <v>9</v>
      </c>
      <c r="F267" s="12">
        <v>11</v>
      </c>
      <c r="G267" s="12" t="s">
        <v>11</v>
      </c>
    </row>
    <row r="268" spans="3:7" ht="15" thickBot="1" x14ac:dyDescent="0.35">
      <c r="C268" s="10">
        <v>43306</v>
      </c>
      <c r="D268" s="11">
        <v>0.49694444444444441</v>
      </c>
      <c r="E268" s="12" t="s">
        <v>9</v>
      </c>
      <c r="F268" s="12">
        <v>11</v>
      </c>
      <c r="G268" s="12" t="s">
        <v>11</v>
      </c>
    </row>
    <row r="269" spans="3:7" ht="15" thickBot="1" x14ac:dyDescent="0.35">
      <c r="C269" s="10">
        <v>43306</v>
      </c>
      <c r="D269" s="11">
        <v>0.49708333333333332</v>
      </c>
      <c r="E269" s="12" t="s">
        <v>9</v>
      </c>
      <c r="F269" s="12">
        <v>12</v>
      </c>
      <c r="G269" s="12" t="s">
        <v>11</v>
      </c>
    </row>
    <row r="270" spans="3:7" ht="15" thickBot="1" x14ac:dyDescent="0.35">
      <c r="C270" s="10">
        <v>43306</v>
      </c>
      <c r="D270" s="11">
        <v>0.4987847222222222</v>
      </c>
      <c r="E270" s="12" t="s">
        <v>9</v>
      </c>
      <c r="F270" s="12">
        <v>11</v>
      </c>
      <c r="G270" s="12" t="s">
        <v>11</v>
      </c>
    </row>
    <row r="271" spans="3:7" ht="15" thickBot="1" x14ac:dyDescent="0.35">
      <c r="C271" s="10">
        <v>43306</v>
      </c>
      <c r="D271" s="11">
        <v>0.50178240740740743</v>
      </c>
      <c r="E271" s="12" t="s">
        <v>9</v>
      </c>
      <c r="F271" s="12">
        <v>7</v>
      </c>
      <c r="G271" s="12" t="s">
        <v>11</v>
      </c>
    </row>
    <row r="272" spans="3:7" ht="15" thickBot="1" x14ac:dyDescent="0.35">
      <c r="C272" s="10">
        <v>43306</v>
      </c>
      <c r="D272" s="11">
        <v>0.52075231481481488</v>
      </c>
      <c r="E272" s="12" t="s">
        <v>9</v>
      </c>
      <c r="F272" s="12">
        <v>8</v>
      </c>
      <c r="G272" s="12" t="s">
        <v>10</v>
      </c>
    </row>
    <row r="273" spans="3:7" ht="15" thickBot="1" x14ac:dyDescent="0.35">
      <c r="C273" s="10">
        <v>43306</v>
      </c>
      <c r="D273" s="11">
        <v>0.52835648148148151</v>
      </c>
      <c r="E273" s="12" t="s">
        <v>9</v>
      </c>
      <c r="F273" s="12">
        <v>10</v>
      </c>
      <c r="G273" s="12" t="s">
        <v>11</v>
      </c>
    </row>
    <row r="274" spans="3:7" ht="15" thickBot="1" x14ac:dyDescent="0.35">
      <c r="C274" s="10">
        <v>43306</v>
      </c>
      <c r="D274" s="11">
        <v>0.52840277777777778</v>
      </c>
      <c r="E274" s="12" t="s">
        <v>9</v>
      </c>
      <c r="F274" s="12">
        <v>9</v>
      </c>
      <c r="G274" s="12" t="s">
        <v>11</v>
      </c>
    </row>
    <row r="275" spans="3:7" ht="15" thickBot="1" x14ac:dyDescent="0.35">
      <c r="C275" s="10">
        <v>43306</v>
      </c>
      <c r="D275" s="11">
        <v>0.5308680555555555</v>
      </c>
      <c r="E275" s="12" t="s">
        <v>9</v>
      </c>
      <c r="F275" s="12">
        <v>23</v>
      </c>
      <c r="G275" s="12" t="s">
        <v>10</v>
      </c>
    </row>
    <row r="276" spans="3:7" ht="15" thickBot="1" x14ac:dyDescent="0.35">
      <c r="C276" s="10">
        <v>43306</v>
      </c>
      <c r="D276" s="11">
        <v>0.5350462962962963</v>
      </c>
      <c r="E276" s="12" t="s">
        <v>9</v>
      </c>
      <c r="F276" s="12">
        <v>22</v>
      </c>
      <c r="G276" s="12" t="s">
        <v>10</v>
      </c>
    </row>
    <row r="277" spans="3:7" ht="15" thickBot="1" x14ac:dyDescent="0.35">
      <c r="C277" s="10">
        <v>43306</v>
      </c>
      <c r="D277" s="11">
        <v>0.54461805555555554</v>
      </c>
      <c r="E277" s="12" t="s">
        <v>9</v>
      </c>
      <c r="F277" s="12">
        <v>18</v>
      </c>
      <c r="G277" s="12" t="s">
        <v>10</v>
      </c>
    </row>
    <row r="278" spans="3:7" ht="15" thickBot="1" x14ac:dyDescent="0.35">
      <c r="C278" s="10">
        <v>43306</v>
      </c>
      <c r="D278" s="11">
        <v>0.54471064814814818</v>
      </c>
      <c r="E278" s="12" t="s">
        <v>9</v>
      </c>
      <c r="F278" s="12">
        <v>12</v>
      </c>
      <c r="G278" s="12" t="s">
        <v>11</v>
      </c>
    </row>
    <row r="279" spans="3:7" ht="15" thickBot="1" x14ac:dyDescent="0.35">
      <c r="C279" s="10">
        <v>43306</v>
      </c>
      <c r="D279" s="11">
        <v>0.55123842592592587</v>
      </c>
      <c r="E279" s="12" t="s">
        <v>9</v>
      </c>
      <c r="F279" s="12">
        <v>11</v>
      </c>
      <c r="G279" s="12" t="s">
        <v>11</v>
      </c>
    </row>
    <row r="280" spans="3:7" ht="15" thickBot="1" x14ac:dyDescent="0.35">
      <c r="C280" s="10">
        <v>43306</v>
      </c>
      <c r="D280" s="11">
        <v>0.55861111111111106</v>
      </c>
      <c r="E280" s="12" t="s">
        <v>9</v>
      </c>
      <c r="F280" s="12">
        <v>10</v>
      </c>
      <c r="G280" s="12" t="s">
        <v>10</v>
      </c>
    </row>
    <row r="281" spans="3:7" ht="15" thickBot="1" x14ac:dyDescent="0.35">
      <c r="C281" s="10">
        <v>43306</v>
      </c>
      <c r="D281" s="11">
        <v>0.57021990740740736</v>
      </c>
      <c r="E281" s="12" t="s">
        <v>9</v>
      </c>
      <c r="F281" s="12">
        <v>9</v>
      </c>
      <c r="G281" s="12" t="s">
        <v>10</v>
      </c>
    </row>
    <row r="282" spans="3:7" ht="15" thickBot="1" x14ac:dyDescent="0.35">
      <c r="C282" s="10">
        <v>43306</v>
      </c>
      <c r="D282" s="11">
        <v>0.57187500000000002</v>
      </c>
      <c r="E282" s="12" t="s">
        <v>9</v>
      </c>
      <c r="F282" s="12">
        <v>7</v>
      </c>
      <c r="G282" s="12" t="s">
        <v>11</v>
      </c>
    </row>
    <row r="283" spans="3:7" ht="15" thickBot="1" x14ac:dyDescent="0.35">
      <c r="C283" s="10">
        <v>43306</v>
      </c>
      <c r="D283" s="11">
        <v>0.58791666666666664</v>
      </c>
      <c r="E283" s="12" t="s">
        <v>9</v>
      </c>
      <c r="F283" s="12">
        <v>6</v>
      </c>
      <c r="G283" s="12" t="s">
        <v>11</v>
      </c>
    </row>
    <row r="284" spans="3:7" ht="15" thickBot="1" x14ac:dyDescent="0.35">
      <c r="C284" s="10">
        <v>43306</v>
      </c>
      <c r="D284" s="11">
        <v>0.6113425925925926</v>
      </c>
      <c r="E284" s="12" t="s">
        <v>9</v>
      </c>
      <c r="F284" s="12">
        <v>4</v>
      </c>
      <c r="G284" s="12" t="s">
        <v>11</v>
      </c>
    </row>
    <row r="285" spans="3:7" ht="15" thickBot="1" x14ac:dyDescent="0.35">
      <c r="C285" s="10">
        <v>43306</v>
      </c>
      <c r="D285" s="11">
        <v>0.62358796296296293</v>
      </c>
      <c r="E285" s="12" t="s">
        <v>9</v>
      </c>
      <c r="F285" s="12">
        <v>6</v>
      </c>
      <c r="G285" s="12" t="s">
        <v>11</v>
      </c>
    </row>
    <row r="286" spans="3:7" ht="15" thickBot="1" x14ac:dyDescent="0.35">
      <c r="C286" s="10">
        <v>43306</v>
      </c>
      <c r="D286" s="11">
        <v>0.63021990740740741</v>
      </c>
      <c r="E286" s="12" t="s">
        <v>9</v>
      </c>
      <c r="F286" s="12">
        <v>12</v>
      </c>
      <c r="G286" s="12" t="s">
        <v>10</v>
      </c>
    </row>
    <row r="287" spans="3:7" ht="15" thickBot="1" x14ac:dyDescent="0.35">
      <c r="C287" s="10">
        <v>43306</v>
      </c>
      <c r="D287" s="11">
        <v>0.64841435185185181</v>
      </c>
      <c r="E287" s="12" t="s">
        <v>9</v>
      </c>
      <c r="F287" s="12">
        <v>10</v>
      </c>
      <c r="G287" s="12" t="s">
        <v>11</v>
      </c>
    </row>
    <row r="288" spans="3:7" ht="15" thickBot="1" x14ac:dyDescent="0.35">
      <c r="C288" s="10">
        <v>43306</v>
      </c>
      <c r="D288" s="11">
        <v>0.65233796296296298</v>
      </c>
      <c r="E288" s="12" t="s">
        <v>9</v>
      </c>
      <c r="F288" s="12">
        <v>11</v>
      </c>
      <c r="G288" s="12" t="s">
        <v>11</v>
      </c>
    </row>
    <row r="289" spans="3:7" ht="15" thickBot="1" x14ac:dyDescent="0.35">
      <c r="C289" s="10">
        <v>43306</v>
      </c>
      <c r="D289" s="11">
        <v>0.65916666666666668</v>
      </c>
      <c r="E289" s="12" t="s">
        <v>9</v>
      </c>
      <c r="F289" s="12">
        <v>11</v>
      </c>
      <c r="G289" s="12" t="s">
        <v>11</v>
      </c>
    </row>
    <row r="290" spans="3:7" ht="15" thickBot="1" x14ac:dyDescent="0.35">
      <c r="C290" s="10">
        <v>43306</v>
      </c>
      <c r="D290" s="11">
        <v>0.66453703703703704</v>
      </c>
      <c r="E290" s="12" t="s">
        <v>9</v>
      </c>
      <c r="F290" s="12">
        <v>8</v>
      </c>
      <c r="G290" s="12" t="s">
        <v>10</v>
      </c>
    </row>
    <row r="291" spans="3:7" ht="15" thickBot="1" x14ac:dyDescent="0.35">
      <c r="C291" s="10">
        <v>43306</v>
      </c>
      <c r="D291" s="11">
        <v>0.66531249999999997</v>
      </c>
      <c r="E291" s="12" t="s">
        <v>9</v>
      </c>
      <c r="F291" s="12">
        <v>12</v>
      </c>
      <c r="G291" s="12" t="s">
        <v>11</v>
      </c>
    </row>
    <row r="292" spans="3:7" ht="15" thickBot="1" x14ac:dyDescent="0.35">
      <c r="C292" s="10">
        <v>43306</v>
      </c>
      <c r="D292" s="11">
        <v>0.66614583333333333</v>
      </c>
      <c r="E292" s="12" t="s">
        <v>9</v>
      </c>
      <c r="F292" s="12">
        <v>12</v>
      </c>
      <c r="G292" s="12" t="s">
        <v>11</v>
      </c>
    </row>
    <row r="293" spans="3:7" ht="15" thickBot="1" x14ac:dyDescent="0.35">
      <c r="C293" s="10">
        <v>43306</v>
      </c>
      <c r="D293" s="11">
        <v>0.66907407407407404</v>
      </c>
      <c r="E293" s="12" t="s">
        <v>9</v>
      </c>
      <c r="F293" s="12">
        <v>9</v>
      </c>
      <c r="G293" s="12" t="s">
        <v>11</v>
      </c>
    </row>
    <row r="294" spans="3:7" ht="15" thickBot="1" x14ac:dyDescent="0.35">
      <c r="C294" s="10">
        <v>43306</v>
      </c>
      <c r="D294" s="11">
        <v>0.68091435185185178</v>
      </c>
      <c r="E294" s="12" t="s">
        <v>9</v>
      </c>
      <c r="F294" s="12">
        <v>8</v>
      </c>
      <c r="G294" s="12" t="s">
        <v>10</v>
      </c>
    </row>
    <row r="295" spans="3:7" ht="15" thickBot="1" x14ac:dyDescent="0.35">
      <c r="C295" s="10">
        <v>43306</v>
      </c>
      <c r="D295" s="11">
        <v>0.687037037037037</v>
      </c>
      <c r="E295" s="12" t="s">
        <v>9</v>
      </c>
      <c r="F295" s="12">
        <v>11</v>
      </c>
      <c r="G295" s="12" t="s">
        <v>10</v>
      </c>
    </row>
    <row r="296" spans="3:7" ht="15" thickBot="1" x14ac:dyDescent="0.35">
      <c r="C296" s="10">
        <v>43306</v>
      </c>
      <c r="D296" s="11">
        <v>0.69715277777777773</v>
      </c>
      <c r="E296" s="12" t="s">
        <v>9</v>
      </c>
      <c r="F296" s="12">
        <v>14</v>
      </c>
      <c r="G296" s="12" t="s">
        <v>11</v>
      </c>
    </row>
    <row r="297" spans="3:7" ht="15" thickBot="1" x14ac:dyDescent="0.35">
      <c r="C297" s="10">
        <v>43306</v>
      </c>
      <c r="D297" s="11">
        <v>0.69925925925925936</v>
      </c>
      <c r="E297" s="12" t="s">
        <v>9</v>
      </c>
      <c r="F297" s="12">
        <v>13</v>
      </c>
      <c r="G297" s="12" t="s">
        <v>11</v>
      </c>
    </row>
    <row r="298" spans="3:7" ht="15" thickBot="1" x14ac:dyDescent="0.35">
      <c r="C298" s="10">
        <v>43306</v>
      </c>
      <c r="D298" s="11">
        <v>0.70671296296296304</v>
      </c>
      <c r="E298" s="12" t="s">
        <v>9</v>
      </c>
      <c r="F298" s="12">
        <v>42</v>
      </c>
      <c r="G298" s="12" t="s">
        <v>10</v>
      </c>
    </row>
    <row r="299" spans="3:7" ht="15" thickBot="1" x14ac:dyDescent="0.35">
      <c r="C299" s="10">
        <v>43306</v>
      </c>
      <c r="D299" s="11">
        <v>0.71053240740740742</v>
      </c>
      <c r="E299" s="12" t="s">
        <v>9</v>
      </c>
      <c r="F299" s="12">
        <v>20</v>
      </c>
      <c r="G299" s="12" t="s">
        <v>10</v>
      </c>
    </row>
    <row r="300" spans="3:7" ht="15" thickBot="1" x14ac:dyDescent="0.35">
      <c r="C300" s="10">
        <v>43306</v>
      </c>
      <c r="D300" s="11">
        <v>0.71167824074074071</v>
      </c>
      <c r="E300" s="12" t="s">
        <v>9</v>
      </c>
      <c r="F300" s="12">
        <v>19</v>
      </c>
      <c r="G300" s="12" t="s">
        <v>10</v>
      </c>
    </row>
    <row r="301" spans="3:7" ht="15" thickBot="1" x14ac:dyDescent="0.35">
      <c r="C301" s="10">
        <v>43306</v>
      </c>
      <c r="D301" s="11">
        <v>0.72440972222222222</v>
      </c>
      <c r="E301" s="12" t="s">
        <v>9</v>
      </c>
      <c r="F301" s="12">
        <v>12</v>
      </c>
      <c r="G301" s="12" t="s">
        <v>11</v>
      </c>
    </row>
    <row r="302" spans="3:7" ht="15" thickBot="1" x14ac:dyDescent="0.35">
      <c r="C302" s="10">
        <v>43306</v>
      </c>
      <c r="D302" s="11">
        <v>0.75126157407407401</v>
      </c>
      <c r="E302" s="12" t="s">
        <v>9</v>
      </c>
      <c r="F302" s="12">
        <v>28</v>
      </c>
      <c r="G302" s="12" t="s">
        <v>11</v>
      </c>
    </row>
    <row r="303" spans="3:7" ht="15" thickBot="1" x14ac:dyDescent="0.35">
      <c r="C303" s="10">
        <v>43306</v>
      </c>
      <c r="D303" s="11">
        <v>0.76159722222222215</v>
      </c>
      <c r="E303" s="12" t="s">
        <v>9</v>
      </c>
      <c r="F303" s="12">
        <v>14</v>
      </c>
      <c r="G303" s="12" t="s">
        <v>11</v>
      </c>
    </row>
    <row r="304" spans="3:7" ht="15" thickBot="1" x14ac:dyDescent="0.35">
      <c r="C304" s="10">
        <v>43306</v>
      </c>
      <c r="D304" s="11">
        <v>0.76406249999999998</v>
      </c>
      <c r="E304" s="12" t="s">
        <v>9</v>
      </c>
      <c r="F304" s="12">
        <v>12</v>
      </c>
      <c r="G304" s="12" t="s">
        <v>11</v>
      </c>
    </row>
    <row r="305" spans="3:7" ht="15" thickBot="1" x14ac:dyDescent="0.35">
      <c r="C305" s="10">
        <v>43306</v>
      </c>
      <c r="D305" s="11">
        <v>0.7650231481481482</v>
      </c>
      <c r="E305" s="12" t="s">
        <v>9</v>
      </c>
      <c r="F305" s="12">
        <v>10</v>
      </c>
      <c r="G305" s="12" t="s">
        <v>10</v>
      </c>
    </row>
    <row r="306" spans="3:7" ht="15" thickBot="1" x14ac:dyDescent="0.35">
      <c r="C306" s="10">
        <v>43306</v>
      </c>
      <c r="D306" s="11">
        <v>0.76695601851851858</v>
      </c>
      <c r="E306" s="12" t="s">
        <v>9</v>
      </c>
      <c r="F306" s="12">
        <v>17</v>
      </c>
      <c r="G306" s="12" t="s">
        <v>10</v>
      </c>
    </row>
    <row r="307" spans="3:7" ht="15" thickBot="1" x14ac:dyDescent="0.35">
      <c r="C307" s="10">
        <v>43306</v>
      </c>
      <c r="D307" s="11">
        <v>0.76905092592592583</v>
      </c>
      <c r="E307" s="12" t="s">
        <v>9</v>
      </c>
      <c r="F307" s="12">
        <v>13</v>
      </c>
      <c r="G307" s="12" t="s">
        <v>11</v>
      </c>
    </row>
    <row r="308" spans="3:7" ht="15" thickBot="1" x14ac:dyDescent="0.35">
      <c r="C308" s="10">
        <v>43306</v>
      </c>
      <c r="D308" s="11">
        <v>0.77998842592592599</v>
      </c>
      <c r="E308" s="12" t="s">
        <v>9</v>
      </c>
      <c r="F308" s="12">
        <v>15</v>
      </c>
      <c r="G308" s="12" t="s">
        <v>10</v>
      </c>
    </row>
    <row r="309" spans="3:7" ht="15" thickBot="1" x14ac:dyDescent="0.35">
      <c r="C309" s="10">
        <v>43306</v>
      </c>
      <c r="D309" s="11">
        <v>0.78353009259259254</v>
      </c>
      <c r="E309" s="12" t="s">
        <v>9</v>
      </c>
      <c r="F309" s="12">
        <v>14</v>
      </c>
      <c r="G309" s="12" t="s">
        <v>10</v>
      </c>
    </row>
    <row r="310" spans="3:7" ht="15" thickBot="1" x14ac:dyDescent="0.35">
      <c r="C310" s="10">
        <v>43306</v>
      </c>
      <c r="D310" s="11">
        <v>0.80185185185185182</v>
      </c>
      <c r="E310" s="12" t="s">
        <v>9</v>
      </c>
      <c r="F310" s="12">
        <v>4</v>
      </c>
      <c r="G310" s="12" t="s">
        <v>11</v>
      </c>
    </row>
    <row r="311" spans="3:7" ht="15" thickBot="1" x14ac:dyDescent="0.35">
      <c r="C311" s="10">
        <v>43306</v>
      </c>
      <c r="D311" s="11">
        <v>0.80376157407407411</v>
      </c>
      <c r="E311" s="12" t="s">
        <v>9</v>
      </c>
      <c r="F311" s="12">
        <v>8</v>
      </c>
      <c r="G311" s="12" t="s">
        <v>10</v>
      </c>
    </row>
    <row r="312" spans="3:7" ht="15" thickBot="1" x14ac:dyDescent="0.35">
      <c r="C312" s="10">
        <v>43306</v>
      </c>
      <c r="D312" s="11">
        <v>0.80937500000000007</v>
      </c>
      <c r="E312" s="12" t="s">
        <v>9</v>
      </c>
      <c r="F312" s="12">
        <v>8</v>
      </c>
      <c r="G312" s="12" t="s">
        <v>11</v>
      </c>
    </row>
    <row r="313" spans="3:7" ht="15" thickBot="1" x14ac:dyDescent="0.35">
      <c r="C313" s="10">
        <v>43306</v>
      </c>
      <c r="D313" s="11">
        <v>0.82355324074074077</v>
      </c>
      <c r="E313" s="12" t="s">
        <v>9</v>
      </c>
      <c r="F313" s="12">
        <v>13</v>
      </c>
      <c r="G313" s="12" t="s">
        <v>11</v>
      </c>
    </row>
    <row r="314" spans="3:7" ht="15" thickBot="1" x14ac:dyDescent="0.35">
      <c r="C314" s="10">
        <v>43306</v>
      </c>
      <c r="D314" s="11">
        <v>0.82748842592592586</v>
      </c>
      <c r="E314" s="12" t="s">
        <v>9</v>
      </c>
      <c r="F314" s="12">
        <v>12</v>
      </c>
      <c r="G314" s="12" t="s">
        <v>11</v>
      </c>
    </row>
    <row r="315" spans="3:7" ht="15" thickBot="1" x14ac:dyDescent="0.35">
      <c r="C315" s="10">
        <v>43306</v>
      </c>
      <c r="D315" s="11">
        <v>0.84321759259259255</v>
      </c>
      <c r="E315" s="12" t="s">
        <v>9</v>
      </c>
      <c r="F315" s="12">
        <v>10</v>
      </c>
      <c r="G315" s="12" t="s">
        <v>10</v>
      </c>
    </row>
    <row r="316" spans="3:7" ht="15" thickBot="1" x14ac:dyDescent="0.35">
      <c r="C316" s="10">
        <v>43306</v>
      </c>
      <c r="D316" s="11">
        <v>0.86091435185185183</v>
      </c>
      <c r="E316" s="12" t="s">
        <v>9</v>
      </c>
      <c r="F316" s="12">
        <v>10</v>
      </c>
      <c r="G316" s="12" t="s">
        <v>10</v>
      </c>
    </row>
    <row r="317" spans="3:7" ht="15" thickBot="1" x14ac:dyDescent="0.35">
      <c r="C317" s="10">
        <v>43306</v>
      </c>
      <c r="D317" s="11">
        <v>0.86393518518518519</v>
      </c>
      <c r="E317" s="12" t="s">
        <v>9</v>
      </c>
      <c r="F317" s="12">
        <v>10</v>
      </c>
      <c r="G317" s="12" t="s">
        <v>11</v>
      </c>
    </row>
    <row r="318" spans="3:7" ht="15" thickBot="1" x14ac:dyDescent="0.35">
      <c r="C318" s="10">
        <v>43306</v>
      </c>
      <c r="D318" s="11">
        <v>0.87027777777777782</v>
      </c>
      <c r="E318" s="12" t="s">
        <v>9</v>
      </c>
      <c r="F318" s="12">
        <v>16</v>
      </c>
      <c r="G318" s="12" t="s">
        <v>10</v>
      </c>
    </row>
    <row r="319" spans="3:7" ht="15" thickBot="1" x14ac:dyDescent="0.35">
      <c r="C319" s="10">
        <v>43306</v>
      </c>
      <c r="D319" s="11">
        <v>0.87031249999999993</v>
      </c>
      <c r="E319" s="12" t="s">
        <v>9</v>
      </c>
      <c r="F319" s="12">
        <v>10</v>
      </c>
      <c r="G319" s="12" t="s">
        <v>10</v>
      </c>
    </row>
    <row r="320" spans="3:7" ht="15" thickBot="1" x14ac:dyDescent="0.35">
      <c r="C320" s="10">
        <v>43306</v>
      </c>
      <c r="D320" s="11">
        <v>0.87593750000000004</v>
      </c>
      <c r="E320" s="12" t="s">
        <v>9</v>
      </c>
      <c r="F320" s="12">
        <v>13</v>
      </c>
      <c r="G320" s="12" t="s">
        <v>10</v>
      </c>
    </row>
    <row r="321" spans="3:7" ht="15" thickBot="1" x14ac:dyDescent="0.35">
      <c r="C321" s="10">
        <v>43306</v>
      </c>
      <c r="D321" s="11">
        <v>0.91392361111111109</v>
      </c>
      <c r="E321" s="12" t="s">
        <v>9</v>
      </c>
      <c r="F321" s="12">
        <v>26</v>
      </c>
      <c r="G321" s="12" t="s">
        <v>10</v>
      </c>
    </row>
    <row r="322" spans="3:7" ht="15" thickBot="1" x14ac:dyDescent="0.35">
      <c r="C322" s="10">
        <v>43306</v>
      </c>
      <c r="D322" s="11">
        <v>0.93341435185185195</v>
      </c>
      <c r="E322" s="12" t="s">
        <v>9</v>
      </c>
      <c r="F322" s="12">
        <v>12</v>
      </c>
      <c r="G322" s="12" t="s">
        <v>11</v>
      </c>
    </row>
    <row r="323" spans="3:7" ht="15" thickBot="1" x14ac:dyDescent="0.35">
      <c r="C323" s="10">
        <v>43306</v>
      </c>
      <c r="D323" s="11">
        <v>0.93380787037037039</v>
      </c>
      <c r="E323" s="12" t="s">
        <v>9</v>
      </c>
      <c r="F323" s="12">
        <v>14</v>
      </c>
      <c r="G323" s="12" t="s">
        <v>11</v>
      </c>
    </row>
    <row r="324" spans="3:7" ht="15" thickBot="1" x14ac:dyDescent="0.35">
      <c r="C324" s="10">
        <v>43306</v>
      </c>
      <c r="D324" s="11">
        <v>0.97589120370370364</v>
      </c>
      <c r="E324" s="12" t="s">
        <v>9</v>
      </c>
      <c r="F324" s="12">
        <v>22</v>
      </c>
      <c r="G324" s="12" t="s">
        <v>11</v>
      </c>
    </row>
    <row r="325" spans="3:7" ht="15" thickBot="1" x14ac:dyDescent="0.35">
      <c r="C325" s="10">
        <v>43307</v>
      </c>
      <c r="D325" s="11">
        <v>0.14189814814814813</v>
      </c>
      <c r="E325" s="12" t="s">
        <v>9</v>
      </c>
      <c r="F325" s="12">
        <v>34</v>
      </c>
      <c r="G325" s="12" t="s">
        <v>10</v>
      </c>
    </row>
    <row r="326" spans="3:7" ht="15" thickBot="1" x14ac:dyDescent="0.35">
      <c r="C326" s="10">
        <v>43307</v>
      </c>
      <c r="D326" s="11">
        <v>0.14417824074074073</v>
      </c>
      <c r="E326" s="12" t="s">
        <v>9</v>
      </c>
      <c r="F326" s="12">
        <v>12</v>
      </c>
      <c r="G326" s="12" t="s">
        <v>11</v>
      </c>
    </row>
    <row r="327" spans="3:7" ht="15" thickBot="1" x14ac:dyDescent="0.35">
      <c r="C327" s="10">
        <v>43307</v>
      </c>
      <c r="D327" s="11">
        <v>0.14451388888888889</v>
      </c>
      <c r="E327" s="12" t="s">
        <v>9</v>
      </c>
      <c r="F327" s="12">
        <v>10</v>
      </c>
      <c r="G327" s="12" t="s">
        <v>11</v>
      </c>
    </row>
    <row r="328" spans="3:7" ht="15" thickBot="1" x14ac:dyDescent="0.35">
      <c r="C328" s="10">
        <v>43307</v>
      </c>
      <c r="D328" s="11">
        <v>0.2167824074074074</v>
      </c>
      <c r="E328" s="12" t="s">
        <v>9</v>
      </c>
      <c r="F328" s="12">
        <v>10</v>
      </c>
      <c r="G328" s="12" t="s">
        <v>11</v>
      </c>
    </row>
    <row r="329" spans="3:7" ht="15" thickBot="1" x14ac:dyDescent="0.35">
      <c r="C329" s="10">
        <v>43307</v>
      </c>
      <c r="D329" s="11">
        <v>0.27108796296296295</v>
      </c>
      <c r="E329" s="12" t="s">
        <v>9</v>
      </c>
      <c r="F329" s="12">
        <v>8</v>
      </c>
      <c r="G329" s="12" t="s">
        <v>10</v>
      </c>
    </row>
    <row r="330" spans="3:7" ht="15" thickBot="1" x14ac:dyDescent="0.35">
      <c r="C330" s="10">
        <v>43307</v>
      </c>
      <c r="D330" s="11">
        <v>0.27328703703703705</v>
      </c>
      <c r="E330" s="12" t="s">
        <v>9</v>
      </c>
      <c r="F330" s="12">
        <v>4</v>
      </c>
      <c r="G330" s="12" t="s">
        <v>11</v>
      </c>
    </row>
    <row r="331" spans="3:7" ht="15" thickBot="1" x14ac:dyDescent="0.35">
      <c r="C331" s="10">
        <v>43307</v>
      </c>
      <c r="D331" s="11">
        <v>0.27399305555555559</v>
      </c>
      <c r="E331" s="12" t="s">
        <v>9</v>
      </c>
      <c r="F331" s="12">
        <v>5</v>
      </c>
      <c r="G331" s="12" t="s">
        <v>11</v>
      </c>
    </row>
    <row r="332" spans="3:7" ht="15" thickBot="1" x14ac:dyDescent="0.35">
      <c r="C332" s="10">
        <v>43307</v>
      </c>
      <c r="D332" s="11">
        <v>0.27802083333333333</v>
      </c>
      <c r="E332" s="12" t="s">
        <v>9</v>
      </c>
      <c r="F332" s="12">
        <v>9</v>
      </c>
      <c r="G332" s="12" t="s">
        <v>10</v>
      </c>
    </row>
    <row r="333" spans="3:7" ht="15" thickBot="1" x14ac:dyDescent="0.35">
      <c r="C333" s="10">
        <v>43307</v>
      </c>
      <c r="D333" s="11">
        <v>0.27815972222222224</v>
      </c>
      <c r="E333" s="12" t="s">
        <v>9</v>
      </c>
      <c r="F333" s="12">
        <v>8</v>
      </c>
      <c r="G333" s="12" t="s">
        <v>11</v>
      </c>
    </row>
    <row r="334" spans="3:7" ht="15" thickBot="1" x14ac:dyDescent="0.35">
      <c r="C334" s="10">
        <v>43307</v>
      </c>
      <c r="D334" s="11">
        <v>0.32335648148148149</v>
      </c>
      <c r="E334" s="12" t="s">
        <v>9</v>
      </c>
      <c r="F334" s="12">
        <v>11</v>
      </c>
      <c r="G334" s="12" t="s">
        <v>10</v>
      </c>
    </row>
    <row r="335" spans="3:7" ht="15" thickBot="1" x14ac:dyDescent="0.35">
      <c r="C335" s="10">
        <v>43307</v>
      </c>
      <c r="D335" s="11">
        <v>0.33445601851851853</v>
      </c>
      <c r="E335" s="12" t="s">
        <v>9</v>
      </c>
      <c r="F335" s="12">
        <v>10</v>
      </c>
      <c r="G335" s="12" t="s">
        <v>11</v>
      </c>
    </row>
    <row r="336" spans="3:7" ht="15" thickBot="1" x14ac:dyDescent="0.35">
      <c r="C336" s="10">
        <v>43307</v>
      </c>
      <c r="D336" s="11">
        <v>0.33679398148148149</v>
      </c>
      <c r="E336" s="12" t="s">
        <v>9</v>
      </c>
      <c r="F336" s="12">
        <v>12</v>
      </c>
      <c r="G336" s="12" t="s">
        <v>11</v>
      </c>
    </row>
    <row r="337" spans="3:7" ht="15" thickBot="1" x14ac:dyDescent="0.35">
      <c r="C337" s="10">
        <v>43307</v>
      </c>
      <c r="D337" s="11">
        <v>0.34401620370370373</v>
      </c>
      <c r="E337" s="12" t="s">
        <v>9</v>
      </c>
      <c r="F337" s="12">
        <v>11</v>
      </c>
      <c r="G337" s="12" t="s">
        <v>11</v>
      </c>
    </row>
    <row r="338" spans="3:7" ht="15" thickBot="1" x14ac:dyDescent="0.35">
      <c r="C338" s="10">
        <v>43307</v>
      </c>
      <c r="D338" s="11">
        <v>0.36922453703703706</v>
      </c>
      <c r="E338" s="12" t="s">
        <v>9</v>
      </c>
      <c r="F338" s="12">
        <v>11</v>
      </c>
      <c r="G338" s="12" t="s">
        <v>11</v>
      </c>
    </row>
    <row r="339" spans="3:7" ht="15" thickBot="1" x14ac:dyDescent="0.35">
      <c r="C339" s="10">
        <v>43307</v>
      </c>
      <c r="D339" s="11">
        <v>0.38137731481481479</v>
      </c>
      <c r="E339" s="12" t="s">
        <v>9</v>
      </c>
      <c r="F339" s="12">
        <v>12</v>
      </c>
      <c r="G339" s="12" t="s">
        <v>10</v>
      </c>
    </row>
    <row r="340" spans="3:7" ht="15" thickBot="1" x14ac:dyDescent="0.35">
      <c r="C340" s="10">
        <v>43307</v>
      </c>
      <c r="D340" s="11">
        <v>0.38512731481481483</v>
      </c>
      <c r="E340" s="12" t="s">
        <v>9</v>
      </c>
      <c r="F340" s="12">
        <v>20</v>
      </c>
      <c r="G340" s="12" t="s">
        <v>10</v>
      </c>
    </row>
    <row r="341" spans="3:7" ht="15" thickBot="1" x14ac:dyDescent="0.35">
      <c r="C341" s="10">
        <v>43307</v>
      </c>
      <c r="D341" s="11">
        <v>0.38640046296296293</v>
      </c>
      <c r="E341" s="12" t="s">
        <v>9</v>
      </c>
      <c r="F341" s="12">
        <v>11</v>
      </c>
      <c r="G341" s="12" t="s">
        <v>11</v>
      </c>
    </row>
    <row r="342" spans="3:7" ht="15" thickBot="1" x14ac:dyDescent="0.35">
      <c r="C342" s="10">
        <v>43307</v>
      </c>
      <c r="D342" s="11">
        <v>0.40090277777777777</v>
      </c>
      <c r="E342" s="12" t="s">
        <v>9</v>
      </c>
      <c r="F342" s="12">
        <v>11</v>
      </c>
      <c r="G342" s="12" t="s">
        <v>10</v>
      </c>
    </row>
    <row r="343" spans="3:7" ht="15" thickBot="1" x14ac:dyDescent="0.35">
      <c r="C343" s="10">
        <v>43307</v>
      </c>
      <c r="D343" s="11">
        <v>0.40195601851851853</v>
      </c>
      <c r="E343" s="12" t="s">
        <v>9</v>
      </c>
      <c r="F343" s="12">
        <v>10</v>
      </c>
      <c r="G343" s="12" t="s">
        <v>11</v>
      </c>
    </row>
    <row r="344" spans="3:7" ht="15" thickBot="1" x14ac:dyDescent="0.35">
      <c r="C344" s="10">
        <v>43307</v>
      </c>
      <c r="D344" s="11">
        <v>0.40682870370370372</v>
      </c>
      <c r="E344" s="12" t="s">
        <v>9</v>
      </c>
      <c r="F344" s="12">
        <v>10</v>
      </c>
      <c r="G344" s="12" t="s">
        <v>10</v>
      </c>
    </row>
    <row r="345" spans="3:7" ht="15" thickBot="1" x14ac:dyDescent="0.35">
      <c r="C345" s="10">
        <v>43307</v>
      </c>
      <c r="D345" s="11">
        <v>0.40787037037037038</v>
      </c>
      <c r="E345" s="12" t="s">
        <v>9</v>
      </c>
      <c r="F345" s="12">
        <v>11</v>
      </c>
      <c r="G345" s="12" t="s">
        <v>11</v>
      </c>
    </row>
    <row r="346" spans="3:7" ht="15" thickBot="1" x14ac:dyDescent="0.35">
      <c r="C346" s="10">
        <v>43307</v>
      </c>
      <c r="D346" s="11">
        <v>0.41619212962962965</v>
      </c>
      <c r="E346" s="12" t="s">
        <v>9</v>
      </c>
      <c r="F346" s="12">
        <v>7</v>
      </c>
      <c r="G346" s="12" t="s">
        <v>11</v>
      </c>
    </row>
    <row r="347" spans="3:7" ht="15" thickBot="1" x14ac:dyDescent="0.35">
      <c r="C347" s="10">
        <v>43307</v>
      </c>
      <c r="D347" s="11">
        <v>0.42250000000000004</v>
      </c>
      <c r="E347" s="12" t="s">
        <v>9</v>
      </c>
      <c r="F347" s="12">
        <v>13</v>
      </c>
      <c r="G347" s="12" t="s">
        <v>11</v>
      </c>
    </row>
    <row r="348" spans="3:7" ht="15" thickBot="1" x14ac:dyDescent="0.35">
      <c r="C348" s="10">
        <v>43307</v>
      </c>
      <c r="D348" s="11">
        <v>0.42480324074074072</v>
      </c>
      <c r="E348" s="12" t="s">
        <v>9</v>
      </c>
      <c r="F348" s="12">
        <v>17</v>
      </c>
      <c r="G348" s="12" t="s">
        <v>10</v>
      </c>
    </row>
    <row r="349" spans="3:7" ht="15" thickBot="1" x14ac:dyDescent="0.35">
      <c r="C349" s="10">
        <v>43307</v>
      </c>
      <c r="D349" s="11">
        <v>0.43144675925925924</v>
      </c>
      <c r="E349" s="12" t="s">
        <v>9</v>
      </c>
      <c r="F349" s="12">
        <v>14</v>
      </c>
      <c r="G349" s="12" t="s">
        <v>10</v>
      </c>
    </row>
    <row r="350" spans="3:7" ht="15" thickBot="1" x14ac:dyDescent="0.35">
      <c r="C350" s="10">
        <v>43307</v>
      </c>
      <c r="D350" s="11">
        <v>0.43145833333333333</v>
      </c>
      <c r="E350" s="12" t="s">
        <v>9</v>
      </c>
      <c r="F350" s="12">
        <v>12</v>
      </c>
      <c r="G350" s="12" t="s">
        <v>10</v>
      </c>
    </row>
    <row r="351" spans="3:7" ht="15" thickBot="1" x14ac:dyDescent="0.35">
      <c r="C351" s="10">
        <v>43307</v>
      </c>
      <c r="D351" s="11">
        <v>0.43688657407407411</v>
      </c>
      <c r="E351" s="12" t="s">
        <v>9</v>
      </c>
      <c r="F351" s="12">
        <v>10</v>
      </c>
      <c r="G351" s="12" t="s">
        <v>11</v>
      </c>
    </row>
    <row r="352" spans="3:7" ht="15" thickBot="1" x14ac:dyDescent="0.35">
      <c r="C352" s="10">
        <v>43307</v>
      </c>
      <c r="D352" s="11">
        <v>0.44960648148148147</v>
      </c>
      <c r="E352" s="12" t="s">
        <v>9</v>
      </c>
      <c r="F352" s="12">
        <v>13</v>
      </c>
      <c r="G352" s="12" t="s">
        <v>11</v>
      </c>
    </row>
    <row r="353" spans="3:7" ht="15" thickBot="1" x14ac:dyDescent="0.35">
      <c r="C353" s="10">
        <v>43307</v>
      </c>
      <c r="D353" s="11">
        <v>0.44961805555555556</v>
      </c>
      <c r="E353" s="12" t="s">
        <v>9</v>
      </c>
      <c r="F353" s="12">
        <v>10</v>
      </c>
      <c r="G353" s="12" t="s">
        <v>11</v>
      </c>
    </row>
    <row r="354" spans="3:7" ht="15" thickBot="1" x14ac:dyDescent="0.35">
      <c r="C354" s="10">
        <v>43307</v>
      </c>
      <c r="D354" s="11">
        <v>0.45303240740740741</v>
      </c>
      <c r="E354" s="12" t="s">
        <v>9</v>
      </c>
      <c r="F354" s="12">
        <v>20</v>
      </c>
      <c r="G354" s="12" t="s">
        <v>11</v>
      </c>
    </row>
    <row r="355" spans="3:7" ht="15" thickBot="1" x14ac:dyDescent="0.35">
      <c r="C355" s="10">
        <v>43307</v>
      </c>
      <c r="D355" s="11">
        <v>0.45304398148148151</v>
      </c>
      <c r="E355" s="12" t="s">
        <v>9</v>
      </c>
      <c r="F355" s="12">
        <v>13</v>
      </c>
      <c r="G355" s="12" t="s">
        <v>11</v>
      </c>
    </row>
    <row r="356" spans="3:7" ht="15" thickBot="1" x14ac:dyDescent="0.35">
      <c r="C356" s="10">
        <v>43307</v>
      </c>
      <c r="D356" s="11">
        <v>0.45630787037037041</v>
      </c>
      <c r="E356" s="12" t="s">
        <v>9</v>
      </c>
      <c r="F356" s="12">
        <v>12</v>
      </c>
      <c r="G356" s="12" t="s">
        <v>10</v>
      </c>
    </row>
    <row r="357" spans="3:7" ht="15" thickBot="1" x14ac:dyDescent="0.35">
      <c r="C357" s="10">
        <v>43307</v>
      </c>
      <c r="D357" s="11">
        <v>0.45655092592592594</v>
      </c>
      <c r="E357" s="12" t="s">
        <v>9</v>
      </c>
      <c r="F357" s="12">
        <v>11</v>
      </c>
      <c r="G357" s="12" t="s">
        <v>10</v>
      </c>
    </row>
    <row r="358" spans="3:7" ht="15" thickBot="1" x14ac:dyDescent="0.35">
      <c r="C358" s="10">
        <v>43307</v>
      </c>
      <c r="D358" s="11">
        <v>0.46930555555555559</v>
      </c>
      <c r="E358" s="12" t="s">
        <v>9</v>
      </c>
      <c r="F358" s="12">
        <v>20</v>
      </c>
      <c r="G358" s="12" t="s">
        <v>10</v>
      </c>
    </row>
    <row r="359" spans="3:7" ht="15" thickBot="1" x14ac:dyDescent="0.35">
      <c r="C359" s="10">
        <v>43307</v>
      </c>
      <c r="D359" s="11">
        <v>0.47018518518518521</v>
      </c>
      <c r="E359" s="12" t="s">
        <v>9</v>
      </c>
      <c r="F359" s="12">
        <v>12</v>
      </c>
      <c r="G359" s="12" t="s">
        <v>11</v>
      </c>
    </row>
    <row r="360" spans="3:7" ht="15" thickBot="1" x14ac:dyDescent="0.35">
      <c r="C360" s="10">
        <v>43307</v>
      </c>
      <c r="D360" s="11">
        <v>0.47043981481481478</v>
      </c>
      <c r="E360" s="12" t="s">
        <v>9</v>
      </c>
      <c r="F360" s="12">
        <v>12</v>
      </c>
      <c r="G360" s="12" t="s">
        <v>11</v>
      </c>
    </row>
    <row r="361" spans="3:7" ht="15" thickBot="1" x14ac:dyDescent="0.35">
      <c r="C361" s="10">
        <v>43307</v>
      </c>
      <c r="D361" s="11">
        <v>0.47050925925925924</v>
      </c>
      <c r="E361" s="12" t="s">
        <v>9</v>
      </c>
      <c r="F361" s="12">
        <v>11</v>
      </c>
      <c r="G361" s="12" t="s">
        <v>11</v>
      </c>
    </row>
    <row r="362" spans="3:7" ht="15" thickBot="1" x14ac:dyDescent="0.35">
      <c r="C362" s="10">
        <v>43307</v>
      </c>
      <c r="D362" s="11">
        <v>0.47258101851851847</v>
      </c>
      <c r="E362" s="12" t="s">
        <v>9</v>
      </c>
      <c r="F362" s="12">
        <v>12</v>
      </c>
      <c r="G362" s="12" t="s">
        <v>11</v>
      </c>
    </row>
    <row r="363" spans="3:7" ht="15" thickBot="1" x14ac:dyDescent="0.35">
      <c r="C363" s="10">
        <v>43307</v>
      </c>
      <c r="D363" s="11">
        <v>0.4848958333333333</v>
      </c>
      <c r="E363" s="12" t="s">
        <v>9</v>
      </c>
      <c r="F363" s="12">
        <v>10</v>
      </c>
      <c r="G363" s="12" t="s">
        <v>10</v>
      </c>
    </row>
    <row r="364" spans="3:7" ht="15" thickBot="1" x14ac:dyDescent="0.35">
      <c r="C364" s="10">
        <v>43307</v>
      </c>
      <c r="D364" s="11">
        <v>0.48917824074074073</v>
      </c>
      <c r="E364" s="12" t="s">
        <v>9</v>
      </c>
      <c r="F364" s="12">
        <v>13</v>
      </c>
      <c r="G364" s="12" t="s">
        <v>10</v>
      </c>
    </row>
    <row r="365" spans="3:7" ht="15" thickBot="1" x14ac:dyDescent="0.35">
      <c r="C365" s="10">
        <v>43307</v>
      </c>
      <c r="D365" s="11">
        <v>0.48984953703703704</v>
      </c>
      <c r="E365" s="12" t="s">
        <v>9</v>
      </c>
      <c r="F365" s="12">
        <v>13</v>
      </c>
      <c r="G365" s="12" t="s">
        <v>10</v>
      </c>
    </row>
    <row r="366" spans="3:7" ht="15" thickBot="1" x14ac:dyDescent="0.35">
      <c r="C366" s="10">
        <v>43307</v>
      </c>
      <c r="D366" s="11">
        <v>0.50487268518518513</v>
      </c>
      <c r="E366" s="12" t="s">
        <v>9</v>
      </c>
      <c r="F366" s="12">
        <v>13</v>
      </c>
      <c r="G366" s="12" t="s">
        <v>11</v>
      </c>
    </row>
    <row r="367" spans="3:7" ht="15" thickBot="1" x14ac:dyDescent="0.35">
      <c r="C367" s="10">
        <v>43307</v>
      </c>
      <c r="D367" s="11">
        <v>0.52634259259259253</v>
      </c>
      <c r="E367" s="12" t="s">
        <v>9</v>
      </c>
      <c r="F367" s="12">
        <v>11</v>
      </c>
      <c r="G367" s="12" t="s">
        <v>10</v>
      </c>
    </row>
    <row r="368" spans="3:7" ht="15" thickBot="1" x14ac:dyDescent="0.35">
      <c r="C368" s="10">
        <v>43307</v>
      </c>
      <c r="D368" s="11">
        <v>0.52984953703703697</v>
      </c>
      <c r="E368" s="12" t="s">
        <v>9</v>
      </c>
      <c r="F368" s="12">
        <v>18</v>
      </c>
      <c r="G368" s="12" t="s">
        <v>10</v>
      </c>
    </row>
    <row r="369" spans="3:7" ht="15" thickBot="1" x14ac:dyDescent="0.35">
      <c r="C369" s="10">
        <v>43307</v>
      </c>
      <c r="D369" s="11">
        <v>0.55603009259259262</v>
      </c>
      <c r="E369" s="12" t="s">
        <v>9</v>
      </c>
      <c r="F369" s="12">
        <v>12</v>
      </c>
      <c r="G369" s="12" t="s">
        <v>10</v>
      </c>
    </row>
    <row r="370" spans="3:7" ht="15" thickBot="1" x14ac:dyDescent="0.35">
      <c r="C370" s="10">
        <v>43307</v>
      </c>
      <c r="D370" s="11">
        <v>0.5584837962962963</v>
      </c>
      <c r="E370" s="12" t="s">
        <v>9</v>
      </c>
      <c r="F370" s="12">
        <v>11</v>
      </c>
      <c r="G370" s="12" t="s">
        <v>10</v>
      </c>
    </row>
    <row r="371" spans="3:7" ht="15" thickBot="1" x14ac:dyDescent="0.35">
      <c r="C371" s="10">
        <v>43307</v>
      </c>
      <c r="D371" s="11">
        <v>0.56790509259259259</v>
      </c>
      <c r="E371" s="12" t="s">
        <v>9</v>
      </c>
      <c r="F371" s="12">
        <v>8</v>
      </c>
      <c r="G371" s="12" t="s">
        <v>10</v>
      </c>
    </row>
    <row r="372" spans="3:7" ht="15" thickBot="1" x14ac:dyDescent="0.35">
      <c r="C372" s="10">
        <v>43307</v>
      </c>
      <c r="D372" s="11">
        <v>0.56790509259259259</v>
      </c>
      <c r="E372" s="12" t="s">
        <v>9</v>
      </c>
      <c r="F372" s="12">
        <v>8</v>
      </c>
      <c r="G372" s="12" t="s">
        <v>10</v>
      </c>
    </row>
    <row r="373" spans="3:7" ht="15" thickBot="1" x14ac:dyDescent="0.35">
      <c r="C373" s="10">
        <v>43307</v>
      </c>
      <c r="D373" s="11">
        <v>0.56796296296296289</v>
      </c>
      <c r="E373" s="12" t="s">
        <v>9</v>
      </c>
      <c r="F373" s="12">
        <v>9</v>
      </c>
      <c r="G373" s="12" t="s">
        <v>10</v>
      </c>
    </row>
    <row r="374" spans="3:7" ht="15" thickBot="1" x14ac:dyDescent="0.35">
      <c r="C374" s="10">
        <v>43307</v>
      </c>
      <c r="D374" s="11">
        <v>0.56798611111111108</v>
      </c>
      <c r="E374" s="12" t="s">
        <v>9</v>
      </c>
      <c r="F374" s="12">
        <v>10</v>
      </c>
      <c r="G374" s="12" t="s">
        <v>10</v>
      </c>
    </row>
    <row r="375" spans="3:7" ht="15" thickBot="1" x14ac:dyDescent="0.35">
      <c r="C375" s="10">
        <v>43307</v>
      </c>
      <c r="D375" s="11">
        <v>0.5682638888888889</v>
      </c>
      <c r="E375" s="12" t="s">
        <v>9</v>
      </c>
      <c r="F375" s="12">
        <v>13</v>
      </c>
      <c r="G375" s="12" t="s">
        <v>10</v>
      </c>
    </row>
    <row r="376" spans="3:7" ht="15" thickBot="1" x14ac:dyDescent="0.35">
      <c r="C376" s="10">
        <v>43307</v>
      </c>
      <c r="D376" s="11">
        <v>0.56842592592592589</v>
      </c>
      <c r="E376" s="12" t="s">
        <v>9</v>
      </c>
      <c r="F376" s="12">
        <v>10</v>
      </c>
      <c r="G376" s="12" t="s">
        <v>11</v>
      </c>
    </row>
    <row r="377" spans="3:7" ht="15" thickBot="1" x14ac:dyDescent="0.35">
      <c r="C377" s="10">
        <v>43307</v>
      </c>
      <c r="D377" s="11">
        <v>0.57112268518518516</v>
      </c>
      <c r="E377" s="12" t="s">
        <v>9</v>
      </c>
      <c r="F377" s="12">
        <v>13</v>
      </c>
      <c r="G377" s="12" t="s">
        <v>11</v>
      </c>
    </row>
    <row r="378" spans="3:7" ht="15" thickBot="1" x14ac:dyDescent="0.35">
      <c r="C378" s="10">
        <v>43307</v>
      </c>
      <c r="D378" s="11">
        <v>0.5716782407407407</v>
      </c>
      <c r="E378" s="12" t="s">
        <v>9</v>
      </c>
      <c r="F378" s="12">
        <v>19</v>
      </c>
      <c r="G378" s="12" t="s">
        <v>11</v>
      </c>
    </row>
    <row r="379" spans="3:7" ht="15" thickBot="1" x14ac:dyDescent="0.35">
      <c r="C379" s="10">
        <v>43307</v>
      </c>
      <c r="D379" s="11">
        <v>0.57175925925925919</v>
      </c>
      <c r="E379" s="12" t="s">
        <v>9</v>
      </c>
      <c r="F379" s="12">
        <v>11</v>
      </c>
      <c r="G379" s="12" t="s">
        <v>11</v>
      </c>
    </row>
    <row r="380" spans="3:7" ht="15" thickBot="1" x14ac:dyDescent="0.35">
      <c r="C380" s="10">
        <v>43307</v>
      </c>
      <c r="D380" s="11">
        <v>0.57961805555555557</v>
      </c>
      <c r="E380" s="12" t="s">
        <v>9</v>
      </c>
      <c r="F380" s="12">
        <v>10</v>
      </c>
      <c r="G380" s="12" t="s">
        <v>11</v>
      </c>
    </row>
    <row r="381" spans="3:7" ht="15" thickBot="1" x14ac:dyDescent="0.35">
      <c r="C381" s="10">
        <v>43307</v>
      </c>
      <c r="D381" s="11">
        <v>0.61506944444444445</v>
      </c>
      <c r="E381" s="12" t="s">
        <v>9</v>
      </c>
      <c r="F381" s="12">
        <v>10</v>
      </c>
      <c r="G381" s="12" t="s">
        <v>10</v>
      </c>
    </row>
    <row r="382" spans="3:7" ht="15" thickBot="1" x14ac:dyDescent="0.35">
      <c r="C382" s="10">
        <v>43307</v>
      </c>
      <c r="D382" s="11">
        <v>0.61531250000000004</v>
      </c>
      <c r="E382" s="12" t="s">
        <v>9</v>
      </c>
      <c r="F382" s="12">
        <v>12</v>
      </c>
      <c r="G382" s="12" t="s">
        <v>11</v>
      </c>
    </row>
    <row r="383" spans="3:7" ht="15" thickBot="1" x14ac:dyDescent="0.35">
      <c r="C383" s="10">
        <v>43307</v>
      </c>
      <c r="D383" s="11">
        <v>0.62236111111111114</v>
      </c>
      <c r="E383" s="12" t="s">
        <v>9</v>
      </c>
      <c r="F383" s="12">
        <v>21</v>
      </c>
      <c r="G383" s="12" t="s">
        <v>10</v>
      </c>
    </row>
    <row r="384" spans="3:7" ht="15" thickBot="1" x14ac:dyDescent="0.35">
      <c r="C384" s="10">
        <v>43307</v>
      </c>
      <c r="D384" s="11">
        <v>0.62766203703703705</v>
      </c>
      <c r="E384" s="12" t="s">
        <v>9</v>
      </c>
      <c r="F384" s="12">
        <v>17</v>
      </c>
      <c r="G384" s="12" t="s">
        <v>11</v>
      </c>
    </row>
    <row r="385" spans="3:7" ht="15" thickBot="1" x14ac:dyDescent="0.35">
      <c r="C385" s="10">
        <v>43307</v>
      </c>
      <c r="D385" s="11">
        <v>0.63037037037037036</v>
      </c>
      <c r="E385" s="12" t="s">
        <v>9</v>
      </c>
      <c r="F385" s="12">
        <v>9</v>
      </c>
      <c r="G385" s="12" t="s">
        <v>11</v>
      </c>
    </row>
    <row r="386" spans="3:7" ht="15" thickBot="1" x14ac:dyDescent="0.35">
      <c r="C386" s="10">
        <v>43307</v>
      </c>
      <c r="D386" s="11">
        <v>0.63489583333333333</v>
      </c>
      <c r="E386" s="12" t="s">
        <v>9</v>
      </c>
      <c r="F386" s="12">
        <v>12</v>
      </c>
      <c r="G386" s="12" t="s">
        <v>10</v>
      </c>
    </row>
    <row r="387" spans="3:7" ht="15" thickBot="1" x14ac:dyDescent="0.35">
      <c r="C387" s="10">
        <v>43307</v>
      </c>
      <c r="D387" s="11">
        <v>0.64026620370370368</v>
      </c>
      <c r="E387" s="12" t="s">
        <v>9</v>
      </c>
      <c r="F387" s="12">
        <v>9</v>
      </c>
      <c r="G387" s="12" t="s">
        <v>10</v>
      </c>
    </row>
    <row r="388" spans="3:7" ht="15" thickBot="1" x14ac:dyDescent="0.35">
      <c r="C388" s="10">
        <v>43307</v>
      </c>
      <c r="D388" s="11">
        <v>0.65208333333333335</v>
      </c>
      <c r="E388" s="12" t="s">
        <v>9</v>
      </c>
      <c r="F388" s="12">
        <v>6</v>
      </c>
      <c r="G388" s="12" t="s">
        <v>10</v>
      </c>
    </row>
    <row r="389" spans="3:7" ht="15" thickBot="1" x14ac:dyDescent="0.35">
      <c r="C389" s="10">
        <v>43307</v>
      </c>
      <c r="D389" s="11">
        <v>0.65346064814814808</v>
      </c>
      <c r="E389" s="12" t="s">
        <v>9</v>
      </c>
      <c r="F389" s="12">
        <v>7</v>
      </c>
      <c r="G389" s="12" t="s">
        <v>10</v>
      </c>
    </row>
    <row r="390" spans="3:7" ht="15" thickBot="1" x14ac:dyDescent="0.35">
      <c r="C390" s="10">
        <v>43307</v>
      </c>
      <c r="D390" s="11">
        <v>0.65482638888888889</v>
      </c>
      <c r="E390" s="12" t="s">
        <v>9</v>
      </c>
      <c r="F390" s="12">
        <v>14</v>
      </c>
      <c r="G390" s="12" t="s">
        <v>11</v>
      </c>
    </row>
    <row r="391" spans="3:7" ht="15" thickBot="1" x14ac:dyDescent="0.35">
      <c r="C391" s="10">
        <v>43307</v>
      </c>
      <c r="D391" s="11">
        <v>0.65525462962962966</v>
      </c>
      <c r="E391" s="12" t="s">
        <v>9</v>
      </c>
      <c r="F391" s="12">
        <v>12</v>
      </c>
      <c r="G391" s="12" t="s">
        <v>11</v>
      </c>
    </row>
    <row r="392" spans="3:7" ht="15" thickBot="1" x14ac:dyDescent="0.35">
      <c r="C392" s="10">
        <v>43307</v>
      </c>
      <c r="D392" s="11">
        <v>0.6756712962962963</v>
      </c>
      <c r="E392" s="12" t="s">
        <v>9</v>
      </c>
      <c r="F392" s="12">
        <v>11</v>
      </c>
      <c r="G392" s="12" t="s">
        <v>10</v>
      </c>
    </row>
    <row r="393" spans="3:7" ht="15" thickBot="1" x14ac:dyDescent="0.35">
      <c r="C393" s="10">
        <v>43307</v>
      </c>
      <c r="D393" s="11">
        <v>0.68103009259259262</v>
      </c>
      <c r="E393" s="12" t="s">
        <v>9</v>
      </c>
      <c r="F393" s="12">
        <v>11</v>
      </c>
      <c r="G393" s="12" t="s">
        <v>10</v>
      </c>
    </row>
    <row r="394" spans="3:7" ht="15" thickBot="1" x14ac:dyDescent="0.35">
      <c r="C394" s="10">
        <v>43307</v>
      </c>
      <c r="D394" s="11">
        <v>0.68413194444444436</v>
      </c>
      <c r="E394" s="12" t="s">
        <v>9</v>
      </c>
      <c r="F394" s="12">
        <v>12</v>
      </c>
      <c r="G394" s="12" t="s">
        <v>11</v>
      </c>
    </row>
    <row r="395" spans="3:7" ht="15" thickBot="1" x14ac:dyDescent="0.35">
      <c r="C395" s="10">
        <v>43307</v>
      </c>
      <c r="D395" s="11">
        <v>0.70787037037037026</v>
      </c>
      <c r="E395" s="12" t="s">
        <v>9</v>
      </c>
      <c r="F395" s="12">
        <v>21</v>
      </c>
      <c r="G395" s="12" t="s">
        <v>10</v>
      </c>
    </row>
    <row r="396" spans="3:7" ht="15" thickBot="1" x14ac:dyDescent="0.35">
      <c r="C396" s="10">
        <v>43307</v>
      </c>
      <c r="D396" s="11">
        <v>0.73112268518518519</v>
      </c>
      <c r="E396" s="12" t="s">
        <v>9</v>
      </c>
      <c r="F396" s="12">
        <v>18</v>
      </c>
      <c r="G396" s="12" t="s">
        <v>10</v>
      </c>
    </row>
    <row r="397" spans="3:7" ht="15" thickBot="1" x14ac:dyDescent="0.35">
      <c r="C397" s="10">
        <v>43307</v>
      </c>
      <c r="D397" s="11">
        <v>0.7419675925925926</v>
      </c>
      <c r="E397" s="12" t="s">
        <v>9</v>
      </c>
      <c r="F397" s="12">
        <v>12</v>
      </c>
      <c r="G397" s="12" t="s">
        <v>10</v>
      </c>
    </row>
    <row r="398" spans="3:7" ht="15" thickBot="1" x14ac:dyDescent="0.35">
      <c r="C398" s="10">
        <v>43307</v>
      </c>
      <c r="D398" s="11">
        <v>0.74311342592592589</v>
      </c>
      <c r="E398" s="12" t="s">
        <v>9</v>
      </c>
      <c r="F398" s="12">
        <v>29</v>
      </c>
      <c r="G398" s="12" t="s">
        <v>11</v>
      </c>
    </row>
    <row r="399" spans="3:7" ht="15" thickBot="1" x14ac:dyDescent="0.35">
      <c r="C399" s="10">
        <v>43307</v>
      </c>
      <c r="D399" s="11">
        <v>0.74597222222222215</v>
      </c>
      <c r="E399" s="12" t="s">
        <v>9</v>
      </c>
      <c r="F399" s="12">
        <v>27</v>
      </c>
      <c r="G399" s="12" t="s">
        <v>10</v>
      </c>
    </row>
    <row r="400" spans="3:7" ht="15" thickBot="1" x14ac:dyDescent="0.35">
      <c r="C400" s="10">
        <v>43307</v>
      </c>
      <c r="D400" s="11">
        <v>0.74804398148148143</v>
      </c>
      <c r="E400" s="12" t="s">
        <v>9</v>
      </c>
      <c r="F400" s="12">
        <v>13</v>
      </c>
      <c r="G400" s="12" t="s">
        <v>11</v>
      </c>
    </row>
    <row r="401" spans="3:7" ht="15" thickBot="1" x14ac:dyDescent="0.35">
      <c r="C401" s="10">
        <v>43307</v>
      </c>
      <c r="D401" s="11">
        <v>0.7490162037037037</v>
      </c>
      <c r="E401" s="12" t="s">
        <v>9</v>
      </c>
      <c r="F401" s="12">
        <v>31</v>
      </c>
      <c r="G401" s="12" t="s">
        <v>10</v>
      </c>
    </row>
    <row r="402" spans="3:7" ht="15" thickBot="1" x14ac:dyDescent="0.35">
      <c r="C402" s="10">
        <v>43307</v>
      </c>
      <c r="D402" s="11">
        <v>0.75006944444444434</v>
      </c>
      <c r="E402" s="12" t="s">
        <v>9</v>
      </c>
      <c r="F402" s="12">
        <v>27</v>
      </c>
      <c r="G402" s="12" t="s">
        <v>11</v>
      </c>
    </row>
    <row r="403" spans="3:7" ht="15" thickBot="1" x14ac:dyDescent="0.35">
      <c r="C403" s="10">
        <v>43307</v>
      </c>
      <c r="D403" s="11">
        <v>0.75589120370370377</v>
      </c>
      <c r="E403" s="12" t="s">
        <v>9</v>
      </c>
      <c r="F403" s="12">
        <v>28</v>
      </c>
      <c r="G403" s="12" t="s">
        <v>10</v>
      </c>
    </row>
    <row r="404" spans="3:7" ht="15" thickBot="1" x14ac:dyDescent="0.35">
      <c r="C404" s="10">
        <v>43307</v>
      </c>
      <c r="D404" s="11">
        <v>0.76629629629629636</v>
      </c>
      <c r="E404" s="12" t="s">
        <v>9</v>
      </c>
      <c r="F404" s="12">
        <v>23</v>
      </c>
      <c r="G404" s="12" t="s">
        <v>10</v>
      </c>
    </row>
    <row r="405" spans="3:7" ht="15" thickBot="1" x14ac:dyDescent="0.35">
      <c r="C405" s="10">
        <v>43307</v>
      </c>
      <c r="D405" s="11">
        <v>0.7663078703703704</v>
      </c>
      <c r="E405" s="12" t="s">
        <v>9</v>
      </c>
      <c r="F405" s="12">
        <v>15</v>
      </c>
      <c r="G405" s="12" t="s">
        <v>11</v>
      </c>
    </row>
    <row r="406" spans="3:7" ht="15" thickBot="1" x14ac:dyDescent="0.35">
      <c r="C406" s="10">
        <v>43307</v>
      </c>
      <c r="D406" s="11">
        <v>0.77012731481481478</v>
      </c>
      <c r="E406" s="12" t="s">
        <v>9</v>
      </c>
      <c r="F406" s="12">
        <v>11</v>
      </c>
      <c r="G406" s="12" t="s">
        <v>11</v>
      </c>
    </row>
    <row r="407" spans="3:7" ht="15" thickBot="1" x14ac:dyDescent="0.35">
      <c r="C407" s="10">
        <v>43307</v>
      </c>
      <c r="D407" s="11">
        <v>0.77167824074074076</v>
      </c>
      <c r="E407" s="12" t="s">
        <v>9</v>
      </c>
      <c r="F407" s="12">
        <v>10</v>
      </c>
      <c r="G407" s="12" t="s">
        <v>11</v>
      </c>
    </row>
    <row r="408" spans="3:7" ht="15" thickBot="1" x14ac:dyDescent="0.35">
      <c r="C408" s="10">
        <v>43307</v>
      </c>
      <c r="D408" s="11">
        <v>0.77659722222222216</v>
      </c>
      <c r="E408" s="12" t="s">
        <v>9</v>
      </c>
      <c r="F408" s="12">
        <v>10</v>
      </c>
      <c r="G408" s="12" t="s">
        <v>11</v>
      </c>
    </row>
    <row r="409" spans="3:7" ht="15" thickBot="1" x14ac:dyDescent="0.35">
      <c r="C409" s="10">
        <v>43307</v>
      </c>
      <c r="D409" s="11">
        <v>0.77755787037037039</v>
      </c>
      <c r="E409" s="12" t="s">
        <v>9</v>
      </c>
      <c r="F409" s="12">
        <v>9</v>
      </c>
      <c r="G409" s="12" t="s">
        <v>11</v>
      </c>
    </row>
    <row r="410" spans="3:7" ht="15" thickBot="1" x14ac:dyDescent="0.35">
      <c r="C410" s="10">
        <v>43307</v>
      </c>
      <c r="D410" s="11">
        <v>0.7785185185185185</v>
      </c>
      <c r="E410" s="12" t="s">
        <v>9</v>
      </c>
      <c r="F410" s="12">
        <v>12</v>
      </c>
      <c r="G410" s="12" t="s">
        <v>11</v>
      </c>
    </row>
    <row r="411" spans="3:7" ht="15" thickBot="1" x14ac:dyDescent="0.35">
      <c r="C411" s="10">
        <v>43307</v>
      </c>
      <c r="D411" s="11">
        <v>0.78549768518518526</v>
      </c>
      <c r="E411" s="12" t="s">
        <v>9</v>
      </c>
      <c r="F411" s="12">
        <v>17</v>
      </c>
      <c r="G411" s="12" t="s">
        <v>10</v>
      </c>
    </row>
    <row r="412" spans="3:7" ht="15" thickBot="1" x14ac:dyDescent="0.35">
      <c r="C412" s="10">
        <v>43307</v>
      </c>
      <c r="D412" s="11">
        <v>0.78709490740740751</v>
      </c>
      <c r="E412" s="12" t="s">
        <v>9</v>
      </c>
      <c r="F412" s="12">
        <v>14</v>
      </c>
      <c r="G412" s="12" t="s">
        <v>11</v>
      </c>
    </row>
    <row r="413" spans="3:7" ht="15" thickBot="1" x14ac:dyDescent="0.35">
      <c r="C413" s="10">
        <v>43307</v>
      </c>
      <c r="D413" s="11">
        <v>0.79287037037037045</v>
      </c>
      <c r="E413" s="12" t="s">
        <v>9</v>
      </c>
      <c r="F413" s="12">
        <v>20</v>
      </c>
      <c r="G413" s="12" t="s">
        <v>10</v>
      </c>
    </row>
    <row r="414" spans="3:7" ht="15" thickBot="1" x14ac:dyDescent="0.35">
      <c r="C414" s="10">
        <v>43307</v>
      </c>
      <c r="D414" s="11">
        <v>0.80017361111111107</v>
      </c>
      <c r="E414" s="12" t="s">
        <v>9</v>
      </c>
      <c r="F414" s="12">
        <v>13</v>
      </c>
      <c r="G414" s="12" t="s">
        <v>11</v>
      </c>
    </row>
    <row r="415" spans="3:7" ht="15" thickBot="1" x14ac:dyDescent="0.35">
      <c r="C415" s="10">
        <v>43307</v>
      </c>
      <c r="D415" s="11">
        <v>0.82783564814814825</v>
      </c>
      <c r="E415" s="12" t="s">
        <v>9</v>
      </c>
      <c r="F415" s="12">
        <v>24</v>
      </c>
      <c r="G415" s="12" t="s">
        <v>10</v>
      </c>
    </row>
    <row r="416" spans="3:7" ht="15" thickBot="1" x14ac:dyDescent="0.35">
      <c r="C416" s="10">
        <v>43307</v>
      </c>
      <c r="D416" s="11">
        <v>0.836400462962963</v>
      </c>
      <c r="E416" s="12" t="s">
        <v>9</v>
      </c>
      <c r="F416" s="12">
        <v>19</v>
      </c>
      <c r="G416" s="12" t="s">
        <v>11</v>
      </c>
    </row>
    <row r="417" spans="3:7" ht="15" thickBot="1" x14ac:dyDescent="0.35">
      <c r="C417" s="10">
        <v>43307</v>
      </c>
      <c r="D417" s="11">
        <v>0.84424768518518523</v>
      </c>
      <c r="E417" s="12" t="s">
        <v>9</v>
      </c>
      <c r="F417" s="12">
        <v>14</v>
      </c>
      <c r="G417" s="12" t="s">
        <v>11</v>
      </c>
    </row>
    <row r="418" spans="3:7" ht="15" thickBot="1" x14ac:dyDescent="0.35">
      <c r="C418" s="10">
        <v>43307</v>
      </c>
      <c r="D418" s="11">
        <v>0.84613425925925922</v>
      </c>
      <c r="E418" s="12" t="s">
        <v>9</v>
      </c>
      <c r="F418" s="12">
        <v>12</v>
      </c>
      <c r="G418" s="12" t="s">
        <v>11</v>
      </c>
    </row>
    <row r="419" spans="3:7" ht="15" thickBot="1" x14ac:dyDescent="0.35">
      <c r="C419" s="10">
        <v>43307</v>
      </c>
      <c r="D419" s="11">
        <v>0.8494328703703703</v>
      </c>
      <c r="E419" s="12" t="s">
        <v>9</v>
      </c>
      <c r="F419" s="12">
        <v>10</v>
      </c>
      <c r="G419" s="12" t="s">
        <v>11</v>
      </c>
    </row>
    <row r="420" spans="3:7" ht="15" thickBot="1" x14ac:dyDescent="0.35">
      <c r="C420" s="10">
        <v>43307</v>
      </c>
      <c r="D420" s="11">
        <v>0.85105324074074085</v>
      </c>
      <c r="E420" s="12" t="s">
        <v>9</v>
      </c>
      <c r="F420" s="12">
        <v>10</v>
      </c>
      <c r="G420" s="12" t="s">
        <v>11</v>
      </c>
    </row>
    <row r="421" spans="3:7" ht="15" thickBot="1" x14ac:dyDescent="0.35">
      <c r="C421" s="10">
        <v>43307</v>
      </c>
      <c r="D421" s="11">
        <v>0.86520833333333336</v>
      </c>
      <c r="E421" s="12" t="s">
        <v>9</v>
      </c>
      <c r="F421" s="12">
        <v>9</v>
      </c>
      <c r="G421" s="12" t="s">
        <v>10</v>
      </c>
    </row>
    <row r="422" spans="3:7" ht="15" thickBot="1" x14ac:dyDescent="0.35">
      <c r="C422" s="10">
        <v>43307</v>
      </c>
      <c r="D422" s="11">
        <v>0.86737268518518518</v>
      </c>
      <c r="E422" s="12" t="s">
        <v>9</v>
      </c>
      <c r="F422" s="12">
        <v>8</v>
      </c>
      <c r="G422" s="12" t="s">
        <v>10</v>
      </c>
    </row>
    <row r="423" spans="3:7" ht="15" thickBot="1" x14ac:dyDescent="0.35">
      <c r="C423" s="10">
        <v>43307</v>
      </c>
      <c r="D423" s="11">
        <v>0.86887731481481489</v>
      </c>
      <c r="E423" s="12" t="s">
        <v>9</v>
      </c>
      <c r="F423" s="12">
        <v>29</v>
      </c>
      <c r="G423" s="12" t="s">
        <v>10</v>
      </c>
    </row>
    <row r="424" spans="3:7" ht="15" thickBot="1" x14ac:dyDescent="0.35">
      <c r="C424" s="10">
        <v>43307</v>
      </c>
      <c r="D424" s="11">
        <v>0.87384259259259256</v>
      </c>
      <c r="E424" s="12" t="s">
        <v>9</v>
      </c>
      <c r="F424" s="12">
        <v>13</v>
      </c>
      <c r="G424" s="12" t="s">
        <v>11</v>
      </c>
    </row>
    <row r="425" spans="3:7" ht="15" thickBot="1" x14ac:dyDescent="0.35">
      <c r="C425" s="10">
        <v>43307</v>
      </c>
      <c r="D425" s="11">
        <v>0.8954050925925926</v>
      </c>
      <c r="E425" s="12" t="s">
        <v>9</v>
      </c>
      <c r="F425" s="12">
        <v>13</v>
      </c>
      <c r="G425" s="12" t="s">
        <v>10</v>
      </c>
    </row>
    <row r="426" spans="3:7" ht="15" thickBot="1" x14ac:dyDescent="0.35">
      <c r="C426" s="10">
        <v>43307</v>
      </c>
      <c r="D426" s="11">
        <v>0.91803240740740744</v>
      </c>
      <c r="E426" s="12" t="s">
        <v>9</v>
      </c>
      <c r="F426" s="12">
        <v>11</v>
      </c>
      <c r="G426" s="12" t="s">
        <v>11</v>
      </c>
    </row>
    <row r="427" spans="3:7" ht="15" thickBot="1" x14ac:dyDescent="0.35">
      <c r="C427" s="10">
        <v>43307</v>
      </c>
      <c r="D427" s="11">
        <v>0.92373842592592592</v>
      </c>
      <c r="E427" s="12" t="s">
        <v>9</v>
      </c>
      <c r="F427" s="12">
        <v>11</v>
      </c>
      <c r="G427" s="12" t="s">
        <v>10</v>
      </c>
    </row>
    <row r="428" spans="3:7" ht="15" thickBot="1" x14ac:dyDescent="0.35">
      <c r="C428" s="10">
        <v>43308</v>
      </c>
      <c r="D428" s="11">
        <v>0.1236226851851852</v>
      </c>
      <c r="E428" s="12" t="s">
        <v>9</v>
      </c>
      <c r="F428" s="12">
        <v>29</v>
      </c>
      <c r="G428" s="12" t="s">
        <v>10</v>
      </c>
    </row>
    <row r="429" spans="3:7" ht="15" thickBot="1" x14ac:dyDescent="0.35">
      <c r="C429" s="10">
        <v>43308</v>
      </c>
      <c r="D429" s="11">
        <v>0.12605324074074073</v>
      </c>
      <c r="E429" s="12" t="s">
        <v>9</v>
      </c>
      <c r="F429" s="12">
        <v>11</v>
      </c>
      <c r="G429" s="12" t="s">
        <v>11</v>
      </c>
    </row>
    <row r="430" spans="3:7" ht="15" thickBot="1" x14ac:dyDescent="0.35">
      <c r="C430" s="10">
        <v>43308</v>
      </c>
      <c r="D430" s="11">
        <v>0.12646990740740741</v>
      </c>
      <c r="E430" s="12" t="s">
        <v>9</v>
      </c>
      <c r="F430" s="12">
        <v>12</v>
      </c>
      <c r="G430" s="12" t="s">
        <v>11</v>
      </c>
    </row>
    <row r="431" spans="3:7" ht="15" thickBot="1" x14ac:dyDescent="0.35">
      <c r="C431" s="10">
        <v>43308</v>
      </c>
      <c r="D431" s="11">
        <v>0.15471064814814814</v>
      </c>
      <c r="E431" s="12" t="s">
        <v>9</v>
      </c>
      <c r="F431" s="12">
        <v>11</v>
      </c>
      <c r="G431" s="12" t="s">
        <v>11</v>
      </c>
    </row>
    <row r="432" spans="3:7" ht="15" thickBot="1" x14ac:dyDescent="0.35">
      <c r="C432" s="10">
        <v>43308</v>
      </c>
      <c r="D432" s="11">
        <v>0.26861111111111108</v>
      </c>
      <c r="E432" s="12" t="s">
        <v>9</v>
      </c>
      <c r="F432" s="12">
        <v>9</v>
      </c>
      <c r="G432" s="12" t="s">
        <v>11</v>
      </c>
    </row>
    <row r="433" spans="3:7" ht="15" thickBot="1" x14ac:dyDescent="0.35">
      <c r="C433" s="10">
        <v>43308</v>
      </c>
      <c r="D433" s="11">
        <v>0.30009259259259258</v>
      </c>
      <c r="E433" s="12" t="s">
        <v>9</v>
      </c>
      <c r="F433" s="12">
        <v>9</v>
      </c>
      <c r="G433" s="12" t="s">
        <v>10</v>
      </c>
    </row>
    <row r="434" spans="3:7" ht="15" thickBot="1" x14ac:dyDescent="0.35">
      <c r="C434" s="10">
        <v>43308</v>
      </c>
      <c r="D434" s="11">
        <v>0.31918981481481484</v>
      </c>
      <c r="E434" s="12" t="s">
        <v>9</v>
      </c>
      <c r="F434" s="12">
        <v>6</v>
      </c>
      <c r="G434" s="12" t="s">
        <v>11</v>
      </c>
    </row>
    <row r="435" spans="3:7" ht="15" thickBot="1" x14ac:dyDescent="0.35">
      <c r="C435" s="10">
        <v>43308</v>
      </c>
      <c r="D435" s="11">
        <v>0.32202546296296297</v>
      </c>
      <c r="E435" s="12" t="s">
        <v>9</v>
      </c>
      <c r="F435" s="12">
        <v>8</v>
      </c>
      <c r="G435" s="12" t="s">
        <v>11</v>
      </c>
    </row>
    <row r="436" spans="3:7" ht="15" thickBot="1" x14ac:dyDescent="0.35">
      <c r="C436" s="10">
        <v>43308</v>
      </c>
      <c r="D436" s="11">
        <v>0.36302083333333335</v>
      </c>
      <c r="E436" s="12" t="s">
        <v>9</v>
      </c>
      <c r="F436" s="12">
        <v>8</v>
      </c>
      <c r="G436" s="12" t="s">
        <v>11</v>
      </c>
    </row>
    <row r="437" spans="3:7" ht="15" thickBot="1" x14ac:dyDescent="0.35">
      <c r="C437" s="10">
        <v>43308</v>
      </c>
      <c r="D437" s="11">
        <v>0.36684027777777778</v>
      </c>
      <c r="E437" s="12" t="s">
        <v>9</v>
      </c>
      <c r="F437" s="12">
        <v>6</v>
      </c>
      <c r="G437" s="12" t="s">
        <v>11</v>
      </c>
    </row>
    <row r="438" spans="3:7" ht="15" thickBot="1" x14ac:dyDescent="0.35">
      <c r="C438" s="10">
        <v>43308</v>
      </c>
      <c r="D438" s="11">
        <v>0.39376157407407408</v>
      </c>
      <c r="E438" s="12" t="s">
        <v>9</v>
      </c>
      <c r="F438" s="12">
        <v>5</v>
      </c>
      <c r="G438" s="12" t="s">
        <v>11</v>
      </c>
    </row>
    <row r="439" spans="3:7" ht="15" thickBot="1" x14ac:dyDescent="0.35">
      <c r="C439" s="10">
        <v>43308</v>
      </c>
      <c r="D439" s="11">
        <v>0.40005787037037038</v>
      </c>
      <c r="E439" s="12" t="s">
        <v>9</v>
      </c>
      <c r="F439" s="12">
        <v>11</v>
      </c>
      <c r="G439" s="12" t="s">
        <v>11</v>
      </c>
    </row>
    <row r="440" spans="3:7" ht="15" thickBot="1" x14ac:dyDescent="0.35">
      <c r="C440" s="10">
        <v>43308</v>
      </c>
      <c r="D440" s="11">
        <v>0.40680555555555559</v>
      </c>
      <c r="E440" s="12" t="s">
        <v>9</v>
      </c>
      <c r="F440" s="12">
        <v>11</v>
      </c>
      <c r="G440" s="12" t="s">
        <v>11</v>
      </c>
    </row>
    <row r="441" spans="3:7" ht="15" thickBot="1" x14ac:dyDescent="0.35">
      <c r="C441" s="10">
        <v>43308</v>
      </c>
      <c r="D441" s="11">
        <v>0.43039351851851854</v>
      </c>
      <c r="E441" s="12" t="s">
        <v>9</v>
      </c>
      <c r="F441" s="12">
        <v>14</v>
      </c>
      <c r="G441" s="12" t="s">
        <v>11</v>
      </c>
    </row>
    <row r="442" spans="3:7" ht="15" thickBot="1" x14ac:dyDescent="0.35">
      <c r="C442" s="10">
        <v>43308</v>
      </c>
      <c r="D442" s="11">
        <v>0.4324305555555556</v>
      </c>
      <c r="E442" s="12" t="s">
        <v>9</v>
      </c>
      <c r="F442" s="12">
        <v>14</v>
      </c>
      <c r="G442" s="12" t="s">
        <v>11</v>
      </c>
    </row>
    <row r="443" spans="3:7" ht="15" thickBot="1" x14ac:dyDescent="0.35">
      <c r="C443" s="10">
        <v>43308</v>
      </c>
      <c r="D443" s="11">
        <v>0.44487268518518519</v>
      </c>
      <c r="E443" s="12" t="s">
        <v>9</v>
      </c>
      <c r="F443" s="12">
        <v>25</v>
      </c>
      <c r="G443" s="12" t="s">
        <v>10</v>
      </c>
    </row>
    <row r="444" spans="3:7" ht="15" thickBot="1" x14ac:dyDescent="0.35">
      <c r="C444" s="10">
        <v>43308</v>
      </c>
      <c r="D444" s="11">
        <v>0.44548611111111108</v>
      </c>
      <c r="E444" s="12" t="s">
        <v>9</v>
      </c>
      <c r="F444" s="12">
        <v>29</v>
      </c>
      <c r="G444" s="12" t="s">
        <v>11</v>
      </c>
    </row>
    <row r="445" spans="3:7" ht="15" thickBot="1" x14ac:dyDescent="0.35">
      <c r="C445" s="10">
        <v>43308</v>
      </c>
      <c r="D445" s="11">
        <v>0.44552083333333337</v>
      </c>
      <c r="E445" s="12" t="s">
        <v>9</v>
      </c>
      <c r="F445" s="12">
        <v>19</v>
      </c>
      <c r="G445" s="12" t="s">
        <v>11</v>
      </c>
    </row>
    <row r="446" spans="3:7" ht="15" thickBot="1" x14ac:dyDescent="0.35">
      <c r="C446" s="10">
        <v>43308</v>
      </c>
      <c r="D446" s="11">
        <v>0.4455324074074074</v>
      </c>
      <c r="E446" s="12" t="s">
        <v>9</v>
      </c>
      <c r="F446" s="12">
        <v>7</v>
      </c>
      <c r="G446" s="12" t="s">
        <v>11</v>
      </c>
    </row>
    <row r="447" spans="3:7" ht="15" thickBot="1" x14ac:dyDescent="0.35">
      <c r="C447" s="10">
        <v>43308</v>
      </c>
      <c r="D447" s="11">
        <v>0.45165509259259262</v>
      </c>
      <c r="E447" s="12" t="s">
        <v>9</v>
      </c>
      <c r="F447" s="12">
        <v>27</v>
      </c>
      <c r="G447" s="12" t="s">
        <v>10</v>
      </c>
    </row>
    <row r="448" spans="3:7" ht="15" thickBot="1" x14ac:dyDescent="0.35">
      <c r="C448" s="10">
        <v>43308</v>
      </c>
      <c r="D448" s="11">
        <v>0.45641203703703703</v>
      </c>
      <c r="E448" s="12" t="s">
        <v>9</v>
      </c>
      <c r="F448" s="12">
        <v>19</v>
      </c>
      <c r="G448" s="12" t="s">
        <v>10</v>
      </c>
    </row>
    <row r="449" spans="3:7" ht="15" thickBot="1" x14ac:dyDescent="0.35">
      <c r="C449" s="10">
        <v>43308</v>
      </c>
      <c r="D449" s="11">
        <v>0.4564467592592592</v>
      </c>
      <c r="E449" s="12" t="s">
        <v>9</v>
      </c>
      <c r="F449" s="12">
        <v>19</v>
      </c>
      <c r="G449" s="12" t="s">
        <v>10</v>
      </c>
    </row>
    <row r="450" spans="3:7" ht="15" thickBot="1" x14ac:dyDescent="0.35">
      <c r="C450" s="10">
        <v>43308</v>
      </c>
      <c r="D450" s="11">
        <v>0.45648148148148149</v>
      </c>
      <c r="E450" s="12" t="s">
        <v>9</v>
      </c>
      <c r="F450" s="12">
        <v>17</v>
      </c>
      <c r="G450" s="12" t="s">
        <v>10</v>
      </c>
    </row>
    <row r="451" spans="3:7" ht="15" thickBot="1" x14ac:dyDescent="0.35">
      <c r="C451" s="10">
        <v>43308</v>
      </c>
      <c r="D451" s="11">
        <v>0.45649305555555553</v>
      </c>
      <c r="E451" s="12" t="s">
        <v>9</v>
      </c>
      <c r="F451" s="12">
        <v>11</v>
      </c>
      <c r="G451" s="12" t="s">
        <v>10</v>
      </c>
    </row>
    <row r="452" spans="3:7" ht="15" thickBot="1" x14ac:dyDescent="0.35">
      <c r="C452" s="10">
        <v>43308</v>
      </c>
      <c r="D452" s="11">
        <v>0.4574421296296296</v>
      </c>
      <c r="E452" s="12" t="s">
        <v>9</v>
      </c>
      <c r="F452" s="12">
        <v>16</v>
      </c>
      <c r="G452" s="12" t="s">
        <v>10</v>
      </c>
    </row>
    <row r="453" spans="3:7" ht="15" thickBot="1" x14ac:dyDescent="0.35">
      <c r="C453" s="10">
        <v>43308</v>
      </c>
      <c r="D453" s="11">
        <v>0.47214120370370366</v>
      </c>
      <c r="E453" s="12" t="s">
        <v>9</v>
      </c>
      <c r="F453" s="12">
        <v>15</v>
      </c>
      <c r="G453" s="12" t="s">
        <v>10</v>
      </c>
    </row>
    <row r="454" spans="3:7" ht="15" thickBot="1" x14ac:dyDescent="0.35">
      <c r="C454" s="10">
        <v>43308</v>
      </c>
      <c r="D454" s="11">
        <v>0.47318287037037038</v>
      </c>
      <c r="E454" s="12" t="s">
        <v>9</v>
      </c>
      <c r="F454" s="12">
        <v>22</v>
      </c>
      <c r="G454" s="12" t="s">
        <v>10</v>
      </c>
    </row>
    <row r="455" spans="3:7" ht="15" thickBot="1" x14ac:dyDescent="0.35">
      <c r="C455" s="10">
        <v>43308</v>
      </c>
      <c r="D455" s="11">
        <v>0.47527777777777774</v>
      </c>
      <c r="E455" s="12" t="s">
        <v>9</v>
      </c>
      <c r="F455" s="12">
        <v>13</v>
      </c>
      <c r="G455" s="12" t="s">
        <v>11</v>
      </c>
    </row>
    <row r="456" spans="3:7" ht="15" thickBot="1" x14ac:dyDescent="0.35">
      <c r="C456" s="10">
        <v>43308</v>
      </c>
      <c r="D456" s="11">
        <v>0.47872685185185188</v>
      </c>
      <c r="E456" s="12" t="s">
        <v>9</v>
      </c>
      <c r="F456" s="12">
        <v>12</v>
      </c>
      <c r="G456" s="12" t="s">
        <v>11</v>
      </c>
    </row>
    <row r="457" spans="3:7" ht="15" thickBot="1" x14ac:dyDescent="0.35">
      <c r="C457" s="10">
        <v>43308</v>
      </c>
      <c r="D457" s="11">
        <v>0.48245370370370372</v>
      </c>
      <c r="E457" s="12" t="s">
        <v>9</v>
      </c>
      <c r="F457" s="12">
        <v>17</v>
      </c>
      <c r="G457" s="12" t="s">
        <v>10</v>
      </c>
    </row>
    <row r="458" spans="3:7" ht="15" thickBot="1" x14ac:dyDescent="0.35">
      <c r="C458" s="10">
        <v>43308</v>
      </c>
      <c r="D458" s="11">
        <v>0.48425925925925922</v>
      </c>
      <c r="E458" s="12" t="s">
        <v>9</v>
      </c>
      <c r="F458" s="12">
        <v>15</v>
      </c>
      <c r="G458" s="12" t="s">
        <v>11</v>
      </c>
    </row>
    <row r="459" spans="3:7" ht="15" thickBot="1" x14ac:dyDescent="0.35">
      <c r="C459" s="10">
        <v>43308</v>
      </c>
      <c r="D459" s="11">
        <v>0.49822916666666667</v>
      </c>
      <c r="E459" s="12" t="s">
        <v>9</v>
      </c>
      <c r="F459" s="12">
        <v>12</v>
      </c>
      <c r="G459" s="12" t="s">
        <v>11</v>
      </c>
    </row>
    <row r="460" spans="3:7" ht="15" thickBot="1" x14ac:dyDescent="0.35">
      <c r="C460" s="10">
        <v>43308</v>
      </c>
      <c r="D460" s="11">
        <v>0.52923611111111113</v>
      </c>
      <c r="E460" s="12" t="s">
        <v>9</v>
      </c>
      <c r="F460" s="12">
        <v>11</v>
      </c>
      <c r="G460" s="12" t="s">
        <v>10</v>
      </c>
    </row>
    <row r="461" spans="3:7" ht="15" thickBot="1" x14ac:dyDescent="0.35">
      <c r="C461" s="10">
        <v>43308</v>
      </c>
      <c r="D461" s="11">
        <v>0.54450231481481481</v>
      </c>
      <c r="E461" s="12" t="s">
        <v>9</v>
      </c>
      <c r="F461" s="12">
        <v>10</v>
      </c>
      <c r="G461" s="12" t="s">
        <v>11</v>
      </c>
    </row>
    <row r="462" spans="3:7" ht="15" thickBot="1" x14ac:dyDescent="0.35">
      <c r="C462" s="10">
        <v>43308</v>
      </c>
      <c r="D462" s="11">
        <v>0.54582175925925924</v>
      </c>
      <c r="E462" s="12" t="s">
        <v>9</v>
      </c>
      <c r="F462" s="12">
        <v>9</v>
      </c>
      <c r="G462" s="12" t="s">
        <v>11</v>
      </c>
    </row>
    <row r="463" spans="3:7" ht="15" thickBot="1" x14ac:dyDescent="0.35">
      <c r="C463" s="10">
        <v>43308</v>
      </c>
      <c r="D463" s="11">
        <v>0.54592592592592593</v>
      </c>
      <c r="E463" s="12" t="s">
        <v>9</v>
      </c>
      <c r="F463" s="12">
        <v>13</v>
      </c>
      <c r="G463" s="12" t="s">
        <v>11</v>
      </c>
    </row>
    <row r="464" spans="3:7" ht="15" thickBot="1" x14ac:dyDescent="0.35">
      <c r="C464" s="10">
        <v>43308</v>
      </c>
      <c r="D464" s="11">
        <v>0.54625000000000001</v>
      </c>
      <c r="E464" s="12" t="s">
        <v>9</v>
      </c>
      <c r="F464" s="12">
        <v>10</v>
      </c>
      <c r="G464" s="12" t="s">
        <v>11</v>
      </c>
    </row>
    <row r="465" spans="3:7" ht="15" thickBot="1" x14ac:dyDescent="0.35">
      <c r="C465" s="10">
        <v>43308</v>
      </c>
      <c r="D465" s="11">
        <v>0.59118055555555549</v>
      </c>
      <c r="E465" s="12" t="s">
        <v>9</v>
      </c>
      <c r="F465" s="12">
        <v>10</v>
      </c>
      <c r="G465" s="12" t="s">
        <v>10</v>
      </c>
    </row>
    <row r="466" spans="3:7" ht="15" thickBot="1" x14ac:dyDescent="0.35">
      <c r="C466" s="10">
        <v>43308</v>
      </c>
      <c r="D466" s="11">
        <v>0.60416666666666663</v>
      </c>
      <c r="E466" s="12" t="s">
        <v>9</v>
      </c>
      <c r="F466" s="12">
        <v>16</v>
      </c>
      <c r="G466" s="12" t="s">
        <v>10</v>
      </c>
    </row>
    <row r="467" spans="3:7" ht="15" thickBot="1" x14ac:dyDescent="0.35">
      <c r="C467" s="10">
        <v>43308</v>
      </c>
      <c r="D467" s="11">
        <v>0.60424768518518512</v>
      </c>
      <c r="E467" s="12" t="s">
        <v>9</v>
      </c>
      <c r="F467" s="12">
        <v>17</v>
      </c>
      <c r="G467" s="12" t="s">
        <v>10</v>
      </c>
    </row>
    <row r="468" spans="3:7" ht="15" thickBot="1" x14ac:dyDescent="0.35">
      <c r="C468" s="10">
        <v>43308</v>
      </c>
      <c r="D468" s="11">
        <v>0.61346064814814816</v>
      </c>
      <c r="E468" s="12" t="s">
        <v>9</v>
      </c>
      <c r="F468" s="12">
        <v>12</v>
      </c>
      <c r="G468" s="12" t="s">
        <v>11</v>
      </c>
    </row>
    <row r="469" spans="3:7" ht="15" thickBot="1" x14ac:dyDescent="0.35">
      <c r="C469" s="10">
        <v>43308</v>
      </c>
      <c r="D469" s="11">
        <v>0.61871527777777779</v>
      </c>
      <c r="E469" s="12" t="s">
        <v>9</v>
      </c>
      <c r="F469" s="12">
        <v>22</v>
      </c>
      <c r="G469" s="12" t="s">
        <v>10</v>
      </c>
    </row>
    <row r="470" spans="3:7" ht="15" thickBot="1" x14ac:dyDescent="0.35">
      <c r="C470" s="10">
        <v>43308</v>
      </c>
      <c r="D470" s="11">
        <v>0.62207175925925928</v>
      </c>
      <c r="E470" s="12" t="s">
        <v>9</v>
      </c>
      <c r="F470" s="12">
        <v>18</v>
      </c>
      <c r="G470" s="12" t="s">
        <v>10</v>
      </c>
    </row>
    <row r="471" spans="3:7" ht="15" thickBot="1" x14ac:dyDescent="0.35">
      <c r="C471" s="10">
        <v>43308</v>
      </c>
      <c r="D471" s="11">
        <v>0.62532407407407409</v>
      </c>
      <c r="E471" s="12" t="s">
        <v>9</v>
      </c>
      <c r="F471" s="12">
        <v>18</v>
      </c>
      <c r="G471" s="12" t="s">
        <v>10</v>
      </c>
    </row>
    <row r="472" spans="3:7" ht="15" thickBot="1" x14ac:dyDescent="0.35">
      <c r="C472" s="10">
        <v>43308</v>
      </c>
      <c r="D472" s="11">
        <v>0.64598379629629632</v>
      </c>
      <c r="E472" s="12" t="s">
        <v>9</v>
      </c>
      <c r="F472" s="12">
        <v>15</v>
      </c>
      <c r="G472" s="12" t="s">
        <v>10</v>
      </c>
    </row>
    <row r="473" spans="3:7" ht="15" thickBot="1" x14ac:dyDescent="0.35">
      <c r="C473" s="10">
        <v>43308</v>
      </c>
      <c r="D473" s="11">
        <v>0.65870370370370368</v>
      </c>
      <c r="E473" s="12" t="s">
        <v>9</v>
      </c>
      <c r="F473" s="12">
        <v>25</v>
      </c>
      <c r="G473" s="12" t="s">
        <v>10</v>
      </c>
    </row>
    <row r="474" spans="3:7" ht="15" thickBot="1" x14ac:dyDescent="0.35">
      <c r="C474" s="10">
        <v>43308</v>
      </c>
      <c r="D474" s="11">
        <v>0.67702546296296295</v>
      </c>
      <c r="E474" s="12" t="s">
        <v>9</v>
      </c>
      <c r="F474" s="12">
        <v>21</v>
      </c>
      <c r="G474" s="12" t="s">
        <v>10</v>
      </c>
    </row>
    <row r="475" spans="3:7" ht="15" thickBot="1" x14ac:dyDescent="0.35">
      <c r="C475" s="10">
        <v>43308</v>
      </c>
      <c r="D475" s="11">
        <v>0.67706018518518529</v>
      </c>
      <c r="E475" s="12" t="s">
        <v>9</v>
      </c>
      <c r="F475" s="12">
        <v>21</v>
      </c>
      <c r="G475" s="12" t="s">
        <v>10</v>
      </c>
    </row>
    <row r="476" spans="3:7" ht="15" thickBot="1" x14ac:dyDescent="0.35">
      <c r="C476" s="10">
        <v>43308</v>
      </c>
      <c r="D476" s="11">
        <v>0.67707175925925922</v>
      </c>
      <c r="E476" s="12" t="s">
        <v>9</v>
      </c>
      <c r="F476" s="12">
        <v>21</v>
      </c>
      <c r="G476" s="12" t="s">
        <v>10</v>
      </c>
    </row>
    <row r="477" spans="3:7" ht="15" thickBot="1" x14ac:dyDescent="0.35">
      <c r="C477" s="10">
        <v>43308</v>
      </c>
      <c r="D477" s="11">
        <v>0.6803703703703704</v>
      </c>
      <c r="E477" s="12" t="s">
        <v>9</v>
      </c>
      <c r="F477" s="12">
        <v>11</v>
      </c>
      <c r="G477" s="12" t="s">
        <v>11</v>
      </c>
    </row>
    <row r="478" spans="3:7" ht="15" thickBot="1" x14ac:dyDescent="0.35">
      <c r="C478" s="10">
        <v>43308</v>
      </c>
      <c r="D478" s="11">
        <v>0.69653935185185178</v>
      </c>
      <c r="E478" s="12" t="s">
        <v>9</v>
      </c>
      <c r="F478" s="12">
        <v>21</v>
      </c>
      <c r="G478" s="12" t="s">
        <v>10</v>
      </c>
    </row>
    <row r="479" spans="3:7" ht="15" thickBot="1" x14ac:dyDescent="0.35">
      <c r="C479" s="10">
        <v>43308</v>
      </c>
      <c r="D479" s="11">
        <v>0.70295138888888886</v>
      </c>
      <c r="E479" s="12" t="s">
        <v>9</v>
      </c>
      <c r="F479" s="12">
        <v>20</v>
      </c>
      <c r="G479" s="12" t="s">
        <v>11</v>
      </c>
    </row>
    <row r="480" spans="3:7" ht="15" thickBot="1" x14ac:dyDescent="0.35">
      <c r="C480" s="10">
        <v>43308</v>
      </c>
      <c r="D480" s="11">
        <v>0.71959490740740739</v>
      </c>
      <c r="E480" s="12" t="s">
        <v>9</v>
      </c>
      <c r="F480" s="12">
        <v>15</v>
      </c>
      <c r="G480" s="12" t="s">
        <v>10</v>
      </c>
    </row>
    <row r="481" spans="3:7" ht="15" thickBot="1" x14ac:dyDescent="0.35">
      <c r="C481" s="10">
        <v>43308</v>
      </c>
      <c r="D481" s="11">
        <v>0.71960648148148154</v>
      </c>
      <c r="E481" s="12" t="s">
        <v>9</v>
      </c>
      <c r="F481" s="12">
        <v>16</v>
      </c>
      <c r="G481" s="12" t="s">
        <v>10</v>
      </c>
    </row>
    <row r="482" spans="3:7" ht="15" thickBot="1" x14ac:dyDescent="0.35">
      <c r="C482" s="10">
        <v>43308</v>
      </c>
      <c r="D482" s="11">
        <v>0.71962962962962962</v>
      </c>
      <c r="E482" s="12" t="s">
        <v>9</v>
      </c>
      <c r="F482" s="12">
        <v>16</v>
      </c>
      <c r="G482" s="12" t="s">
        <v>10</v>
      </c>
    </row>
    <row r="483" spans="3:7" ht="15" thickBot="1" x14ac:dyDescent="0.35">
      <c r="C483" s="10">
        <v>43308</v>
      </c>
      <c r="D483" s="11">
        <v>0.71965277777777781</v>
      </c>
      <c r="E483" s="12" t="s">
        <v>9</v>
      </c>
      <c r="F483" s="12">
        <v>10</v>
      </c>
      <c r="G483" s="12" t="s">
        <v>10</v>
      </c>
    </row>
    <row r="484" spans="3:7" ht="15" thickBot="1" x14ac:dyDescent="0.35">
      <c r="C484" s="10">
        <v>43308</v>
      </c>
      <c r="D484" s="11">
        <v>0.72319444444444436</v>
      </c>
      <c r="E484" s="12" t="s">
        <v>9</v>
      </c>
      <c r="F484" s="12">
        <v>10</v>
      </c>
      <c r="G484" s="12" t="s">
        <v>10</v>
      </c>
    </row>
    <row r="485" spans="3:7" ht="15" thickBot="1" x14ac:dyDescent="0.35">
      <c r="C485" s="10">
        <v>43308</v>
      </c>
      <c r="D485" s="11">
        <v>0.72597222222222213</v>
      </c>
      <c r="E485" s="12" t="s">
        <v>9</v>
      </c>
      <c r="F485" s="12">
        <v>11</v>
      </c>
      <c r="G485" s="12" t="s">
        <v>11</v>
      </c>
    </row>
    <row r="486" spans="3:7" ht="15" thickBot="1" x14ac:dyDescent="0.35">
      <c r="C486" s="10">
        <v>43308</v>
      </c>
      <c r="D486" s="11">
        <v>0.72658564814814808</v>
      </c>
      <c r="E486" s="12" t="s">
        <v>9</v>
      </c>
      <c r="F486" s="12">
        <v>12</v>
      </c>
      <c r="G486" s="12" t="s">
        <v>11</v>
      </c>
    </row>
    <row r="487" spans="3:7" ht="15" thickBot="1" x14ac:dyDescent="0.35">
      <c r="C487" s="10">
        <v>43308</v>
      </c>
      <c r="D487" s="11">
        <v>0.7367824074074073</v>
      </c>
      <c r="E487" s="12" t="s">
        <v>9</v>
      </c>
      <c r="F487" s="12">
        <v>11</v>
      </c>
      <c r="G487" s="12" t="s">
        <v>10</v>
      </c>
    </row>
    <row r="488" spans="3:7" ht="15" thickBot="1" x14ac:dyDescent="0.35">
      <c r="C488" s="10">
        <v>43308</v>
      </c>
      <c r="D488" s="11">
        <v>0.74907407407407411</v>
      </c>
      <c r="E488" s="12" t="s">
        <v>9</v>
      </c>
      <c r="F488" s="12">
        <v>10</v>
      </c>
      <c r="G488" s="12" t="s">
        <v>10</v>
      </c>
    </row>
    <row r="489" spans="3:7" ht="15" thickBot="1" x14ac:dyDescent="0.35">
      <c r="C489" s="10">
        <v>43308</v>
      </c>
      <c r="D489" s="11">
        <v>0.74928240740740737</v>
      </c>
      <c r="E489" s="12" t="s">
        <v>9</v>
      </c>
      <c r="F489" s="12">
        <v>6</v>
      </c>
      <c r="G489" s="12" t="s">
        <v>11</v>
      </c>
    </row>
    <row r="490" spans="3:7" ht="15" thickBot="1" x14ac:dyDescent="0.35">
      <c r="C490" s="10">
        <v>43308</v>
      </c>
      <c r="D490" s="11">
        <v>0.74991898148148151</v>
      </c>
      <c r="E490" s="12" t="s">
        <v>9</v>
      </c>
      <c r="F490" s="12">
        <v>12</v>
      </c>
      <c r="G490" s="12" t="s">
        <v>11</v>
      </c>
    </row>
    <row r="491" spans="3:7" ht="15" thickBot="1" x14ac:dyDescent="0.35">
      <c r="C491" s="10">
        <v>43308</v>
      </c>
      <c r="D491" s="11">
        <v>0.75</v>
      </c>
      <c r="E491" s="12" t="s">
        <v>9</v>
      </c>
      <c r="F491" s="12">
        <v>13</v>
      </c>
      <c r="G491" s="12" t="s">
        <v>11</v>
      </c>
    </row>
    <row r="492" spans="3:7" ht="15" thickBot="1" x14ac:dyDescent="0.35">
      <c r="C492" s="10">
        <v>43308</v>
      </c>
      <c r="D492" s="11">
        <v>0.75373842592592588</v>
      </c>
      <c r="E492" s="12" t="s">
        <v>9</v>
      </c>
      <c r="F492" s="12">
        <v>18</v>
      </c>
      <c r="G492" s="12" t="s">
        <v>10</v>
      </c>
    </row>
    <row r="493" spans="3:7" ht="15" thickBot="1" x14ac:dyDescent="0.35">
      <c r="C493" s="10">
        <v>43308</v>
      </c>
      <c r="D493" s="11">
        <v>0.77184027777777775</v>
      </c>
      <c r="E493" s="12" t="s">
        <v>9</v>
      </c>
      <c r="F493" s="12">
        <v>17</v>
      </c>
      <c r="G493" s="12" t="s">
        <v>10</v>
      </c>
    </row>
    <row r="494" spans="3:7" ht="15" thickBot="1" x14ac:dyDescent="0.35">
      <c r="C494" s="10">
        <v>43308</v>
      </c>
      <c r="D494" s="11">
        <v>0.78319444444444442</v>
      </c>
      <c r="E494" s="12" t="s">
        <v>9</v>
      </c>
      <c r="F494" s="12">
        <v>18</v>
      </c>
      <c r="G494" s="12" t="s">
        <v>11</v>
      </c>
    </row>
    <row r="495" spans="3:7" ht="15" thickBot="1" x14ac:dyDescent="0.35">
      <c r="C495" s="10">
        <v>43308</v>
      </c>
      <c r="D495" s="11">
        <v>0.78321759259259249</v>
      </c>
      <c r="E495" s="12" t="s">
        <v>9</v>
      </c>
      <c r="F495" s="12">
        <v>18</v>
      </c>
      <c r="G495" s="12" t="s">
        <v>11</v>
      </c>
    </row>
    <row r="496" spans="3:7" ht="15" thickBot="1" x14ac:dyDescent="0.35">
      <c r="C496" s="10">
        <v>43308</v>
      </c>
      <c r="D496" s="11">
        <v>0.78325231481481483</v>
      </c>
      <c r="E496" s="12" t="s">
        <v>9</v>
      </c>
      <c r="F496" s="12">
        <v>17</v>
      </c>
      <c r="G496" s="12" t="s">
        <v>11</v>
      </c>
    </row>
    <row r="497" spans="3:7" ht="15" thickBot="1" x14ac:dyDescent="0.35">
      <c r="C497" s="10">
        <v>43308</v>
      </c>
      <c r="D497" s="11">
        <v>0.78327546296296291</v>
      </c>
      <c r="E497" s="12" t="s">
        <v>9</v>
      </c>
      <c r="F497" s="12">
        <v>17</v>
      </c>
      <c r="G497" s="12" t="s">
        <v>11</v>
      </c>
    </row>
    <row r="498" spans="3:7" ht="15" thickBot="1" x14ac:dyDescent="0.35">
      <c r="C498" s="10">
        <v>43308</v>
      </c>
      <c r="D498" s="11">
        <v>0.78416666666666668</v>
      </c>
      <c r="E498" s="12" t="s">
        <v>9</v>
      </c>
      <c r="F498" s="12">
        <v>17</v>
      </c>
      <c r="G498" s="12" t="s">
        <v>10</v>
      </c>
    </row>
    <row r="499" spans="3:7" ht="15" thickBot="1" x14ac:dyDescent="0.35">
      <c r="C499" s="10">
        <v>43308</v>
      </c>
      <c r="D499" s="11">
        <v>0.78501157407407407</v>
      </c>
      <c r="E499" s="12" t="s">
        <v>9</v>
      </c>
      <c r="F499" s="12">
        <v>15</v>
      </c>
      <c r="G499" s="12" t="s">
        <v>11</v>
      </c>
    </row>
    <row r="500" spans="3:7" ht="15" thickBot="1" x14ac:dyDescent="0.35">
      <c r="C500" s="10">
        <v>43308</v>
      </c>
      <c r="D500" s="11">
        <v>0.78503472222222215</v>
      </c>
      <c r="E500" s="12" t="s">
        <v>9</v>
      </c>
      <c r="F500" s="12">
        <v>21</v>
      </c>
      <c r="G500" s="12" t="s">
        <v>11</v>
      </c>
    </row>
    <row r="501" spans="3:7" ht="15" thickBot="1" x14ac:dyDescent="0.35">
      <c r="C501" s="10">
        <v>43308</v>
      </c>
      <c r="D501" s="11">
        <v>0.78508101851851853</v>
      </c>
      <c r="E501" s="12" t="s">
        <v>9</v>
      </c>
      <c r="F501" s="12">
        <v>23</v>
      </c>
      <c r="G501" s="12" t="s">
        <v>11</v>
      </c>
    </row>
    <row r="502" spans="3:7" ht="15" thickBot="1" x14ac:dyDescent="0.35">
      <c r="C502" s="10">
        <v>43308</v>
      </c>
      <c r="D502" s="11">
        <v>0.78510416666666671</v>
      </c>
      <c r="E502" s="12" t="s">
        <v>9</v>
      </c>
      <c r="F502" s="12">
        <v>18</v>
      </c>
      <c r="G502" s="12" t="s">
        <v>11</v>
      </c>
    </row>
    <row r="503" spans="3:7" ht="15" thickBot="1" x14ac:dyDescent="0.35">
      <c r="C503" s="10">
        <v>43308</v>
      </c>
      <c r="D503" s="11">
        <v>0.78511574074074064</v>
      </c>
      <c r="E503" s="12" t="s">
        <v>9</v>
      </c>
      <c r="F503" s="12">
        <v>13</v>
      </c>
      <c r="G503" s="12" t="s">
        <v>11</v>
      </c>
    </row>
    <row r="504" spans="3:7" ht="15" thickBot="1" x14ac:dyDescent="0.35">
      <c r="C504" s="10">
        <v>43308</v>
      </c>
      <c r="D504" s="11">
        <v>0.78885416666666675</v>
      </c>
      <c r="E504" s="12" t="s">
        <v>9</v>
      </c>
      <c r="F504" s="12">
        <v>20</v>
      </c>
      <c r="G504" s="12" t="s">
        <v>10</v>
      </c>
    </row>
    <row r="505" spans="3:7" ht="15" thickBot="1" x14ac:dyDescent="0.35">
      <c r="C505" s="10">
        <v>43308</v>
      </c>
      <c r="D505" s="11">
        <v>0.78927083333333325</v>
      </c>
      <c r="E505" s="12" t="s">
        <v>9</v>
      </c>
      <c r="F505" s="12">
        <v>10</v>
      </c>
      <c r="G505" s="12" t="s">
        <v>10</v>
      </c>
    </row>
    <row r="506" spans="3:7" ht="15" thickBot="1" x14ac:dyDescent="0.35">
      <c r="C506" s="10">
        <v>43308</v>
      </c>
      <c r="D506" s="11">
        <v>0.80971064814814808</v>
      </c>
      <c r="E506" s="12" t="s">
        <v>9</v>
      </c>
      <c r="F506" s="12">
        <v>9</v>
      </c>
      <c r="G506" s="12" t="s">
        <v>10</v>
      </c>
    </row>
    <row r="507" spans="3:7" ht="15" thickBot="1" x14ac:dyDescent="0.35">
      <c r="C507" s="10">
        <v>43308</v>
      </c>
      <c r="D507" s="11">
        <v>0.81056712962962962</v>
      </c>
      <c r="E507" s="12" t="s">
        <v>9</v>
      </c>
      <c r="F507" s="12">
        <v>10</v>
      </c>
      <c r="G507" s="12" t="s">
        <v>10</v>
      </c>
    </row>
    <row r="508" spans="3:7" ht="15" thickBot="1" x14ac:dyDescent="0.35">
      <c r="C508" s="10">
        <v>43308</v>
      </c>
      <c r="D508" s="11">
        <v>0.84381944444444434</v>
      </c>
      <c r="E508" s="12" t="s">
        <v>9</v>
      </c>
      <c r="F508" s="12">
        <v>17</v>
      </c>
      <c r="G508" s="12" t="s">
        <v>10</v>
      </c>
    </row>
    <row r="509" spans="3:7" ht="15" thickBot="1" x14ac:dyDescent="0.35">
      <c r="C509" s="10">
        <v>43308</v>
      </c>
      <c r="D509" s="11">
        <v>0.85207175925925915</v>
      </c>
      <c r="E509" s="12" t="s">
        <v>9</v>
      </c>
      <c r="F509" s="12">
        <v>29</v>
      </c>
      <c r="G509" s="12" t="s">
        <v>11</v>
      </c>
    </row>
    <row r="510" spans="3:7" ht="15" thickBot="1" x14ac:dyDescent="0.35">
      <c r="C510" s="10">
        <v>43308</v>
      </c>
      <c r="D510" s="11">
        <v>0.86600694444444448</v>
      </c>
      <c r="E510" s="12" t="s">
        <v>9</v>
      </c>
      <c r="F510" s="12">
        <v>24</v>
      </c>
      <c r="G510" s="12" t="s">
        <v>11</v>
      </c>
    </row>
    <row r="511" spans="3:7" ht="15" thickBot="1" x14ac:dyDescent="0.35">
      <c r="C511" s="10">
        <v>43308</v>
      </c>
      <c r="D511" s="11">
        <v>0.88162037037037033</v>
      </c>
      <c r="E511" s="12" t="s">
        <v>9</v>
      </c>
      <c r="F511" s="12">
        <v>15</v>
      </c>
      <c r="G511" s="12" t="s">
        <v>10</v>
      </c>
    </row>
    <row r="512" spans="3:7" ht="15" thickBot="1" x14ac:dyDescent="0.35">
      <c r="C512" s="10">
        <v>43308</v>
      </c>
      <c r="D512" s="11">
        <v>0.94400462962962972</v>
      </c>
      <c r="E512" s="12" t="s">
        <v>9</v>
      </c>
      <c r="F512" s="12">
        <v>15</v>
      </c>
      <c r="G512" s="12" t="s">
        <v>11</v>
      </c>
    </row>
    <row r="513" spans="3:7" ht="15" thickBot="1" x14ac:dyDescent="0.35">
      <c r="C513" s="10">
        <v>43309</v>
      </c>
      <c r="D513" s="11">
        <v>0.17732638888888888</v>
      </c>
      <c r="E513" s="12" t="s">
        <v>9</v>
      </c>
      <c r="F513" s="12">
        <v>32</v>
      </c>
      <c r="G513" s="12" t="s">
        <v>10</v>
      </c>
    </row>
    <row r="514" spans="3:7" ht="15" thickBot="1" x14ac:dyDescent="0.35">
      <c r="C514" s="10">
        <v>43309</v>
      </c>
      <c r="D514" s="11">
        <v>0.17954861111111112</v>
      </c>
      <c r="E514" s="12" t="s">
        <v>9</v>
      </c>
      <c r="F514" s="12">
        <v>12</v>
      </c>
      <c r="G514" s="12" t="s">
        <v>11</v>
      </c>
    </row>
    <row r="515" spans="3:7" ht="15" thickBot="1" x14ac:dyDescent="0.35">
      <c r="C515" s="10">
        <v>43309</v>
      </c>
      <c r="D515" s="11">
        <v>0.17996527777777779</v>
      </c>
      <c r="E515" s="12" t="s">
        <v>9</v>
      </c>
      <c r="F515" s="12">
        <v>10</v>
      </c>
      <c r="G515" s="12" t="s">
        <v>11</v>
      </c>
    </row>
    <row r="516" spans="3:7" ht="15" thickBot="1" x14ac:dyDescent="0.35">
      <c r="C516" s="10">
        <v>43309</v>
      </c>
      <c r="D516" s="11">
        <v>0.23265046296296296</v>
      </c>
      <c r="E516" s="12" t="s">
        <v>9</v>
      </c>
      <c r="F516" s="12">
        <v>10</v>
      </c>
      <c r="G516" s="12" t="s">
        <v>11</v>
      </c>
    </row>
    <row r="517" spans="3:7" ht="15" thickBot="1" x14ac:dyDescent="0.35">
      <c r="C517" s="10">
        <v>43309</v>
      </c>
      <c r="D517" s="11">
        <v>0.34923611111111108</v>
      </c>
      <c r="E517" s="12" t="s">
        <v>9</v>
      </c>
      <c r="F517" s="12">
        <v>7</v>
      </c>
      <c r="G517" s="12" t="s">
        <v>11</v>
      </c>
    </row>
    <row r="518" spans="3:7" ht="15" thickBot="1" x14ac:dyDescent="0.35">
      <c r="C518" s="10">
        <v>43309</v>
      </c>
      <c r="D518" s="11">
        <v>0.3562731481481482</v>
      </c>
      <c r="E518" s="12" t="s">
        <v>9</v>
      </c>
      <c r="F518" s="12">
        <v>11</v>
      </c>
      <c r="G518" s="12" t="s">
        <v>11</v>
      </c>
    </row>
    <row r="519" spans="3:7" ht="15" thickBot="1" x14ac:dyDescent="0.35">
      <c r="C519" s="10">
        <v>43309</v>
      </c>
      <c r="D519" s="11">
        <v>0.37657407407407412</v>
      </c>
      <c r="E519" s="12" t="s">
        <v>9</v>
      </c>
      <c r="F519" s="12">
        <v>30</v>
      </c>
      <c r="G519" s="12" t="s">
        <v>10</v>
      </c>
    </row>
    <row r="520" spans="3:7" ht="15" thickBot="1" x14ac:dyDescent="0.35">
      <c r="C520" s="10">
        <v>43309</v>
      </c>
      <c r="D520" s="11">
        <v>0.42523148148148149</v>
      </c>
      <c r="E520" s="12" t="s">
        <v>9</v>
      </c>
      <c r="F520" s="12">
        <v>20</v>
      </c>
      <c r="G520" s="12" t="s">
        <v>10</v>
      </c>
    </row>
    <row r="521" spans="3:7" ht="15" thickBot="1" x14ac:dyDescent="0.35">
      <c r="C521" s="10">
        <v>43309</v>
      </c>
      <c r="D521" s="11">
        <v>0.43906249999999997</v>
      </c>
      <c r="E521" s="12" t="s">
        <v>9</v>
      </c>
      <c r="F521" s="12">
        <v>23</v>
      </c>
      <c r="G521" s="12" t="s">
        <v>10</v>
      </c>
    </row>
    <row r="522" spans="3:7" ht="15" thickBot="1" x14ac:dyDescent="0.35">
      <c r="C522" s="10">
        <v>43309</v>
      </c>
      <c r="D522" s="11">
        <v>0.44189814814814815</v>
      </c>
      <c r="E522" s="12" t="s">
        <v>9</v>
      </c>
      <c r="F522" s="12">
        <v>22</v>
      </c>
      <c r="G522" s="12" t="s">
        <v>11</v>
      </c>
    </row>
    <row r="523" spans="3:7" ht="15" thickBot="1" x14ac:dyDescent="0.35">
      <c r="C523" s="10">
        <v>43309</v>
      </c>
      <c r="D523" s="11">
        <v>0.44190972222222219</v>
      </c>
      <c r="E523" s="12" t="s">
        <v>9</v>
      </c>
      <c r="F523" s="12">
        <v>24</v>
      </c>
      <c r="G523" s="12" t="s">
        <v>11</v>
      </c>
    </row>
    <row r="524" spans="3:7" ht="15" thickBot="1" x14ac:dyDescent="0.35">
      <c r="C524" s="10">
        <v>43309</v>
      </c>
      <c r="D524" s="11">
        <v>0.44194444444444447</v>
      </c>
      <c r="E524" s="12" t="s">
        <v>9</v>
      </c>
      <c r="F524" s="12">
        <v>19</v>
      </c>
      <c r="G524" s="12" t="s">
        <v>11</v>
      </c>
    </row>
    <row r="525" spans="3:7" ht="15" thickBot="1" x14ac:dyDescent="0.35">
      <c r="C525" s="10">
        <v>43309</v>
      </c>
      <c r="D525" s="11">
        <v>0.44244212962962964</v>
      </c>
      <c r="E525" s="12" t="s">
        <v>9</v>
      </c>
      <c r="F525" s="12">
        <v>20</v>
      </c>
      <c r="G525" s="12" t="s">
        <v>11</v>
      </c>
    </row>
    <row r="526" spans="3:7" ht="15" thickBot="1" x14ac:dyDescent="0.35">
      <c r="C526" s="10">
        <v>43309</v>
      </c>
      <c r="D526" s="11">
        <v>0.44469907407407411</v>
      </c>
      <c r="E526" s="12" t="s">
        <v>9</v>
      </c>
      <c r="F526" s="12">
        <v>19</v>
      </c>
      <c r="G526" s="12" t="s">
        <v>11</v>
      </c>
    </row>
    <row r="527" spans="3:7" ht="15" thickBot="1" x14ac:dyDescent="0.35">
      <c r="C527" s="10">
        <v>43309</v>
      </c>
      <c r="D527" s="11">
        <v>0.44923611111111111</v>
      </c>
      <c r="E527" s="12" t="s">
        <v>9</v>
      </c>
      <c r="F527" s="12">
        <v>25</v>
      </c>
      <c r="G527" s="12" t="s">
        <v>10</v>
      </c>
    </row>
    <row r="528" spans="3:7" ht="15" thickBot="1" x14ac:dyDescent="0.35">
      <c r="C528" s="10">
        <v>43309</v>
      </c>
      <c r="D528" s="11">
        <v>0.45883101851851849</v>
      </c>
      <c r="E528" s="12" t="s">
        <v>9</v>
      </c>
      <c r="F528" s="12">
        <v>20</v>
      </c>
      <c r="G528" s="12" t="s">
        <v>10</v>
      </c>
    </row>
    <row r="529" spans="3:7" ht="15" thickBot="1" x14ac:dyDescent="0.35">
      <c r="C529" s="10">
        <v>43309</v>
      </c>
      <c r="D529" s="11">
        <v>0.45884259259259258</v>
      </c>
      <c r="E529" s="12" t="s">
        <v>9</v>
      </c>
      <c r="F529" s="12">
        <v>21</v>
      </c>
      <c r="G529" s="12" t="s">
        <v>10</v>
      </c>
    </row>
    <row r="530" spans="3:7" ht="15" thickBot="1" x14ac:dyDescent="0.35">
      <c r="C530" s="10">
        <v>43309</v>
      </c>
      <c r="D530" s="11">
        <v>0.4588888888888889</v>
      </c>
      <c r="E530" s="12" t="s">
        <v>9</v>
      </c>
      <c r="F530" s="12">
        <v>19</v>
      </c>
      <c r="G530" s="12" t="s">
        <v>10</v>
      </c>
    </row>
    <row r="531" spans="3:7" ht="15" thickBot="1" x14ac:dyDescent="0.35">
      <c r="C531" s="10">
        <v>43309</v>
      </c>
      <c r="D531" s="11">
        <v>0.46953703703703703</v>
      </c>
      <c r="E531" s="12" t="s">
        <v>9</v>
      </c>
      <c r="F531" s="12">
        <v>12</v>
      </c>
      <c r="G531" s="12" t="s">
        <v>11</v>
      </c>
    </row>
    <row r="532" spans="3:7" ht="15" thickBot="1" x14ac:dyDescent="0.35">
      <c r="C532" s="10">
        <v>43309</v>
      </c>
      <c r="D532" s="11">
        <v>0.46961805555555558</v>
      </c>
      <c r="E532" s="12" t="s">
        <v>9</v>
      </c>
      <c r="F532" s="12">
        <v>14</v>
      </c>
      <c r="G532" s="12" t="s">
        <v>11</v>
      </c>
    </row>
    <row r="533" spans="3:7" ht="15" thickBot="1" x14ac:dyDescent="0.35">
      <c r="C533" s="10">
        <v>43309</v>
      </c>
      <c r="D533" s="11">
        <v>0.47498842592592588</v>
      </c>
      <c r="E533" s="12" t="s">
        <v>9</v>
      </c>
      <c r="F533" s="12">
        <v>12</v>
      </c>
      <c r="G533" s="12" t="s">
        <v>11</v>
      </c>
    </row>
    <row r="534" spans="3:7" ht="15" thickBot="1" x14ac:dyDescent="0.35">
      <c r="C534" s="10">
        <v>43309</v>
      </c>
      <c r="D534" s="11">
        <v>0.48697916666666669</v>
      </c>
      <c r="E534" s="12" t="s">
        <v>9</v>
      </c>
      <c r="F534" s="12">
        <v>10</v>
      </c>
      <c r="G534" s="12" t="s">
        <v>10</v>
      </c>
    </row>
    <row r="535" spans="3:7" ht="15" thickBot="1" x14ac:dyDescent="0.35">
      <c r="C535" s="10">
        <v>43309</v>
      </c>
      <c r="D535" s="11">
        <v>0.49729166666666669</v>
      </c>
      <c r="E535" s="12" t="s">
        <v>9</v>
      </c>
      <c r="F535" s="12">
        <v>10</v>
      </c>
      <c r="G535" s="12" t="s">
        <v>10</v>
      </c>
    </row>
    <row r="536" spans="3:7" ht="15" thickBot="1" x14ac:dyDescent="0.35">
      <c r="C536" s="10">
        <v>43309</v>
      </c>
      <c r="D536" s="11">
        <v>0.50032407407407409</v>
      </c>
      <c r="E536" s="12" t="s">
        <v>9</v>
      </c>
      <c r="F536" s="12">
        <v>16</v>
      </c>
      <c r="G536" s="12" t="s">
        <v>10</v>
      </c>
    </row>
    <row r="537" spans="3:7" ht="15" thickBot="1" x14ac:dyDescent="0.35">
      <c r="C537" s="10">
        <v>43309</v>
      </c>
      <c r="D537" s="11">
        <v>0.50033564814814813</v>
      </c>
      <c r="E537" s="12" t="s">
        <v>9</v>
      </c>
      <c r="F537" s="12">
        <v>22</v>
      </c>
      <c r="G537" s="12" t="s">
        <v>10</v>
      </c>
    </row>
    <row r="538" spans="3:7" ht="15" thickBot="1" x14ac:dyDescent="0.35">
      <c r="C538" s="10">
        <v>43309</v>
      </c>
      <c r="D538" s="11">
        <v>0.50035879629629632</v>
      </c>
      <c r="E538" s="12" t="s">
        <v>9</v>
      </c>
      <c r="F538" s="12">
        <v>20</v>
      </c>
      <c r="G538" s="12" t="s">
        <v>10</v>
      </c>
    </row>
    <row r="539" spans="3:7" ht="15" thickBot="1" x14ac:dyDescent="0.35">
      <c r="C539" s="10">
        <v>43309</v>
      </c>
      <c r="D539" s="11">
        <v>0.50040509259259258</v>
      </c>
      <c r="E539" s="12" t="s">
        <v>9</v>
      </c>
      <c r="F539" s="12">
        <v>14</v>
      </c>
      <c r="G539" s="12" t="s">
        <v>10</v>
      </c>
    </row>
    <row r="540" spans="3:7" ht="15" thickBot="1" x14ac:dyDescent="0.35">
      <c r="C540" s="10">
        <v>43309</v>
      </c>
      <c r="D540" s="11">
        <v>0.51018518518518519</v>
      </c>
      <c r="E540" s="12" t="s">
        <v>9</v>
      </c>
      <c r="F540" s="12">
        <v>11</v>
      </c>
      <c r="G540" s="12" t="s">
        <v>11</v>
      </c>
    </row>
    <row r="541" spans="3:7" ht="15" thickBot="1" x14ac:dyDescent="0.35">
      <c r="C541" s="10">
        <v>43309</v>
      </c>
      <c r="D541" s="11">
        <v>0.51496527777777779</v>
      </c>
      <c r="E541" s="12" t="s">
        <v>9</v>
      </c>
      <c r="F541" s="12">
        <v>10</v>
      </c>
      <c r="G541" s="12" t="s">
        <v>11</v>
      </c>
    </row>
    <row r="542" spans="3:7" ht="15" thickBot="1" x14ac:dyDescent="0.35">
      <c r="C542" s="10">
        <v>43309</v>
      </c>
      <c r="D542" s="11">
        <v>0.51503472222222224</v>
      </c>
      <c r="E542" s="12" t="s">
        <v>9</v>
      </c>
      <c r="F542" s="12">
        <v>18</v>
      </c>
      <c r="G542" s="12" t="s">
        <v>11</v>
      </c>
    </row>
    <row r="543" spans="3:7" ht="15" thickBot="1" x14ac:dyDescent="0.35">
      <c r="C543" s="10">
        <v>43309</v>
      </c>
      <c r="D543" s="11">
        <v>0.52351851851851849</v>
      </c>
      <c r="E543" s="12" t="s">
        <v>9</v>
      </c>
      <c r="F543" s="12">
        <v>17</v>
      </c>
      <c r="G543" s="12" t="s">
        <v>11</v>
      </c>
    </row>
    <row r="544" spans="3:7" ht="15" thickBot="1" x14ac:dyDescent="0.35">
      <c r="C544" s="10">
        <v>43309</v>
      </c>
      <c r="D544" s="11">
        <v>0.52354166666666668</v>
      </c>
      <c r="E544" s="12" t="s">
        <v>9</v>
      </c>
      <c r="F544" s="12">
        <v>18</v>
      </c>
      <c r="G544" s="12" t="s">
        <v>11</v>
      </c>
    </row>
    <row r="545" spans="3:7" ht="15" thickBot="1" x14ac:dyDescent="0.35">
      <c r="C545" s="10">
        <v>43309</v>
      </c>
      <c r="D545" s="11">
        <v>0.52354166666666668</v>
      </c>
      <c r="E545" s="12" t="s">
        <v>9</v>
      </c>
      <c r="F545" s="12">
        <v>12</v>
      </c>
      <c r="G545" s="12" t="s">
        <v>11</v>
      </c>
    </row>
    <row r="546" spans="3:7" ht="15" thickBot="1" x14ac:dyDescent="0.35">
      <c r="C546" s="10">
        <v>43309</v>
      </c>
      <c r="D546" s="11">
        <v>0.52355324074074072</v>
      </c>
      <c r="E546" s="12" t="s">
        <v>9</v>
      </c>
      <c r="F546" s="12">
        <v>19</v>
      </c>
      <c r="G546" s="12" t="s">
        <v>11</v>
      </c>
    </row>
    <row r="547" spans="3:7" ht="15" thickBot="1" x14ac:dyDescent="0.35">
      <c r="C547" s="10">
        <v>43309</v>
      </c>
      <c r="D547" s="11">
        <v>0.52357638888888891</v>
      </c>
      <c r="E547" s="12" t="s">
        <v>9</v>
      </c>
      <c r="F547" s="12">
        <v>17</v>
      </c>
      <c r="G547" s="12" t="s">
        <v>11</v>
      </c>
    </row>
    <row r="548" spans="3:7" ht="15" thickBot="1" x14ac:dyDescent="0.35">
      <c r="C548" s="10">
        <v>43309</v>
      </c>
      <c r="D548" s="11">
        <v>0.52358796296296295</v>
      </c>
      <c r="E548" s="12" t="s">
        <v>9</v>
      </c>
      <c r="F548" s="12">
        <v>21</v>
      </c>
      <c r="G548" s="12" t="s">
        <v>11</v>
      </c>
    </row>
    <row r="549" spans="3:7" ht="15" thickBot="1" x14ac:dyDescent="0.35">
      <c r="C549" s="10">
        <v>43309</v>
      </c>
      <c r="D549" s="11">
        <v>0.52362268518518518</v>
      </c>
      <c r="E549" s="12" t="s">
        <v>9</v>
      </c>
      <c r="F549" s="12">
        <v>11</v>
      </c>
      <c r="G549" s="12" t="s">
        <v>11</v>
      </c>
    </row>
    <row r="550" spans="3:7" ht="15" thickBot="1" x14ac:dyDescent="0.35">
      <c r="C550" s="10">
        <v>43309</v>
      </c>
      <c r="D550" s="11">
        <v>0.52407407407407403</v>
      </c>
      <c r="E550" s="12" t="s">
        <v>9</v>
      </c>
      <c r="F550" s="12">
        <v>10</v>
      </c>
      <c r="G550" s="12" t="s">
        <v>11</v>
      </c>
    </row>
    <row r="551" spans="3:7" ht="15" thickBot="1" x14ac:dyDescent="0.35">
      <c r="C551" s="10">
        <v>43309</v>
      </c>
      <c r="D551" s="11">
        <v>0.52598379629629632</v>
      </c>
      <c r="E551" s="12" t="s">
        <v>9</v>
      </c>
      <c r="F551" s="12">
        <v>20</v>
      </c>
      <c r="G551" s="12" t="s">
        <v>10</v>
      </c>
    </row>
    <row r="552" spans="3:7" ht="15" thickBot="1" x14ac:dyDescent="0.35">
      <c r="C552" s="10">
        <v>43309</v>
      </c>
      <c r="D552" s="11">
        <v>0.53334490740740736</v>
      </c>
      <c r="E552" s="12" t="s">
        <v>9</v>
      </c>
      <c r="F552" s="12">
        <v>19</v>
      </c>
      <c r="G552" s="12" t="s">
        <v>11</v>
      </c>
    </row>
    <row r="553" spans="3:7" ht="15" thickBot="1" x14ac:dyDescent="0.35">
      <c r="C553" s="10">
        <v>43309</v>
      </c>
      <c r="D553" s="11">
        <v>0.54625000000000001</v>
      </c>
      <c r="E553" s="12" t="s">
        <v>9</v>
      </c>
      <c r="F553" s="12">
        <v>11</v>
      </c>
      <c r="G553" s="12" t="s">
        <v>10</v>
      </c>
    </row>
    <row r="554" spans="3:7" ht="15" thickBot="1" x14ac:dyDescent="0.35">
      <c r="C554" s="10">
        <v>43309</v>
      </c>
      <c r="D554" s="11">
        <v>0.55731481481481482</v>
      </c>
      <c r="E554" s="12" t="s">
        <v>9</v>
      </c>
      <c r="F554" s="12">
        <v>17</v>
      </c>
      <c r="G554" s="12" t="s">
        <v>10</v>
      </c>
    </row>
    <row r="555" spans="3:7" ht="15" thickBot="1" x14ac:dyDescent="0.35">
      <c r="C555" s="10">
        <v>43309</v>
      </c>
      <c r="D555" s="11">
        <v>0.55734953703703705</v>
      </c>
      <c r="E555" s="12" t="s">
        <v>9</v>
      </c>
      <c r="F555" s="12">
        <v>31</v>
      </c>
      <c r="G555" s="12" t="s">
        <v>10</v>
      </c>
    </row>
    <row r="556" spans="3:7" ht="15" thickBot="1" x14ac:dyDescent="0.35">
      <c r="C556" s="10">
        <v>43309</v>
      </c>
      <c r="D556" s="11">
        <v>0.55737268518518512</v>
      </c>
      <c r="E556" s="12" t="s">
        <v>9</v>
      </c>
      <c r="F556" s="12">
        <v>27</v>
      </c>
      <c r="G556" s="12" t="s">
        <v>10</v>
      </c>
    </row>
    <row r="557" spans="3:7" ht="15" thickBot="1" x14ac:dyDescent="0.35">
      <c r="C557" s="10">
        <v>43309</v>
      </c>
      <c r="D557" s="11">
        <v>0.562037037037037</v>
      </c>
      <c r="E557" s="12" t="s">
        <v>9</v>
      </c>
      <c r="F557" s="12">
        <v>11</v>
      </c>
      <c r="G557" s="12" t="s">
        <v>11</v>
      </c>
    </row>
    <row r="558" spans="3:7" ht="15" thickBot="1" x14ac:dyDescent="0.35">
      <c r="C558" s="10">
        <v>43309</v>
      </c>
      <c r="D558" s="11">
        <v>0.57406250000000003</v>
      </c>
      <c r="E558" s="12" t="s">
        <v>9</v>
      </c>
      <c r="F558" s="12">
        <v>21</v>
      </c>
      <c r="G558" s="12" t="s">
        <v>10</v>
      </c>
    </row>
    <row r="559" spans="3:7" ht="15" thickBot="1" x14ac:dyDescent="0.35">
      <c r="C559" s="10">
        <v>43309</v>
      </c>
      <c r="D559" s="11">
        <v>0.57408564814814811</v>
      </c>
      <c r="E559" s="12" t="s">
        <v>9</v>
      </c>
      <c r="F559" s="12">
        <v>22</v>
      </c>
      <c r="G559" s="12" t="s">
        <v>10</v>
      </c>
    </row>
    <row r="560" spans="3:7" ht="15" thickBot="1" x14ac:dyDescent="0.35">
      <c r="C560" s="10">
        <v>43309</v>
      </c>
      <c r="D560" s="11">
        <v>0.57472222222222225</v>
      </c>
      <c r="E560" s="12" t="s">
        <v>9</v>
      </c>
      <c r="F560" s="12">
        <v>12</v>
      </c>
      <c r="G560" s="12" t="s">
        <v>11</v>
      </c>
    </row>
    <row r="561" spans="3:7" ht="15" thickBot="1" x14ac:dyDescent="0.35">
      <c r="C561" s="10">
        <v>43309</v>
      </c>
      <c r="D561" s="11">
        <v>0.58259259259259266</v>
      </c>
      <c r="E561" s="12" t="s">
        <v>9</v>
      </c>
      <c r="F561" s="12">
        <v>12</v>
      </c>
      <c r="G561" s="12" t="s">
        <v>11</v>
      </c>
    </row>
    <row r="562" spans="3:7" ht="15" thickBot="1" x14ac:dyDescent="0.35">
      <c r="C562" s="10">
        <v>43309</v>
      </c>
      <c r="D562" s="11">
        <v>0.58442129629629636</v>
      </c>
      <c r="E562" s="12" t="s">
        <v>9</v>
      </c>
      <c r="F562" s="12">
        <v>11</v>
      </c>
      <c r="G562" s="12" t="s">
        <v>11</v>
      </c>
    </row>
    <row r="563" spans="3:7" ht="15" thickBot="1" x14ac:dyDescent="0.35">
      <c r="C563" s="10">
        <v>43309</v>
      </c>
      <c r="D563" s="11">
        <v>0.5869212962962963</v>
      </c>
      <c r="E563" s="12" t="s">
        <v>9</v>
      </c>
      <c r="F563" s="12">
        <v>9</v>
      </c>
      <c r="G563" s="12" t="s">
        <v>11</v>
      </c>
    </row>
    <row r="564" spans="3:7" ht="15" thickBot="1" x14ac:dyDescent="0.35">
      <c r="C564" s="10">
        <v>43309</v>
      </c>
      <c r="D564" s="11">
        <v>0.58938657407407413</v>
      </c>
      <c r="E564" s="12" t="s">
        <v>9</v>
      </c>
      <c r="F564" s="12">
        <v>10</v>
      </c>
      <c r="G564" s="12" t="s">
        <v>11</v>
      </c>
    </row>
    <row r="565" spans="3:7" ht="15" thickBot="1" x14ac:dyDescent="0.35">
      <c r="C565" s="10">
        <v>43309</v>
      </c>
      <c r="D565" s="11">
        <v>0.59021990740740737</v>
      </c>
      <c r="E565" s="12" t="s">
        <v>9</v>
      </c>
      <c r="F565" s="12">
        <v>23</v>
      </c>
      <c r="G565" s="12" t="s">
        <v>10</v>
      </c>
    </row>
    <row r="566" spans="3:7" ht="15" thickBot="1" x14ac:dyDescent="0.35">
      <c r="C566" s="10">
        <v>43309</v>
      </c>
      <c r="D566" s="11">
        <v>0.59559027777777784</v>
      </c>
      <c r="E566" s="12" t="s">
        <v>9</v>
      </c>
      <c r="F566" s="12">
        <v>10</v>
      </c>
      <c r="G566" s="12" t="s">
        <v>10</v>
      </c>
    </row>
    <row r="567" spans="3:7" ht="15" thickBot="1" x14ac:dyDescent="0.35">
      <c r="C567" s="10">
        <v>43309</v>
      </c>
      <c r="D567" s="11">
        <v>0.59560185185185188</v>
      </c>
      <c r="E567" s="12" t="s">
        <v>9</v>
      </c>
      <c r="F567" s="12">
        <v>10</v>
      </c>
      <c r="G567" s="12" t="s">
        <v>10</v>
      </c>
    </row>
    <row r="568" spans="3:7" ht="15" thickBot="1" x14ac:dyDescent="0.35">
      <c r="C568" s="10">
        <v>43309</v>
      </c>
      <c r="D568" s="11">
        <v>0.60822916666666671</v>
      </c>
      <c r="E568" s="12" t="s">
        <v>9</v>
      </c>
      <c r="F568" s="12">
        <v>18</v>
      </c>
      <c r="G568" s="12" t="s">
        <v>10</v>
      </c>
    </row>
    <row r="569" spans="3:7" ht="15" thickBot="1" x14ac:dyDescent="0.35">
      <c r="C569" s="10">
        <v>43309</v>
      </c>
      <c r="D569" s="11">
        <v>0.60824074074074075</v>
      </c>
      <c r="E569" s="12" t="s">
        <v>9</v>
      </c>
      <c r="F569" s="12">
        <v>14</v>
      </c>
      <c r="G569" s="12" t="s">
        <v>10</v>
      </c>
    </row>
    <row r="570" spans="3:7" ht="15" thickBot="1" x14ac:dyDescent="0.35">
      <c r="C570" s="10">
        <v>43309</v>
      </c>
      <c r="D570" s="11">
        <v>0.60825231481481479</v>
      </c>
      <c r="E570" s="12" t="s">
        <v>9</v>
      </c>
      <c r="F570" s="12">
        <v>9</v>
      </c>
      <c r="G570" s="12" t="s">
        <v>10</v>
      </c>
    </row>
    <row r="571" spans="3:7" ht="15" thickBot="1" x14ac:dyDescent="0.35">
      <c r="C571" s="10">
        <v>43309</v>
      </c>
      <c r="D571" s="11">
        <v>0.60825231481481479</v>
      </c>
      <c r="E571" s="12" t="s">
        <v>9</v>
      </c>
      <c r="F571" s="12">
        <v>10</v>
      </c>
      <c r="G571" s="12" t="s">
        <v>10</v>
      </c>
    </row>
    <row r="572" spans="3:7" ht="15" thickBot="1" x14ac:dyDescent="0.35">
      <c r="C572" s="10">
        <v>43309</v>
      </c>
      <c r="D572" s="11">
        <v>0.61996527777777777</v>
      </c>
      <c r="E572" s="12" t="s">
        <v>9</v>
      </c>
      <c r="F572" s="12">
        <v>9</v>
      </c>
      <c r="G572" s="12" t="s">
        <v>11</v>
      </c>
    </row>
    <row r="573" spans="3:7" ht="15" thickBot="1" x14ac:dyDescent="0.35">
      <c r="C573" s="10">
        <v>43309</v>
      </c>
      <c r="D573" s="11">
        <v>0.63410879629629624</v>
      </c>
      <c r="E573" s="12" t="s">
        <v>9</v>
      </c>
      <c r="F573" s="12">
        <v>13</v>
      </c>
      <c r="G573" s="12" t="s">
        <v>11</v>
      </c>
    </row>
    <row r="574" spans="3:7" ht="15" thickBot="1" x14ac:dyDescent="0.35">
      <c r="C574" s="10">
        <v>43309</v>
      </c>
      <c r="D574" s="11">
        <v>0.63537037037037036</v>
      </c>
      <c r="E574" s="12" t="s">
        <v>9</v>
      </c>
      <c r="F574" s="12">
        <v>14</v>
      </c>
      <c r="G574" s="12" t="s">
        <v>11</v>
      </c>
    </row>
    <row r="575" spans="3:7" ht="15" thickBot="1" x14ac:dyDescent="0.35">
      <c r="C575" s="10">
        <v>43309</v>
      </c>
      <c r="D575" s="11">
        <v>0.63909722222222221</v>
      </c>
      <c r="E575" s="12" t="s">
        <v>9</v>
      </c>
      <c r="F575" s="12">
        <v>13</v>
      </c>
      <c r="G575" s="12" t="s">
        <v>11</v>
      </c>
    </row>
    <row r="576" spans="3:7" ht="15" thickBot="1" x14ac:dyDescent="0.35">
      <c r="C576" s="10">
        <v>43309</v>
      </c>
      <c r="D576" s="11">
        <v>0.64312500000000006</v>
      </c>
      <c r="E576" s="12" t="s">
        <v>9</v>
      </c>
      <c r="F576" s="12">
        <v>20</v>
      </c>
      <c r="G576" s="12" t="s">
        <v>10</v>
      </c>
    </row>
    <row r="577" spans="3:7" ht="15" thickBot="1" x14ac:dyDescent="0.35">
      <c r="C577" s="10">
        <v>43309</v>
      </c>
      <c r="D577" s="11">
        <v>0.65129629629629626</v>
      </c>
      <c r="E577" s="12" t="s">
        <v>9</v>
      </c>
      <c r="F577" s="12">
        <v>18</v>
      </c>
      <c r="G577" s="12" t="s">
        <v>10</v>
      </c>
    </row>
    <row r="578" spans="3:7" ht="15" thickBot="1" x14ac:dyDescent="0.35">
      <c r="C578" s="10">
        <v>43309</v>
      </c>
      <c r="D578" s="11">
        <v>0.65163194444444439</v>
      </c>
      <c r="E578" s="12" t="s">
        <v>9</v>
      </c>
      <c r="F578" s="12">
        <v>16</v>
      </c>
      <c r="G578" s="12" t="s">
        <v>10</v>
      </c>
    </row>
    <row r="579" spans="3:7" ht="15" thickBot="1" x14ac:dyDescent="0.35">
      <c r="C579" s="10">
        <v>43309</v>
      </c>
      <c r="D579" s="11">
        <v>0.65384259259259259</v>
      </c>
      <c r="E579" s="12" t="s">
        <v>9</v>
      </c>
      <c r="F579" s="12">
        <v>14</v>
      </c>
      <c r="G579" s="12" t="s">
        <v>11</v>
      </c>
    </row>
    <row r="580" spans="3:7" ht="15" thickBot="1" x14ac:dyDescent="0.35">
      <c r="C580" s="10">
        <v>43309</v>
      </c>
      <c r="D580" s="11">
        <v>0.65618055555555554</v>
      </c>
      <c r="E580" s="12" t="s">
        <v>9</v>
      </c>
      <c r="F580" s="12">
        <v>11</v>
      </c>
      <c r="G580" s="12" t="s">
        <v>11</v>
      </c>
    </row>
    <row r="581" spans="3:7" ht="15" thickBot="1" x14ac:dyDescent="0.35">
      <c r="C581" s="10">
        <v>43309</v>
      </c>
      <c r="D581" s="11">
        <v>0.65892361111111108</v>
      </c>
      <c r="E581" s="12" t="s">
        <v>9</v>
      </c>
      <c r="F581" s="12">
        <v>13</v>
      </c>
      <c r="G581" s="12" t="s">
        <v>10</v>
      </c>
    </row>
    <row r="582" spans="3:7" ht="15" thickBot="1" x14ac:dyDescent="0.35">
      <c r="C582" s="10">
        <v>43309</v>
      </c>
      <c r="D582" s="11">
        <v>0.66181712962962969</v>
      </c>
      <c r="E582" s="12" t="s">
        <v>9</v>
      </c>
      <c r="F582" s="12">
        <v>10</v>
      </c>
      <c r="G582" s="12" t="s">
        <v>10</v>
      </c>
    </row>
    <row r="583" spans="3:7" ht="15" thickBot="1" x14ac:dyDescent="0.35">
      <c r="C583" s="10">
        <v>43309</v>
      </c>
      <c r="D583" s="11">
        <v>0.66594907407407411</v>
      </c>
      <c r="E583" s="12" t="s">
        <v>9</v>
      </c>
      <c r="F583" s="12">
        <v>4</v>
      </c>
      <c r="G583" s="12" t="s">
        <v>10</v>
      </c>
    </row>
    <row r="584" spans="3:7" ht="15" thickBot="1" x14ac:dyDescent="0.35">
      <c r="C584" s="10">
        <v>43309</v>
      </c>
      <c r="D584" s="11">
        <v>0.67152777777777783</v>
      </c>
      <c r="E584" s="12" t="s">
        <v>9</v>
      </c>
      <c r="F584" s="12">
        <v>17</v>
      </c>
      <c r="G584" s="12" t="s">
        <v>10</v>
      </c>
    </row>
    <row r="585" spans="3:7" ht="15" thickBot="1" x14ac:dyDescent="0.35">
      <c r="C585" s="10">
        <v>43309</v>
      </c>
      <c r="D585" s="11">
        <v>0.67530092592592583</v>
      </c>
      <c r="E585" s="12" t="s">
        <v>9</v>
      </c>
      <c r="F585" s="12">
        <v>10</v>
      </c>
      <c r="G585" s="12" t="s">
        <v>10</v>
      </c>
    </row>
    <row r="586" spans="3:7" ht="15" thickBot="1" x14ac:dyDescent="0.35">
      <c r="C586" s="10">
        <v>43309</v>
      </c>
      <c r="D586" s="11">
        <v>0.67607638888888888</v>
      </c>
      <c r="E586" s="12" t="s">
        <v>9</v>
      </c>
      <c r="F586" s="12">
        <v>12</v>
      </c>
      <c r="G586" s="12" t="s">
        <v>10</v>
      </c>
    </row>
    <row r="587" spans="3:7" ht="15" thickBot="1" x14ac:dyDescent="0.35">
      <c r="C587" s="10">
        <v>43309</v>
      </c>
      <c r="D587" s="11">
        <v>0.67657407407407411</v>
      </c>
      <c r="E587" s="12" t="s">
        <v>9</v>
      </c>
      <c r="F587" s="12">
        <v>12</v>
      </c>
      <c r="G587" s="12" t="s">
        <v>11</v>
      </c>
    </row>
    <row r="588" spans="3:7" ht="15" thickBot="1" x14ac:dyDescent="0.35">
      <c r="C588" s="10">
        <v>43309</v>
      </c>
      <c r="D588" s="11">
        <v>0.69381944444444443</v>
      </c>
      <c r="E588" s="12" t="s">
        <v>9</v>
      </c>
      <c r="F588" s="12">
        <v>20</v>
      </c>
      <c r="G588" s="12" t="s">
        <v>10</v>
      </c>
    </row>
    <row r="589" spans="3:7" ht="15" thickBot="1" x14ac:dyDescent="0.35">
      <c r="C589" s="10">
        <v>43309</v>
      </c>
      <c r="D589" s="11">
        <v>0.72981481481481481</v>
      </c>
      <c r="E589" s="12" t="s">
        <v>9</v>
      </c>
      <c r="F589" s="12">
        <v>27</v>
      </c>
      <c r="G589" s="12" t="s">
        <v>11</v>
      </c>
    </row>
    <row r="590" spans="3:7" ht="15" thickBot="1" x14ac:dyDescent="0.35">
      <c r="C590" s="10">
        <v>43309</v>
      </c>
      <c r="D590" s="11">
        <v>0.72982638888888884</v>
      </c>
      <c r="E590" s="12" t="s">
        <v>9</v>
      </c>
      <c r="F590" s="12">
        <v>20</v>
      </c>
      <c r="G590" s="12" t="s">
        <v>11</v>
      </c>
    </row>
    <row r="591" spans="3:7" ht="15" thickBot="1" x14ac:dyDescent="0.35">
      <c r="C591" s="10">
        <v>43309</v>
      </c>
      <c r="D591" s="11">
        <v>0.72983796296296299</v>
      </c>
      <c r="E591" s="12" t="s">
        <v>9</v>
      </c>
      <c r="F591" s="12">
        <v>13</v>
      </c>
      <c r="G591" s="12" t="s">
        <v>11</v>
      </c>
    </row>
    <row r="592" spans="3:7" ht="15" thickBot="1" x14ac:dyDescent="0.35">
      <c r="C592" s="10">
        <v>43309</v>
      </c>
      <c r="D592" s="11">
        <v>0.7298958333333333</v>
      </c>
      <c r="E592" s="12" t="s">
        <v>9</v>
      </c>
      <c r="F592" s="12">
        <v>9</v>
      </c>
      <c r="G592" s="12" t="s">
        <v>11</v>
      </c>
    </row>
    <row r="593" spans="3:7" ht="15" thickBot="1" x14ac:dyDescent="0.35">
      <c r="C593" s="10">
        <v>43309</v>
      </c>
      <c r="D593" s="11">
        <v>0.73550925925925925</v>
      </c>
      <c r="E593" s="12" t="s">
        <v>9</v>
      </c>
      <c r="F593" s="12">
        <v>9</v>
      </c>
      <c r="G593" s="12" t="s">
        <v>10</v>
      </c>
    </row>
    <row r="594" spans="3:7" ht="15" thickBot="1" x14ac:dyDescent="0.35">
      <c r="C594" s="10">
        <v>43309</v>
      </c>
      <c r="D594" s="11">
        <v>0.74381944444444448</v>
      </c>
      <c r="E594" s="12" t="s">
        <v>9</v>
      </c>
      <c r="F594" s="12">
        <v>16</v>
      </c>
      <c r="G594" s="12" t="s">
        <v>10</v>
      </c>
    </row>
    <row r="595" spans="3:7" ht="15" thickBot="1" x14ac:dyDescent="0.35">
      <c r="C595" s="10">
        <v>43309</v>
      </c>
      <c r="D595" s="11">
        <v>0.76150462962962961</v>
      </c>
      <c r="E595" s="12" t="s">
        <v>9</v>
      </c>
      <c r="F595" s="12">
        <v>22</v>
      </c>
      <c r="G595" s="12" t="s">
        <v>10</v>
      </c>
    </row>
    <row r="596" spans="3:7" ht="15" thickBot="1" x14ac:dyDescent="0.35">
      <c r="C596" s="10">
        <v>43309</v>
      </c>
      <c r="D596" s="11">
        <v>0.77615740740740735</v>
      </c>
      <c r="E596" s="12" t="s">
        <v>9</v>
      </c>
      <c r="F596" s="12">
        <v>25</v>
      </c>
      <c r="G596" s="12" t="s">
        <v>10</v>
      </c>
    </row>
    <row r="597" spans="3:7" ht="15" thickBot="1" x14ac:dyDescent="0.35">
      <c r="C597" s="10">
        <v>43309</v>
      </c>
      <c r="D597" s="11">
        <v>0.77621527777777777</v>
      </c>
      <c r="E597" s="12" t="s">
        <v>9</v>
      </c>
      <c r="F597" s="12">
        <v>25</v>
      </c>
      <c r="G597" s="12" t="s">
        <v>10</v>
      </c>
    </row>
    <row r="598" spans="3:7" ht="15" thickBot="1" x14ac:dyDescent="0.35">
      <c r="C598" s="10">
        <v>43309</v>
      </c>
      <c r="D598" s="11">
        <v>0.79208333333333336</v>
      </c>
      <c r="E598" s="12" t="s">
        <v>9</v>
      </c>
      <c r="F598" s="12">
        <v>19</v>
      </c>
      <c r="G598" s="12" t="s">
        <v>11</v>
      </c>
    </row>
    <row r="599" spans="3:7" ht="15" thickBot="1" x14ac:dyDescent="0.35">
      <c r="C599" s="10">
        <v>43309</v>
      </c>
      <c r="D599" s="11">
        <v>0.79234953703703714</v>
      </c>
      <c r="E599" s="12" t="s">
        <v>9</v>
      </c>
      <c r="F599" s="12">
        <v>10</v>
      </c>
      <c r="G599" s="12" t="s">
        <v>11</v>
      </c>
    </row>
    <row r="600" spans="3:7" ht="15" thickBot="1" x14ac:dyDescent="0.35">
      <c r="C600" s="10">
        <v>43309</v>
      </c>
      <c r="D600" s="11">
        <v>0.79562499999999992</v>
      </c>
      <c r="E600" s="12" t="s">
        <v>9</v>
      </c>
      <c r="F600" s="12">
        <v>2</v>
      </c>
      <c r="G600" s="12" t="s">
        <v>10</v>
      </c>
    </row>
    <row r="601" spans="3:7" ht="15" thickBot="1" x14ac:dyDescent="0.35">
      <c r="C601" s="10">
        <v>43309</v>
      </c>
      <c r="D601" s="11">
        <v>0.80366898148148147</v>
      </c>
      <c r="E601" s="12" t="s">
        <v>9</v>
      </c>
      <c r="F601" s="12">
        <v>14</v>
      </c>
      <c r="G601" s="12" t="s">
        <v>11</v>
      </c>
    </row>
    <row r="602" spans="3:7" ht="15" thickBot="1" x14ac:dyDescent="0.35">
      <c r="C602" s="10">
        <v>43309</v>
      </c>
      <c r="D602" s="11">
        <v>0.8054513888888889</v>
      </c>
      <c r="E602" s="12" t="s">
        <v>9</v>
      </c>
      <c r="F602" s="12">
        <v>12</v>
      </c>
      <c r="G602" s="12" t="s">
        <v>11</v>
      </c>
    </row>
    <row r="603" spans="3:7" ht="15" thickBot="1" x14ac:dyDescent="0.35">
      <c r="C603" s="10">
        <v>43309</v>
      </c>
      <c r="D603" s="11">
        <v>0.81518518518518512</v>
      </c>
      <c r="E603" s="12" t="s">
        <v>9</v>
      </c>
      <c r="F603" s="12">
        <v>11</v>
      </c>
      <c r="G603" s="12" t="s">
        <v>11</v>
      </c>
    </row>
    <row r="604" spans="3:7" ht="15" thickBot="1" x14ac:dyDescent="0.35">
      <c r="C604" s="10">
        <v>43309</v>
      </c>
      <c r="D604" s="11">
        <v>0.8158333333333333</v>
      </c>
      <c r="E604" s="12" t="s">
        <v>9</v>
      </c>
      <c r="F604" s="12">
        <v>22</v>
      </c>
      <c r="G604" s="12" t="s">
        <v>10</v>
      </c>
    </row>
    <row r="605" spans="3:7" ht="15" thickBot="1" x14ac:dyDescent="0.35">
      <c r="C605" s="10">
        <v>43309</v>
      </c>
      <c r="D605" s="11">
        <v>0.82605324074074071</v>
      </c>
      <c r="E605" s="12" t="s">
        <v>9</v>
      </c>
      <c r="F605" s="12">
        <v>19</v>
      </c>
      <c r="G605" s="12" t="s">
        <v>10</v>
      </c>
    </row>
    <row r="606" spans="3:7" ht="15" thickBot="1" x14ac:dyDescent="0.35">
      <c r="C606" s="10">
        <v>43309</v>
      </c>
      <c r="D606" s="11">
        <v>0.8649768518518518</v>
      </c>
      <c r="E606" s="12" t="s">
        <v>9</v>
      </c>
      <c r="F606" s="12">
        <v>26</v>
      </c>
      <c r="G606" s="12" t="s">
        <v>11</v>
      </c>
    </row>
    <row r="607" spans="3:7" ht="15" thickBot="1" x14ac:dyDescent="0.35">
      <c r="C607" s="10">
        <v>43309</v>
      </c>
      <c r="D607" s="11">
        <v>0.90871527777777772</v>
      </c>
      <c r="E607" s="12" t="s">
        <v>9</v>
      </c>
      <c r="F607" s="12">
        <v>12</v>
      </c>
      <c r="G607" s="12" t="s">
        <v>10</v>
      </c>
    </row>
    <row r="608" spans="3:7" ht="15" thickBot="1" x14ac:dyDescent="0.35">
      <c r="C608" s="10">
        <v>43309</v>
      </c>
      <c r="D608" s="11">
        <v>0.90881944444444451</v>
      </c>
      <c r="E608" s="12" t="s">
        <v>9</v>
      </c>
      <c r="F608" s="12">
        <v>11</v>
      </c>
      <c r="G608" s="12" t="s">
        <v>10</v>
      </c>
    </row>
    <row r="609" spans="3:7" ht="15" thickBot="1" x14ac:dyDescent="0.35">
      <c r="C609" s="10">
        <v>43310</v>
      </c>
      <c r="D609" s="11">
        <v>0.16635416666666666</v>
      </c>
      <c r="E609" s="12" t="s">
        <v>9</v>
      </c>
      <c r="F609" s="12">
        <v>17</v>
      </c>
      <c r="G609" s="12" t="s">
        <v>10</v>
      </c>
    </row>
    <row r="610" spans="3:7" ht="15" thickBot="1" x14ac:dyDescent="0.35">
      <c r="C610" s="10">
        <v>43310</v>
      </c>
      <c r="D610" s="11">
        <v>0.18694444444444444</v>
      </c>
      <c r="E610" s="12" t="s">
        <v>9</v>
      </c>
      <c r="F610" s="12">
        <v>16</v>
      </c>
      <c r="G610" s="12" t="s">
        <v>10</v>
      </c>
    </row>
    <row r="611" spans="3:7" ht="15" thickBot="1" x14ac:dyDescent="0.35">
      <c r="C611" s="10">
        <v>43310</v>
      </c>
      <c r="D611" s="11">
        <v>0.20883101851851851</v>
      </c>
      <c r="E611" s="12" t="s">
        <v>9</v>
      </c>
      <c r="F611" s="12">
        <v>13</v>
      </c>
      <c r="G611" s="12" t="s">
        <v>10</v>
      </c>
    </row>
    <row r="612" spans="3:7" ht="15" thickBot="1" x14ac:dyDescent="0.35">
      <c r="C612" s="10">
        <v>43310</v>
      </c>
      <c r="D612" s="11">
        <v>0.23594907407407406</v>
      </c>
      <c r="E612" s="12" t="s">
        <v>9</v>
      </c>
      <c r="F612" s="12">
        <v>7</v>
      </c>
      <c r="G612" s="12" t="s">
        <v>11</v>
      </c>
    </row>
    <row r="613" spans="3:7" ht="15" thickBot="1" x14ac:dyDescent="0.35">
      <c r="C613" s="10">
        <v>43310</v>
      </c>
      <c r="D613" s="11">
        <v>0.28265046296296298</v>
      </c>
      <c r="E613" s="12" t="s">
        <v>9</v>
      </c>
      <c r="F613" s="12">
        <v>6</v>
      </c>
      <c r="G613" s="12" t="s">
        <v>10</v>
      </c>
    </row>
    <row r="614" spans="3:7" ht="15" thickBot="1" x14ac:dyDescent="0.35">
      <c r="C614" s="10">
        <v>43310</v>
      </c>
      <c r="D614" s="11">
        <v>0.30918981481481483</v>
      </c>
      <c r="E614" s="12" t="s">
        <v>9</v>
      </c>
      <c r="F614" s="12">
        <v>7</v>
      </c>
      <c r="G614" s="12" t="s">
        <v>10</v>
      </c>
    </row>
    <row r="615" spans="3:7" ht="15" thickBot="1" x14ac:dyDescent="0.35">
      <c r="C615" s="10">
        <v>43310</v>
      </c>
      <c r="D615" s="11">
        <v>0.35118055555555555</v>
      </c>
      <c r="E615" s="12" t="s">
        <v>9</v>
      </c>
      <c r="F615" s="12">
        <v>5</v>
      </c>
      <c r="G615" s="12" t="s">
        <v>10</v>
      </c>
    </row>
    <row r="616" spans="3:7" ht="15" thickBot="1" x14ac:dyDescent="0.35">
      <c r="C616" s="10">
        <v>43310</v>
      </c>
      <c r="D616" s="11">
        <v>0.35322916666666665</v>
      </c>
      <c r="E616" s="12" t="s">
        <v>9</v>
      </c>
      <c r="F616" s="12">
        <v>13</v>
      </c>
      <c r="G616" s="12" t="s">
        <v>11</v>
      </c>
    </row>
    <row r="617" spans="3:7" ht="15" thickBot="1" x14ac:dyDescent="0.35">
      <c r="C617" s="10">
        <v>43310</v>
      </c>
      <c r="D617" s="11">
        <v>0.3576273148148148</v>
      </c>
      <c r="E617" s="12" t="s">
        <v>9</v>
      </c>
      <c r="F617" s="12">
        <v>11</v>
      </c>
      <c r="G617" s="12" t="s">
        <v>10</v>
      </c>
    </row>
    <row r="618" spans="3:7" ht="15" thickBot="1" x14ac:dyDescent="0.35">
      <c r="C618" s="10">
        <v>43310</v>
      </c>
      <c r="D618" s="11">
        <v>0.41653935185185187</v>
      </c>
      <c r="E618" s="12" t="s">
        <v>9</v>
      </c>
      <c r="F618" s="12">
        <v>10</v>
      </c>
      <c r="G618" s="12" t="s">
        <v>10</v>
      </c>
    </row>
    <row r="619" spans="3:7" ht="15" thickBot="1" x14ac:dyDescent="0.35">
      <c r="C619" s="10">
        <v>43310</v>
      </c>
      <c r="D619" s="11">
        <v>0.42395833333333338</v>
      </c>
      <c r="E619" s="12" t="s">
        <v>9</v>
      </c>
      <c r="F619" s="12">
        <v>12</v>
      </c>
      <c r="G619" s="12" t="s">
        <v>10</v>
      </c>
    </row>
    <row r="620" spans="3:7" ht="15" thickBot="1" x14ac:dyDescent="0.35">
      <c r="C620" s="10">
        <v>43310</v>
      </c>
      <c r="D620" s="11">
        <v>0.42476851851851855</v>
      </c>
      <c r="E620" s="12" t="s">
        <v>9</v>
      </c>
      <c r="F620" s="12">
        <v>10</v>
      </c>
      <c r="G620" s="12" t="s">
        <v>11</v>
      </c>
    </row>
    <row r="621" spans="3:7" ht="15" thickBot="1" x14ac:dyDescent="0.35">
      <c r="C621" s="10">
        <v>43310</v>
      </c>
      <c r="D621" s="11">
        <v>0.43634259259259256</v>
      </c>
      <c r="E621" s="12" t="s">
        <v>9</v>
      </c>
      <c r="F621" s="12">
        <v>14</v>
      </c>
      <c r="G621" s="12" t="s">
        <v>11</v>
      </c>
    </row>
    <row r="622" spans="3:7" ht="15" thickBot="1" x14ac:dyDescent="0.35">
      <c r="C622" s="10">
        <v>43310</v>
      </c>
      <c r="D622" s="11">
        <v>0.45144675925925926</v>
      </c>
      <c r="E622" s="12" t="s">
        <v>9</v>
      </c>
      <c r="F622" s="12">
        <v>14</v>
      </c>
      <c r="G622" s="12" t="s">
        <v>10</v>
      </c>
    </row>
    <row r="623" spans="3:7" ht="15" thickBot="1" x14ac:dyDescent="0.35">
      <c r="C623" s="10">
        <v>43310</v>
      </c>
      <c r="D623" s="11">
        <v>0.45778935185185188</v>
      </c>
      <c r="E623" s="12" t="s">
        <v>9</v>
      </c>
      <c r="F623" s="12">
        <v>14</v>
      </c>
      <c r="G623" s="12" t="s">
        <v>11</v>
      </c>
    </row>
    <row r="624" spans="3:7" ht="15" thickBot="1" x14ac:dyDescent="0.35">
      <c r="C624" s="10">
        <v>43310</v>
      </c>
      <c r="D624" s="11">
        <v>0.45976851851851852</v>
      </c>
      <c r="E624" s="12" t="s">
        <v>9</v>
      </c>
      <c r="F624" s="12">
        <v>12</v>
      </c>
      <c r="G624" s="12" t="s">
        <v>11</v>
      </c>
    </row>
    <row r="625" spans="3:7" ht="15" thickBot="1" x14ac:dyDescent="0.35">
      <c r="C625" s="10">
        <v>43310</v>
      </c>
      <c r="D625" s="11">
        <v>0.46452546296296293</v>
      </c>
      <c r="E625" s="12" t="s">
        <v>9</v>
      </c>
      <c r="F625" s="12">
        <v>11</v>
      </c>
      <c r="G625" s="12" t="s">
        <v>11</v>
      </c>
    </row>
    <row r="626" spans="3:7" ht="15" thickBot="1" x14ac:dyDescent="0.35">
      <c r="C626" s="10">
        <v>43310</v>
      </c>
      <c r="D626" s="11">
        <v>0.48540509259259257</v>
      </c>
      <c r="E626" s="12" t="s">
        <v>9</v>
      </c>
      <c r="F626" s="12">
        <v>12</v>
      </c>
      <c r="G626" s="12" t="s">
        <v>11</v>
      </c>
    </row>
    <row r="627" spans="3:7" ht="15" thickBot="1" x14ac:dyDescent="0.35">
      <c r="C627" s="10">
        <v>43310</v>
      </c>
      <c r="D627" s="11">
        <v>0.48781249999999998</v>
      </c>
      <c r="E627" s="12" t="s">
        <v>9</v>
      </c>
      <c r="F627" s="12">
        <v>10</v>
      </c>
      <c r="G627" s="12" t="s">
        <v>11</v>
      </c>
    </row>
    <row r="628" spans="3:7" ht="15" thickBot="1" x14ac:dyDescent="0.35">
      <c r="C628" s="10">
        <v>43310</v>
      </c>
      <c r="D628" s="11">
        <v>0.49322916666666666</v>
      </c>
      <c r="E628" s="12" t="s">
        <v>9</v>
      </c>
      <c r="F628" s="12">
        <v>12</v>
      </c>
      <c r="G628" s="12" t="s">
        <v>11</v>
      </c>
    </row>
    <row r="629" spans="3:7" ht="15" thickBot="1" x14ac:dyDescent="0.35">
      <c r="C629" s="10">
        <v>43310</v>
      </c>
      <c r="D629" s="11">
        <v>0.49421296296296297</v>
      </c>
      <c r="E629" s="12" t="s">
        <v>9</v>
      </c>
      <c r="F629" s="12">
        <v>11</v>
      </c>
      <c r="G629" s="12" t="s">
        <v>10</v>
      </c>
    </row>
    <row r="630" spans="3:7" ht="15" thickBot="1" x14ac:dyDescent="0.35">
      <c r="C630" s="10">
        <v>43310</v>
      </c>
      <c r="D630" s="11">
        <v>0.4952893518518518</v>
      </c>
      <c r="E630" s="12" t="s">
        <v>9</v>
      </c>
      <c r="F630" s="12">
        <v>10</v>
      </c>
      <c r="G630" s="12" t="s">
        <v>11</v>
      </c>
    </row>
    <row r="631" spans="3:7" ht="15" thickBot="1" x14ac:dyDescent="0.35">
      <c r="C631" s="10">
        <v>43310</v>
      </c>
      <c r="D631" s="11">
        <v>0.50768518518518524</v>
      </c>
      <c r="E631" s="12" t="s">
        <v>9</v>
      </c>
      <c r="F631" s="12">
        <v>6</v>
      </c>
      <c r="G631" s="12" t="s">
        <v>11</v>
      </c>
    </row>
    <row r="632" spans="3:7" ht="15" thickBot="1" x14ac:dyDescent="0.35">
      <c r="C632" s="10">
        <v>43310</v>
      </c>
      <c r="D632" s="11">
        <v>0.51547453703703705</v>
      </c>
      <c r="E632" s="12" t="s">
        <v>9</v>
      </c>
      <c r="F632" s="12">
        <v>4</v>
      </c>
      <c r="G632" s="12" t="s">
        <v>10</v>
      </c>
    </row>
    <row r="633" spans="3:7" ht="15" thickBot="1" x14ac:dyDescent="0.35">
      <c r="C633" s="10">
        <v>43310</v>
      </c>
      <c r="D633" s="11">
        <v>0.51910879629629625</v>
      </c>
      <c r="E633" s="12" t="s">
        <v>9</v>
      </c>
      <c r="F633" s="12">
        <v>20</v>
      </c>
      <c r="G633" s="12" t="s">
        <v>10</v>
      </c>
    </row>
    <row r="634" spans="3:7" ht="15" thickBot="1" x14ac:dyDescent="0.35">
      <c r="C634" s="10">
        <v>43310</v>
      </c>
      <c r="D634" s="11">
        <v>0.52251157407407411</v>
      </c>
      <c r="E634" s="12" t="s">
        <v>9</v>
      </c>
      <c r="F634" s="12">
        <v>19</v>
      </c>
      <c r="G634" s="12" t="s">
        <v>11</v>
      </c>
    </row>
    <row r="635" spans="3:7" ht="15" thickBot="1" x14ac:dyDescent="0.35">
      <c r="C635" s="10">
        <v>43310</v>
      </c>
      <c r="D635" s="11">
        <v>0.52263888888888888</v>
      </c>
      <c r="E635" s="12" t="s">
        <v>9</v>
      </c>
      <c r="F635" s="12">
        <v>17</v>
      </c>
      <c r="G635" s="12" t="s">
        <v>11</v>
      </c>
    </row>
    <row r="636" spans="3:7" ht="15" thickBot="1" x14ac:dyDescent="0.35">
      <c r="C636" s="10">
        <v>43310</v>
      </c>
      <c r="D636" s="11">
        <v>0.52310185185185187</v>
      </c>
      <c r="E636" s="12" t="s">
        <v>9</v>
      </c>
      <c r="F636" s="12">
        <v>15</v>
      </c>
      <c r="G636" s="12" t="s">
        <v>11</v>
      </c>
    </row>
    <row r="637" spans="3:7" ht="15" thickBot="1" x14ac:dyDescent="0.35">
      <c r="C637" s="10">
        <v>43310</v>
      </c>
      <c r="D637" s="11">
        <v>0.52636574074074072</v>
      </c>
      <c r="E637" s="12" t="s">
        <v>9</v>
      </c>
      <c r="F637" s="12">
        <v>3</v>
      </c>
      <c r="G637" s="12" t="s">
        <v>11</v>
      </c>
    </row>
    <row r="638" spans="3:7" ht="15" thickBot="1" x14ac:dyDescent="0.35">
      <c r="C638" s="10">
        <v>43310</v>
      </c>
      <c r="D638" s="11">
        <v>0.5272916666666666</v>
      </c>
      <c r="E638" s="12" t="s">
        <v>9</v>
      </c>
      <c r="F638" s="12">
        <v>19</v>
      </c>
      <c r="G638" s="12" t="s">
        <v>10</v>
      </c>
    </row>
    <row r="639" spans="3:7" ht="15" thickBot="1" x14ac:dyDescent="0.35">
      <c r="C639" s="10">
        <v>43310</v>
      </c>
      <c r="D639" s="11">
        <v>0.52751157407407401</v>
      </c>
      <c r="E639" s="12" t="s">
        <v>9</v>
      </c>
      <c r="F639" s="12">
        <v>12</v>
      </c>
      <c r="G639" s="12" t="s">
        <v>11</v>
      </c>
    </row>
    <row r="640" spans="3:7" ht="15" thickBot="1" x14ac:dyDescent="0.35">
      <c r="C640" s="10">
        <v>43310</v>
      </c>
      <c r="D640" s="11">
        <v>0.52802083333333327</v>
      </c>
      <c r="E640" s="12" t="s">
        <v>9</v>
      </c>
      <c r="F640" s="12">
        <v>10</v>
      </c>
      <c r="G640" s="12" t="s">
        <v>11</v>
      </c>
    </row>
    <row r="641" spans="3:7" ht="15" thickBot="1" x14ac:dyDescent="0.35">
      <c r="C641" s="10">
        <v>43310</v>
      </c>
      <c r="D641" s="11">
        <v>0.53432870370370367</v>
      </c>
      <c r="E641" s="12" t="s">
        <v>9</v>
      </c>
      <c r="F641" s="12">
        <v>17</v>
      </c>
      <c r="G641" s="12" t="s">
        <v>10</v>
      </c>
    </row>
    <row r="642" spans="3:7" ht="15" thickBot="1" x14ac:dyDescent="0.35">
      <c r="C642" s="10">
        <v>43310</v>
      </c>
      <c r="D642" s="11">
        <v>0.53587962962962965</v>
      </c>
      <c r="E642" s="12" t="s">
        <v>9</v>
      </c>
      <c r="F642" s="12">
        <v>22</v>
      </c>
      <c r="G642" s="12" t="s">
        <v>11</v>
      </c>
    </row>
    <row r="643" spans="3:7" ht="15" thickBot="1" x14ac:dyDescent="0.35">
      <c r="C643" s="10">
        <v>43310</v>
      </c>
      <c r="D643" s="11">
        <v>0.53589120370370369</v>
      </c>
      <c r="E643" s="12" t="s">
        <v>9</v>
      </c>
      <c r="F643" s="12">
        <v>22</v>
      </c>
      <c r="G643" s="12" t="s">
        <v>11</v>
      </c>
    </row>
    <row r="644" spans="3:7" ht="15" thickBot="1" x14ac:dyDescent="0.35">
      <c r="C644" s="10">
        <v>43310</v>
      </c>
      <c r="D644" s="11">
        <v>0.53591435185185188</v>
      </c>
      <c r="E644" s="12" t="s">
        <v>9</v>
      </c>
      <c r="F644" s="12">
        <v>25</v>
      </c>
      <c r="G644" s="12" t="s">
        <v>11</v>
      </c>
    </row>
    <row r="645" spans="3:7" ht="15" thickBot="1" x14ac:dyDescent="0.35">
      <c r="C645" s="10">
        <v>43310</v>
      </c>
      <c r="D645" s="11">
        <v>0.53592592592592592</v>
      </c>
      <c r="E645" s="12" t="s">
        <v>9</v>
      </c>
      <c r="F645" s="12">
        <v>20</v>
      </c>
      <c r="G645" s="12" t="s">
        <v>11</v>
      </c>
    </row>
    <row r="646" spans="3:7" ht="15" thickBot="1" x14ac:dyDescent="0.35">
      <c r="C646" s="10">
        <v>43310</v>
      </c>
      <c r="D646" s="11">
        <v>0.54983796296296295</v>
      </c>
      <c r="E646" s="12" t="s">
        <v>9</v>
      </c>
      <c r="F646" s="12">
        <v>20</v>
      </c>
      <c r="G646" s="12" t="s">
        <v>11</v>
      </c>
    </row>
    <row r="647" spans="3:7" ht="15" thickBot="1" x14ac:dyDescent="0.35">
      <c r="C647" s="10">
        <v>43310</v>
      </c>
      <c r="D647" s="11">
        <v>0.55884259259259261</v>
      </c>
      <c r="E647" s="12" t="s">
        <v>9</v>
      </c>
      <c r="F647" s="12">
        <v>16</v>
      </c>
      <c r="G647" s="12" t="s">
        <v>11</v>
      </c>
    </row>
    <row r="648" spans="3:7" ht="15" thickBot="1" x14ac:dyDescent="0.35">
      <c r="C648" s="10">
        <v>43310</v>
      </c>
      <c r="D648" s="11">
        <v>0.56079861111111107</v>
      </c>
      <c r="E648" s="12" t="s">
        <v>9</v>
      </c>
      <c r="F648" s="12">
        <v>12</v>
      </c>
      <c r="G648" s="12" t="s">
        <v>11</v>
      </c>
    </row>
    <row r="649" spans="3:7" ht="15" thickBot="1" x14ac:dyDescent="0.35">
      <c r="C649" s="10">
        <v>43310</v>
      </c>
      <c r="D649" s="11">
        <v>0.56391203703703707</v>
      </c>
      <c r="E649" s="12" t="s">
        <v>9</v>
      </c>
      <c r="F649" s="12">
        <v>11</v>
      </c>
      <c r="G649" s="12" t="s">
        <v>11</v>
      </c>
    </row>
    <row r="650" spans="3:7" ht="15" thickBot="1" x14ac:dyDescent="0.35">
      <c r="C650" s="10">
        <v>43310</v>
      </c>
      <c r="D650" s="11">
        <v>0.56673611111111111</v>
      </c>
      <c r="E650" s="12" t="s">
        <v>9</v>
      </c>
      <c r="F650" s="12">
        <v>10</v>
      </c>
      <c r="G650" s="12" t="s">
        <v>10</v>
      </c>
    </row>
    <row r="651" spans="3:7" ht="15" thickBot="1" x14ac:dyDescent="0.35">
      <c r="C651" s="10">
        <v>43310</v>
      </c>
      <c r="D651" s="11">
        <v>0.57082175925925926</v>
      </c>
      <c r="E651" s="12" t="s">
        <v>9</v>
      </c>
      <c r="F651" s="12">
        <v>10</v>
      </c>
      <c r="G651" s="12" t="s">
        <v>10</v>
      </c>
    </row>
    <row r="652" spans="3:7" ht="15" thickBot="1" x14ac:dyDescent="0.35">
      <c r="C652" s="10">
        <v>43310</v>
      </c>
      <c r="D652" s="11">
        <v>0.57297453703703705</v>
      </c>
      <c r="E652" s="12" t="s">
        <v>9</v>
      </c>
      <c r="F652" s="12">
        <v>7</v>
      </c>
      <c r="G652" s="12" t="s">
        <v>11</v>
      </c>
    </row>
    <row r="653" spans="3:7" ht="15" thickBot="1" x14ac:dyDescent="0.35">
      <c r="C653" s="10">
        <v>43310</v>
      </c>
      <c r="D653" s="11">
        <v>0.60918981481481482</v>
      </c>
      <c r="E653" s="12" t="s">
        <v>9</v>
      </c>
      <c r="F653" s="12">
        <v>13</v>
      </c>
      <c r="G653" s="12" t="s">
        <v>11</v>
      </c>
    </row>
    <row r="654" spans="3:7" ht="15" thickBot="1" x14ac:dyDescent="0.35">
      <c r="C654" s="10">
        <v>43310</v>
      </c>
      <c r="D654" s="11">
        <v>0.61092592592592598</v>
      </c>
      <c r="E654" s="12" t="s">
        <v>9</v>
      </c>
      <c r="F654" s="12">
        <v>10</v>
      </c>
      <c r="G654" s="12" t="s">
        <v>11</v>
      </c>
    </row>
    <row r="655" spans="3:7" ht="15" thickBot="1" x14ac:dyDescent="0.35">
      <c r="C655" s="10">
        <v>43310</v>
      </c>
      <c r="D655" s="11">
        <v>0.6164236111111111</v>
      </c>
      <c r="E655" s="12" t="s">
        <v>9</v>
      </c>
      <c r="F655" s="12">
        <v>25</v>
      </c>
      <c r="G655" s="12" t="s">
        <v>10</v>
      </c>
    </row>
    <row r="656" spans="3:7" ht="15" thickBot="1" x14ac:dyDescent="0.35">
      <c r="C656" s="10">
        <v>43310</v>
      </c>
      <c r="D656" s="11">
        <v>0.6234143518518519</v>
      </c>
      <c r="E656" s="12" t="s">
        <v>9</v>
      </c>
      <c r="F656" s="12">
        <v>23</v>
      </c>
      <c r="G656" s="12" t="s">
        <v>11</v>
      </c>
    </row>
    <row r="657" spans="3:7" ht="15" thickBot="1" x14ac:dyDescent="0.35">
      <c r="C657" s="10">
        <v>43310</v>
      </c>
      <c r="D657" s="11">
        <v>0.62482638888888886</v>
      </c>
      <c r="E657" s="12" t="s">
        <v>9</v>
      </c>
      <c r="F657" s="12">
        <v>17</v>
      </c>
      <c r="G657" s="12" t="s">
        <v>11</v>
      </c>
    </row>
    <row r="658" spans="3:7" ht="15" thickBot="1" x14ac:dyDescent="0.35">
      <c r="C658" s="10">
        <v>43310</v>
      </c>
      <c r="D658" s="11">
        <v>0.62872685185185184</v>
      </c>
      <c r="E658" s="12" t="s">
        <v>9</v>
      </c>
      <c r="F658" s="12">
        <v>10</v>
      </c>
      <c r="G658" s="12" t="s">
        <v>11</v>
      </c>
    </row>
    <row r="659" spans="3:7" ht="15" thickBot="1" x14ac:dyDescent="0.35">
      <c r="C659" s="10">
        <v>43310</v>
      </c>
      <c r="D659" s="11">
        <v>0.63487268518518525</v>
      </c>
      <c r="E659" s="12" t="s">
        <v>9</v>
      </c>
      <c r="F659" s="12">
        <v>10</v>
      </c>
      <c r="G659" s="12" t="s">
        <v>11</v>
      </c>
    </row>
    <row r="660" spans="3:7" ht="15" thickBot="1" x14ac:dyDescent="0.35">
      <c r="C660" s="10">
        <v>43310</v>
      </c>
      <c r="D660" s="11">
        <v>0.64093750000000005</v>
      </c>
      <c r="E660" s="12" t="s">
        <v>9</v>
      </c>
      <c r="F660" s="12">
        <v>5</v>
      </c>
      <c r="G660" s="12" t="s">
        <v>10</v>
      </c>
    </row>
    <row r="661" spans="3:7" ht="15" thickBot="1" x14ac:dyDescent="0.35">
      <c r="C661" s="10">
        <v>43310</v>
      </c>
      <c r="D661" s="11">
        <v>0.64572916666666669</v>
      </c>
      <c r="E661" s="12" t="s">
        <v>9</v>
      </c>
      <c r="F661" s="12">
        <v>11</v>
      </c>
      <c r="G661" s="12" t="s">
        <v>11</v>
      </c>
    </row>
    <row r="662" spans="3:7" ht="15" thickBot="1" x14ac:dyDescent="0.35">
      <c r="C662" s="10">
        <v>43310</v>
      </c>
      <c r="D662" s="11">
        <v>0.6620138888888889</v>
      </c>
      <c r="E662" s="12" t="s">
        <v>9</v>
      </c>
      <c r="F662" s="12">
        <v>10</v>
      </c>
      <c r="G662" s="12" t="s">
        <v>11</v>
      </c>
    </row>
    <row r="663" spans="3:7" ht="15" thickBot="1" x14ac:dyDescent="0.35">
      <c r="C663" s="10">
        <v>43310</v>
      </c>
      <c r="D663" s="11">
        <v>0.6867361111111111</v>
      </c>
      <c r="E663" s="12" t="s">
        <v>9</v>
      </c>
      <c r="F663" s="12">
        <v>10</v>
      </c>
      <c r="G663" s="12" t="s">
        <v>11</v>
      </c>
    </row>
    <row r="664" spans="3:7" ht="15" thickBot="1" x14ac:dyDescent="0.35">
      <c r="C664" s="10">
        <v>43310</v>
      </c>
      <c r="D664" s="11">
        <v>0.6960763888888889</v>
      </c>
      <c r="E664" s="12" t="s">
        <v>9</v>
      </c>
      <c r="F664" s="12">
        <v>8</v>
      </c>
      <c r="G664" s="12" t="s">
        <v>10</v>
      </c>
    </row>
    <row r="665" spans="3:7" ht="15" thickBot="1" x14ac:dyDescent="0.35">
      <c r="C665" s="10">
        <v>43310</v>
      </c>
      <c r="D665" s="11">
        <v>0.70072916666666663</v>
      </c>
      <c r="E665" s="12" t="s">
        <v>9</v>
      </c>
      <c r="F665" s="12">
        <v>13</v>
      </c>
      <c r="G665" s="12" t="s">
        <v>10</v>
      </c>
    </row>
    <row r="666" spans="3:7" ht="15" thickBot="1" x14ac:dyDescent="0.35">
      <c r="C666" s="10">
        <v>43310</v>
      </c>
      <c r="D666" s="11">
        <v>0.70094907407407403</v>
      </c>
      <c r="E666" s="12" t="s">
        <v>9</v>
      </c>
      <c r="F666" s="12">
        <v>11</v>
      </c>
      <c r="G666" s="12" t="s">
        <v>10</v>
      </c>
    </row>
    <row r="667" spans="3:7" ht="15" thickBot="1" x14ac:dyDescent="0.35">
      <c r="C667" s="10">
        <v>43310</v>
      </c>
      <c r="D667" s="11">
        <v>0.70097222222222222</v>
      </c>
      <c r="E667" s="12" t="s">
        <v>9</v>
      </c>
      <c r="F667" s="12">
        <v>19</v>
      </c>
      <c r="G667" s="12" t="s">
        <v>10</v>
      </c>
    </row>
    <row r="668" spans="3:7" ht="15" thickBot="1" x14ac:dyDescent="0.35">
      <c r="C668" s="10">
        <v>43310</v>
      </c>
      <c r="D668" s="11">
        <v>0.7018402777777778</v>
      </c>
      <c r="E668" s="12" t="s">
        <v>9</v>
      </c>
      <c r="F668" s="12">
        <v>9</v>
      </c>
      <c r="G668" s="12" t="s">
        <v>11</v>
      </c>
    </row>
    <row r="669" spans="3:7" ht="15" thickBot="1" x14ac:dyDescent="0.35">
      <c r="C669" s="10">
        <v>43310</v>
      </c>
      <c r="D669" s="11">
        <v>0.71383101851851849</v>
      </c>
      <c r="E669" s="12" t="s">
        <v>9</v>
      </c>
      <c r="F669" s="12">
        <v>19</v>
      </c>
      <c r="G669" s="12" t="s">
        <v>10</v>
      </c>
    </row>
    <row r="670" spans="3:7" ht="15" thickBot="1" x14ac:dyDescent="0.35">
      <c r="C670" s="10">
        <v>43310</v>
      </c>
      <c r="D670" s="11">
        <v>0.73131944444444441</v>
      </c>
      <c r="E670" s="12" t="s">
        <v>9</v>
      </c>
      <c r="F670" s="12">
        <v>13</v>
      </c>
      <c r="G670" s="12" t="s">
        <v>11</v>
      </c>
    </row>
    <row r="671" spans="3:7" ht="15" thickBot="1" x14ac:dyDescent="0.35">
      <c r="C671" s="10">
        <v>43310</v>
      </c>
      <c r="D671" s="11">
        <v>0.73640046296296291</v>
      </c>
      <c r="E671" s="12" t="s">
        <v>9</v>
      </c>
      <c r="F671" s="12">
        <v>27</v>
      </c>
      <c r="G671" s="12" t="s">
        <v>10</v>
      </c>
    </row>
    <row r="672" spans="3:7" ht="15" thickBot="1" x14ac:dyDescent="0.35">
      <c r="C672" s="10">
        <v>43310</v>
      </c>
      <c r="D672" s="11">
        <v>0.73927083333333332</v>
      </c>
      <c r="E672" s="12" t="s">
        <v>9</v>
      </c>
      <c r="F672" s="12">
        <v>18</v>
      </c>
      <c r="G672" s="12" t="s">
        <v>10</v>
      </c>
    </row>
    <row r="673" spans="3:7" ht="15" thickBot="1" x14ac:dyDescent="0.35">
      <c r="C673" s="10">
        <v>43310</v>
      </c>
      <c r="D673" s="11">
        <v>0.74898148148148147</v>
      </c>
      <c r="E673" s="12" t="s">
        <v>9</v>
      </c>
      <c r="F673" s="12">
        <v>19</v>
      </c>
      <c r="G673" s="12" t="s">
        <v>11</v>
      </c>
    </row>
    <row r="674" spans="3:7" ht="15" thickBot="1" x14ac:dyDescent="0.35">
      <c r="C674" s="10">
        <v>43310</v>
      </c>
      <c r="D674" s="11">
        <v>0.75125000000000008</v>
      </c>
      <c r="E674" s="12" t="s">
        <v>9</v>
      </c>
      <c r="F674" s="12">
        <v>11</v>
      </c>
      <c r="G674" s="12" t="s">
        <v>11</v>
      </c>
    </row>
    <row r="675" spans="3:7" ht="15" thickBot="1" x14ac:dyDescent="0.35">
      <c r="C675" s="10">
        <v>43310</v>
      </c>
      <c r="D675" s="11">
        <v>0.75636574074074081</v>
      </c>
      <c r="E675" s="12" t="s">
        <v>9</v>
      </c>
      <c r="F675" s="12">
        <v>10</v>
      </c>
      <c r="G675" s="12" t="s">
        <v>10</v>
      </c>
    </row>
    <row r="676" spans="3:7" ht="15" thickBot="1" x14ac:dyDescent="0.35">
      <c r="C676" s="10">
        <v>43310</v>
      </c>
      <c r="D676" s="11">
        <v>0.76471064814814815</v>
      </c>
      <c r="E676" s="12" t="s">
        <v>9</v>
      </c>
      <c r="F676" s="12">
        <v>9</v>
      </c>
      <c r="G676" s="12" t="s">
        <v>10</v>
      </c>
    </row>
    <row r="677" spans="3:7" ht="15" thickBot="1" x14ac:dyDescent="0.35">
      <c r="C677" s="10">
        <v>43310</v>
      </c>
      <c r="D677" s="11">
        <v>0.76922453703703697</v>
      </c>
      <c r="E677" s="12" t="s">
        <v>9</v>
      </c>
      <c r="F677" s="12">
        <v>14</v>
      </c>
      <c r="G677" s="12" t="s">
        <v>10</v>
      </c>
    </row>
    <row r="678" spans="3:7" ht="15" thickBot="1" x14ac:dyDescent="0.35">
      <c r="C678" s="10">
        <v>43310</v>
      </c>
      <c r="D678" s="11">
        <v>0.76966435185185178</v>
      </c>
      <c r="E678" s="12" t="s">
        <v>9</v>
      </c>
      <c r="F678" s="12">
        <v>12</v>
      </c>
      <c r="G678" s="12" t="s">
        <v>11</v>
      </c>
    </row>
    <row r="679" spans="3:7" ht="15" thickBot="1" x14ac:dyDescent="0.35">
      <c r="C679" s="10">
        <v>43310</v>
      </c>
      <c r="D679" s="11">
        <v>0.77078703703703699</v>
      </c>
      <c r="E679" s="12" t="s">
        <v>9</v>
      </c>
      <c r="F679" s="12">
        <v>21</v>
      </c>
      <c r="G679" s="12" t="s">
        <v>10</v>
      </c>
    </row>
    <row r="680" spans="3:7" ht="15" thickBot="1" x14ac:dyDescent="0.35">
      <c r="C680" s="10">
        <v>43310</v>
      </c>
      <c r="D680" s="11">
        <v>0.78284722222222225</v>
      </c>
      <c r="E680" s="12" t="s">
        <v>9</v>
      </c>
      <c r="F680" s="12">
        <v>12</v>
      </c>
      <c r="G680" s="12" t="s">
        <v>11</v>
      </c>
    </row>
    <row r="681" spans="3:7" ht="15" thickBot="1" x14ac:dyDescent="0.35">
      <c r="C681" s="10">
        <v>43310</v>
      </c>
      <c r="D681" s="11">
        <v>0.78651620370370379</v>
      </c>
      <c r="E681" s="12" t="s">
        <v>9</v>
      </c>
      <c r="F681" s="12">
        <v>11</v>
      </c>
      <c r="G681" s="12" t="s">
        <v>11</v>
      </c>
    </row>
    <row r="682" spans="3:7" ht="15" thickBot="1" x14ac:dyDescent="0.35">
      <c r="C682" s="10">
        <v>43310</v>
      </c>
      <c r="D682" s="11">
        <v>0.7882986111111111</v>
      </c>
      <c r="E682" s="12" t="s">
        <v>9</v>
      </c>
      <c r="F682" s="12">
        <v>10</v>
      </c>
      <c r="G682" s="12" t="s">
        <v>11</v>
      </c>
    </row>
    <row r="683" spans="3:7" ht="15" thickBot="1" x14ac:dyDescent="0.35">
      <c r="C683" s="10">
        <v>43310</v>
      </c>
      <c r="D683" s="11">
        <v>0.79457175925925927</v>
      </c>
      <c r="E683" s="12" t="s">
        <v>9</v>
      </c>
      <c r="F683" s="12">
        <v>12</v>
      </c>
      <c r="G683" s="12" t="s">
        <v>11</v>
      </c>
    </row>
    <row r="684" spans="3:7" ht="15" thickBot="1" x14ac:dyDescent="0.35">
      <c r="C684" s="10">
        <v>43310</v>
      </c>
      <c r="D684" s="11">
        <v>0.80471064814814808</v>
      </c>
      <c r="E684" s="12" t="s">
        <v>9</v>
      </c>
      <c r="F684" s="12">
        <v>11</v>
      </c>
      <c r="G684" s="12" t="s">
        <v>10</v>
      </c>
    </row>
    <row r="685" spans="3:7" ht="15" thickBot="1" x14ac:dyDescent="0.35">
      <c r="C685" s="10">
        <v>43310</v>
      </c>
      <c r="D685" s="11">
        <v>0.80609953703703707</v>
      </c>
      <c r="E685" s="12" t="s">
        <v>9</v>
      </c>
      <c r="F685" s="12">
        <v>10</v>
      </c>
      <c r="G685" s="12" t="s">
        <v>11</v>
      </c>
    </row>
    <row r="686" spans="3:7" ht="15" thickBot="1" x14ac:dyDescent="0.35">
      <c r="C686" s="10">
        <v>43310</v>
      </c>
      <c r="D686" s="11">
        <v>0.81030092592592595</v>
      </c>
      <c r="E686" s="12" t="s">
        <v>9</v>
      </c>
      <c r="F686" s="12">
        <v>10</v>
      </c>
      <c r="G686" s="12" t="s">
        <v>11</v>
      </c>
    </row>
    <row r="687" spans="3:7" ht="15" thickBot="1" x14ac:dyDescent="0.35">
      <c r="C687" s="10">
        <v>43310</v>
      </c>
      <c r="D687" s="11">
        <v>0.8169791666666667</v>
      </c>
      <c r="E687" s="12" t="s">
        <v>9</v>
      </c>
      <c r="F687" s="12">
        <v>21</v>
      </c>
      <c r="G687" s="12" t="s">
        <v>10</v>
      </c>
    </row>
    <row r="688" spans="3:7" ht="15" thickBot="1" x14ac:dyDescent="0.35">
      <c r="C688" s="10">
        <v>43310</v>
      </c>
      <c r="D688" s="11">
        <v>0.82043981481481476</v>
      </c>
      <c r="E688" s="12" t="s">
        <v>9</v>
      </c>
      <c r="F688" s="12">
        <v>12</v>
      </c>
      <c r="G688" s="12" t="s">
        <v>11</v>
      </c>
    </row>
    <row r="689" spans="3:7" ht="15" thickBot="1" x14ac:dyDescent="0.35">
      <c r="C689" s="10">
        <v>43310</v>
      </c>
      <c r="D689" s="11">
        <v>0.82182870370370376</v>
      </c>
      <c r="E689" s="12" t="s">
        <v>9</v>
      </c>
      <c r="F689" s="12">
        <v>10</v>
      </c>
      <c r="G689" s="12" t="s">
        <v>11</v>
      </c>
    </row>
    <row r="690" spans="3:7" ht="15" thickBot="1" x14ac:dyDescent="0.35">
      <c r="C690" s="10">
        <v>43310</v>
      </c>
      <c r="D690" s="11">
        <v>0.82559027777777771</v>
      </c>
      <c r="E690" s="12" t="s">
        <v>9</v>
      </c>
      <c r="F690" s="12">
        <v>10</v>
      </c>
      <c r="G690" s="12" t="s">
        <v>10</v>
      </c>
    </row>
    <row r="691" spans="3:7" ht="15" thickBot="1" x14ac:dyDescent="0.35">
      <c r="C691" s="10">
        <v>43310</v>
      </c>
      <c r="D691" s="11">
        <v>0.82719907407407411</v>
      </c>
      <c r="E691" s="12" t="s">
        <v>9</v>
      </c>
      <c r="F691" s="12">
        <v>17</v>
      </c>
      <c r="G691" s="12" t="s">
        <v>10</v>
      </c>
    </row>
    <row r="692" spans="3:7" ht="15" thickBot="1" x14ac:dyDescent="0.35">
      <c r="C692" s="10">
        <v>43310</v>
      </c>
      <c r="D692" s="11">
        <v>0.83275462962962965</v>
      </c>
      <c r="E692" s="12" t="s">
        <v>9</v>
      </c>
      <c r="F692" s="12">
        <v>16</v>
      </c>
      <c r="G692" s="12" t="s">
        <v>10</v>
      </c>
    </row>
    <row r="693" spans="3:7" ht="15" thickBot="1" x14ac:dyDescent="0.35">
      <c r="C693" s="10">
        <v>43310</v>
      </c>
      <c r="D693" s="11">
        <v>0.83354166666666663</v>
      </c>
      <c r="E693" s="12" t="s">
        <v>9</v>
      </c>
      <c r="F693" s="12">
        <v>17</v>
      </c>
      <c r="G693" s="12" t="s">
        <v>10</v>
      </c>
    </row>
    <row r="694" spans="3:7" ht="15" thickBot="1" x14ac:dyDescent="0.35">
      <c r="C694" s="10">
        <v>43310</v>
      </c>
      <c r="D694" s="11">
        <v>0.83769675925925924</v>
      </c>
      <c r="E694" s="12" t="s">
        <v>9</v>
      </c>
      <c r="F694" s="12">
        <v>13</v>
      </c>
      <c r="G694" s="12" t="s">
        <v>11</v>
      </c>
    </row>
    <row r="695" spans="3:7" ht="15" thickBot="1" x14ac:dyDescent="0.35">
      <c r="C695" s="10">
        <v>43310</v>
      </c>
      <c r="D695" s="11">
        <v>0.83770833333333339</v>
      </c>
      <c r="E695" s="12" t="s">
        <v>9</v>
      </c>
      <c r="F695" s="12">
        <v>13</v>
      </c>
      <c r="G695" s="12" t="s">
        <v>11</v>
      </c>
    </row>
    <row r="696" spans="3:7" ht="15" thickBot="1" x14ac:dyDescent="0.35">
      <c r="C696" s="10">
        <v>43310</v>
      </c>
      <c r="D696" s="11">
        <v>0.84082175925925917</v>
      </c>
      <c r="E696" s="12" t="s">
        <v>9</v>
      </c>
      <c r="F696" s="12">
        <v>22</v>
      </c>
      <c r="G696" s="12" t="s">
        <v>10</v>
      </c>
    </row>
    <row r="697" spans="3:7" ht="15" thickBot="1" x14ac:dyDescent="0.35">
      <c r="C697" s="10">
        <v>43310</v>
      </c>
      <c r="D697" s="11">
        <v>0.84189814814814812</v>
      </c>
      <c r="E697" s="12" t="s">
        <v>9</v>
      </c>
      <c r="F697" s="12">
        <v>20</v>
      </c>
      <c r="G697" s="12" t="s">
        <v>11</v>
      </c>
    </row>
    <row r="698" spans="3:7" ht="15" thickBot="1" x14ac:dyDescent="0.35">
      <c r="C698" s="10">
        <v>43310</v>
      </c>
      <c r="D698" s="11">
        <v>0.84202546296296299</v>
      </c>
      <c r="E698" s="12" t="s">
        <v>9</v>
      </c>
      <c r="F698" s="12">
        <v>11</v>
      </c>
      <c r="G698" s="12" t="s">
        <v>10</v>
      </c>
    </row>
    <row r="699" spans="3:7" ht="15" thickBot="1" x14ac:dyDescent="0.35">
      <c r="C699" s="10">
        <v>43310</v>
      </c>
      <c r="D699" s="11">
        <v>0.85215277777777787</v>
      </c>
      <c r="E699" s="12" t="s">
        <v>9</v>
      </c>
      <c r="F699" s="12">
        <v>12</v>
      </c>
      <c r="G699" s="12" t="s">
        <v>11</v>
      </c>
    </row>
    <row r="700" spans="3:7" ht="15" thickBot="1" x14ac:dyDescent="0.35">
      <c r="C700" s="10">
        <v>43310</v>
      </c>
      <c r="D700" s="11">
        <v>0.85335648148148147</v>
      </c>
      <c r="E700" s="12" t="s">
        <v>9</v>
      </c>
      <c r="F700" s="12">
        <v>10</v>
      </c>
      <c r="G700" s="12" t="s">
        <v>11</v>
      </c>
    </row>
    <row r="701" spans="3:7" ht="15" thickBot="1" x14ac:dyDescent="0.35">
      <c r="C701" s="10">
        <v>43310</v>
      </c>
      <c r="D701" s="11">
        <v>0.86883101851851852</v>
      </c>
      <c r="E701" s="12" t="s">
        <v>9</v>
      </c>
      <c r="F701" s="12">
        <v>7</v>
      </c>
      <c r="G701" s="12" t="s">
        <v>11</v>
      </c>
    </row>
    <row r="702" spans="3:7" ht="15" thickBot="1" x14ac:dyDescent="0.35">
      <c r="C702" s="10">
        <v>43310</v>
      </c>
      <c r="D702" s="11">
        <v>0.87280092592592595</v>
      </c>
      <c r="E702" s="12" t="s">
        <v>9</v>
      </c>
      <c r="F702" s="12">
        <v>7</v>
      </c>
      <c r="G702" s="12" t="s">
        <v>11</v>
      </c>
    </row>
    <row r="703" spans="3:7" ht="15" thickBot="1" x14ac:dyDescent="0.35">
      <c r="C703" s="10">
        <v>43310</v>
      </c>
      <c r="D703" s="11">
        <v>0.87739583333333337</v>
      </c>
      <c r="E703" s="12" t="s">
        <v>9</v>
      </c>
      <c r="F703" s="12">
        <v>4</v>
      </c>
      <c r="G703" s="12" t="s">
        <v>11</v>
      </c>
    </row>
    <row r="704" spans="3:7" ht="15" thickBot="1" x14ac:dyDescent="0.35">
      <c r="C704" s="17">
        <v>43310</v>
      </c>
      <c r="D704" s="18">
        <v>0.89478009259259261</v>
      </c>
      <c r="E704" s="19" t="s">
        <v>9</v>
      </c>
      <c r="F704" s="19">
        <v>7</v>
      </c>
      <c r="G704" s="19" t="s">
        <v>10</v>
      </c>
    </row>
    <row r="705" spans="3:7" ht="15" thickBot="1" x14ac:dyDescent="0.35">
      <c r="C705" s="7">
        <v>43311</v>
      </c>
      <c r="D705" s="8">
        <v>0.1223611111111111</v>
      </c>
      <c r="E705" s="9" t="s">
        <v>9</v>
      </c>
      <c r="F705" s="9">
        <v>35</v>
      </c>
      <c r="G705" s="9" t="s">
        <v>10</v>
      </c>
    </row>
    <row r="706" spans="3:7" ht="15" thickBot="1" x14ac:dyDescent="0.35">
      <c r="C706" s="10">
        <v>43311</v>
      </c>
      <c r="D706" s="11">
        <v>0.12451388888888888</v>
      </c>
      <c r="E706" s="12" t="s">
        <v>9</v>
      </c>
      <c r="F706" s="12">
        <v>12</v>
      </c>
      <c r="G706" s="12" t="s">
        <v>11</v>
      </c>
    </row>
    <row r="707" spans="3:7" ht="15" thickBot="1" x14ac:dyDescent="0.35">
      <c r="C707" s="10">
        <v>43311</v>
      </c>
      <c r="D707" s="11">
        <v>0.1252199074074074</v>
      </c>
      <c r="E707" s="12" t="s">
        <v>9</v>
      </c>
      <c r="F707" s="12">
        <v>11</v>
      </c>
      <c r="G707" s="12" t="s">
        <v>11</v>
      </c>
    </row>
    <row r="708" spans="3:7" ht="15" thickBot="1" x14ac:dyDescent="0.35">
      <c r="C708" s="10">
        <v>43311</v>
      </c>
      <c r="D708" s="11">
        <v>0.25031249999999999</v>
      </c>
      <c r="E708" s="12" t="s">
        <v>9</v>
      </c>
      <c r="F708" s="12">
        <v>10</v>
      </c>
      <c r="G708" s="12" t="s">
        <v>11</v>
      </c>
    </row>
    <row r="709" spans="3:7" ht="15" thickBot="1" x14ac:dyDescent="0.35">
      <c r="C709" s="10">
        <v>43311</v>
      </c>
      <c r="D709" s="11">
        <v>0.25517361111111109</v>
      </c>
      <c r="E709" s="12" t="s">
        <v>9</v>
      </c>
      <c r="F709" s="12">
        <v>7</v>
      </c>
      <c r="G709" s="12" t="s">
        <v>11</v>
      </c>
    </row>
    <row r="710" spans="3:7" ht="15" thickBot="1" x14ac:dyDescent="0.35">
      <c r="C710" s="10">
        <v>43311</v>
      </c>
      <c r="D710" s="11">
        <v>0.26612268518518517</v>
      </c>
      <c r="E710" s="12" t="s">
        <v>9</v>
      </c>
      <c r="F710" s="12">
        <v>10</v>
      </c>
      <c r="G710" s="12" t="s">
        <v>11</v>
      </c>
    </row>
    <row r="711" spans="3:7" ht="15" thickBot="1" x14ac:dyDescent="0.35">
      <c r="C711" s="10">
        <v>43311</v>
      </c>
      <c r="D711" s="11">
        <v>0.31116898148148148</v>
      </c>
      <c r="E711" s="12" t="s">
        <v>9</v>
      </c>
      <c r="F711" s="12">
        <v>14</v>
      </c>
      <c r="G711" s="12" t="s">
        <v>11</v>
      </c>
    </row>
    <row r="712" spans="3:7" ht="15" thickBot="1" x14ac:dyDescent="0.35">
      <c r="C712" s="10">
        <v>43311</v>
      </c>
      <c r="D712" s="11">
        <v>0.31398148148148147</v>
      </c>
      <c r="E712" s="12" t="s">
        <v>9</v>
      </c>
      <c r="F712" s="12">
        <v>13</v>
      </c>
      <c r="G712" s="12" t="s">
        <v>11</v>
      </c>
    </row>
    <row r="713" spans="3:7" ht="15" thickBot="1" x14ac:dyDescent="0.35">
      <c r="C713" s="10">
        <v>43311</v>
      </c>
      <c r="D713" s="11">
        <v>0.31435185185185183</v>
      </c>
      <c r="E713" s="12" t="s">
        <v>9</v>
      </c>
      <c r="F713" s="12">
        <v>10</v>
      </c>
      <c r="G713" s="12" t="s">
        <v>11</v>
      </c>
    </row>
    <row r="714" spans="3:7" ht="15" thickBot="1" x14ac:dyDescent="0.35">
      <c r="C714" s="10">
        <v>43311</v>
      </c>
      <c r="D714" s="11">
        <v>0.3146990740740741</v>
      </c>
      <c r="E714" s="12" t="s">
        <v>9</v>
      </c>
      <c r="F714" s="12">
        <v>13</v>
      </c>
      <c r="G714" s="12" t="s">
        <v>10</v>
      </c>
    </row>
    <row r="715" spans="3:7" ht="15" thickBot="1" x14ac:dyDescent="0.35">
      <c r="C715" s="10">
        <v>43311</v>
      </c>
      <c r="D715" s="11">
        <v>0.31504629629629627</v>
      </c>
      <c r="E715" s="12" t="s">
        <v>9</v>
      </c>
      <c r="F715" s="12">
        <v>17</v>
      </c>
      <c r="G715" s="12" t="s">
        <v>10</v>
      </c>
    </row>
    <row r="716" spans="3:7" ht="15" thickBot="1" x14ac:dyDescent="0.35">
      <c r="C716" s="10">
        <v>43311</v>
      </c>
      <c r="D716" s="11">
        <v>0.31912037037037039</v>
      </c>
      <c r="E716" s="12" t="s">
        <v>9</v>
      </c>
      <c r="F716" s="12">
        <v>11</v>
      </c>
      <c r="G716" s="12" t="s">
        <v>11</v>
      </c>
    </row>
    <row r="717" spans="3:7" ht="15" thickBot="1" x14ac:dyDescent="0.35">
      <c r="C717" s="10">
        <v>43311</v>
      </c>
      <c r="D717" s="11">
        <v>0.32002314814814814</v>
      </c>
      <c r="E717" s="12" t="s">
        <v>9</v>
      </c>
      <c r="F717" s="12">
        <v>10</v>
      </c>
      <c r="G717" s="12" t="s">
        <v>10</v>
      </c>
    </row>
    <row r="718" spans="3:7" ht="15" thickBot="1" x14ac:dyDescent="0.35">
      <c r="C718" s="10">
        <v>43311</v>
      </c>
      <c r="D718" s="11">
        <v>0.32370370370370372</v>
      </c>
      <c r="E718" s="12" t="s">
        <v>9</v>
      </c>
      <c r="F718" s="12">
        <v>9</v>
      </c>
      <c r="G718" s="12" t="s">
        <v>11</v>
      </c>
    </row>
    <row r="719" spans="3:7" ht="15" thickBot="1" x14ac:dyDescent="0.35">
      <c r="C719" s="10">
        <v>43311</v>
      </c>
      <c r="D719" s="11">
        <v>0.33333333333333331</v>
      </c>
      <c r="E719" s="12" t="s">
        <v>9</v>
      </c>
      <c r="F719" s="12">
        <v>8</v>
      </c>
      <c r="G719" s="12" t="s">
        <v>11</v>
      </c>
    </row>
    <row r="720" spans="3:7" ht="15" thickBot="1" x14ac:dyDescent="0.35">
      <c r="C720" s="10">
        <v>43311</v>
      </c>
      <c r="D720" s="11">
        <v>0.34310185185185182</v>
      </c>
      <c r="E720" s="12" t="s">
        <v>9</v>
      </c>
      <c r="F720" s="12">
        <v>8</v>
      </c>
      <c r="G720" s="12" t="s">
        <v>11</v>
      </c>
    </row>
    <row r="721" spans="3:7" ht="15" thickBot="1" x14ac:dyDescent="0.35">
      <c r="C721" s="10">
        <v>43311</v>
      </c>
      <c r="D721" s="11">
        <v>0.38861111111111107</v>
      </c>
      <c r="E721" s="12" t="s">
        <v>9</v>
      </c>
      <c r="F721" s="12">
        <v>11</v>
      </c>
      <c r="G721" s="12" t="s">
        <v>11</v>
      </c>
    </row>
    <row r="722" spans="3:7" ht="15" thickBot="1" x14ac:dyDescent="0.35">
      <c r="C722" s="10">
        <v>43311</v>
      </c>
      <c r="D722" s="11">
        <v>0.39618055555555554</v>
      </c>
      <c r="E722" s="12" t="s">
        <v>9</v>
      </c>
      <c r="F722" s="12">
        <v>11</v>
      </c>
      <c r="G722" s="12" t="s">
        <v>11</v>
      </c>
    </row>
    <row r="723" spans="3:7" ht="15" thickBot="1" x14ac:dyDescent="0.35">
      <c r="C723" s="10">
        <v>43311</v>
      </c>
      <c r="D723" s="11">
        <v>0.4288541666666667</v>
      </c>
      <c r="E723" s="12" t="s">
        <v>9</v>
      </c>
      <c r="F723" s="12">
        <v>11</v>
      </c>
      <c r="G723" s="12" t="s">
        <v>10</v>
      </c>
    </row>
    <row r="724" spans="3:7" ht="15" thickBot="1" x14ac:dyDescent="0.35">
      <c r="C724" s="10">
        <v>43311</v>
      </c>
      <c r="D724" s="11">
        <v>0.43128472222222225</v>
      </c>
      <c r="E724" s="12" t="s">
        <v>9</v>
      </c>
      <c r="F724" s="12">
        <v>12</v>
      </c>
      <c r="G724" s="12" t="s">
        <v>11</v>
      </c>
    </row>
    <row r="725" spans="3:7" ht="15" thickBot="1" x14ac:dyDescent="0.35">
      <c r="C725" s="10">
        <v>43311</v>
      </c>
      <c r="D725" s="11">
        <v>0.43199074074074079</v>
      </c>
      <c r="E725" s="12" t="s">
        <v>9</v>
      </c>
      <c r="F725" s="12">
        <v>10</v>
      </c>
      <c r="G725" s="12" t="s">
        <v>11</v>
      </c>
    </row>
    <row r="726" spans="3:7" ht="15" thickBot="1" x14ac:dyDescent="0.35">
      <c r="C726" s="10">
        <v>43311</v>
      </c>
      <c r="D726" s="11">
        <v>0.45112268518518522</v>
      </c>
      <c r="E726" s="12" t="s">
        <v>9</v>
      </c>
      <c r="F726" s="12">
        <v>10</v>
      </c>
      <c r="G726" s="12" t="s">
        <v>10</v>
      </c>
    </row>
    <row r="727" spans="3:7" ht="15" thickBot="1" x14ac:dyDescent="0.35">
      <c r="C727" s="10">
        <v>43311</v>
      </c>
      <c r="D727" s="11">
        <v>0.46972222222222221</v>
      </c>
      <c r="E727" s="12" t="s">
        <v>9</v>
      </c>
      <c r="F727" s="12">
        <v>23</v>
      </c>
      <c r="G727" s="12" t="s">
        <v>10</v>
      </c>
    </row>
    <row r="728" spans="3:7" ht="15" thickBot="1" x14ac:dyDescent="0.35">
      <c r="C728" s="10">
        <v>43311</v>
      </c>
      <c r="D728" s="11">
        <v>0.47113425925925928</v>
      </c>
      <c r="E728" s="12" t="s">
        <v>9</v>
      </c>
      <c r="F728" s="12">
        <v>12</v>
      </c>
      <c r="G728" s="12" t="s">
        <v>11</v>
      </c>
    </row>
    <row r="729" spans="3:7" ht="15" thickBot="1" x14ac:dyDescent="0.35">
      <c r="C729" s="10">
        <v>43311</v>
      </c>
      <c r="D729" s="11">
        <v>0.47737268518518516</v>
      </c>
      <c r="E729" s="12" t="s">
        <v>9</v>
      </c>
      <c r="F729" s="12">
        <v>19</v>
      </c>
      <c r="G729" s="12" t="s">
        <v>10</v>
      </c>
    </row>
    <row r="730" spans="3:7" ht="15" thickBot="1" x14ac:dyDescent="0.35">
      <c r="C730" s="10">
        <v>43311</v>
      </c>
      <c r="D730" s="11">
        <v>0.47805555555555551</v>
      </c>
      <c r="E730" s="12" t="s">
        <v>9</v>
      </c>
      <c r="F730" s="12">
        <v>13</v>
      </c>
      <c r="G730" s="12" t="s">
        <v>11</v>
      </c>
    </row>
    <row r="731" spans="3:7" ht="15" thickBot="1" x14ac:dyDescent="0.35">
      <c r="C731" s="10">
        <v>43311</v>
      </c>
      <c r="D731" s="11">
        <v>0.47877314814814814</v>
      </c>
      <c r="E731" s="12" t="s">
        <v>9</v>
      </c>
      <c r="F731" s="12">
        <v>12</v>
      </c>
      <c r="G731" s="12" t="s">
        <v>11</v>
      </c>
    </row>
    <row r="732" spans="3:7" ht="15" thickBot="1" x14ac:dyDescent="0.35">
      <c r="C732" s="10">
        <v>43311</v>
      </c>
      <c r="D732" s="11">
        <v>0.48144675925925928</v>
      </c>
      <c r="E732" s="12" t="s">
        <v>9</v>
      </c>
      <c r="F732" s="12">
        <v>18</v>
      </c>
      <c r="G732" s="12" t="s">
        <v>10</v>
      </c>
    </row>
    <row r="733" spans="3:7" ht="15" thickBot="1" x14ac:dyDescent="0.35">
      <c r="C733" s="10">
        <v>43311</v>
      </c>
      <c r="D733" s="11">
        <v>0.49475694444444446</v>
      </c>
      <c r="E733" s="12" t="s">
        <v>9</v>
      </c>
      <c r="F733" s="12">
        <v>11</v>
      </c>
      <c r="G733" s="12" t="s">
        <v>10</v>
      </c>
    </row>
    <row r="734" spans="3:7" ht="15" thickBot="1" x14ac:dyDescent="0.35">
      <c r="C734" s="10">
        <v>43311</v>
      </c>
      <c r="D734" s="11">
        <v>0.50892361111111117</v>
      </c>
      <c r="E734" s="12" t="s">
        <v>9</v>
      </c>
      <c r="F734" s="12">
        <v>9</v>
      </c>
      <c r="G734" s="12" t="s">
        <v>11</v>
      </c>
    </row>
    <row r="735" spans="3:7" ht="15" thickBot="1" x14ac:dyDescent="0.35">
      <c r="C735" s="10">
        <v>43311</v>
      </c>
      <c r="D735" s="11">
        <v>0.51209490740740737</v>
      </c>
      <c r="E735" s="12" t="s">
        <v>9</v>
      </c>
      <c r="F735" s="12">
        <v>11</v>
      </c>
      <c r="G735" s="12" t="s">
        <v>11</v>
      </c>
    </row>
    <row r="736" spans="3:7" ht="15" thickBot="1" x14ac:dyDescent="0.35">
      <c r="C736" s="10">
        <v>43311</v>
      </c>
      <c r="D736" s="11">
        <v>0.51299768518518518</v>
      </c>
      <c r="E736" s="12" t="s">
        <v>9</v>
      </c>
      <c r="F736" s="12">
        <v>13</v>
      </c>
      <c r="G736" s="12" t="s">
        <v>11</v>
      </c>
    </row>
    <row r="737" spans="3:7" ht="15" thickBot="1" x14ac:dyDescent="0.35">
      <c r="C737" s="10">
        <v>43311</v>
      </c>
      <c r="D737" s="11">
        <v>0.52488425925925919</v>
      </c>
      <c r="E737" s="12" t="s">
        <v>9</v>
      </c>
      <c r="F737" s="12">
        <v>13</v>
      </c>
      <c r="G737" s="12" t="s">
        <v>10</v>
      </c>
    </row>
    <row r="738" spans="3:7" ht="15" thickBot="1" x14ac:dyDescent="0.35">
      <c r="C738" s="10">
        <v>43311</v>
      </c>
      <c r="D738" s="11">
        <v>0.52490740740740738</v>
      </c>
      <c r="E738" s="12" t="s">
        <v>9</v>
      </c>
      <c r="F738" s="12">
        <v>10</v>
      </c>
      <c r="G738" s="12" t="s">
        <v>10</v>
      </c>
    </row>
    <row r="739" spans="3:7" ht="15" thickBot="1" x14ac:dyDescent="0.35">
      <c r="C739" s="10">
        <v>43311</v>
      </c>
      <c r="D739" s="11">
        <v>0.52972222222222221</v>
      </c>
      <c r="E739" s="12" t="s">
        <v>9</v>
      </c>
      <c r="F739" s="12">
        <v>12</v>
      </c>
      <c r="G739" s="12" t="s">
        <v>11</v>
      </c>
    </row>
    <row r="740" spans="3:7" ht="15" thickBot="1" x14ac:dyDescent="0.35">
      <c r="C740" s="10">
        <v>43311</v>
      </c>
      <c r="D740" s="11">
        <v>0.53806712962962966</v>
      </c>
      <c r="E740" s="12" t="s">
        <v>9</v>
      </c>
      <c r="F740" s="12">
        <v>14</v>
      </c>
      <c r="G740" s="12" t="s">
        <v>11</v>
      </c>
    </row>
    <row r="741" spans="3:7" ht="15" thickBot="1" x14ac:dyDescent="0.35">
      <c r="C741" s="10">
        <v>43311</v>
      </c>
      <c r="D741" s="11">
        <v>0.5387615740740741</v>
      </c>
      <c r="E741" s="12" t="s">
        <v>9</v>
      </c>
      <c r="F741" s="12">
        <v>12</v>
      </c>
      <c r="G741" s="12" t="s">
        <v>10</v>
      </c>
    </row>
    <row r="742" spans="3:7" ht="15" thickBot="1" x14ac:dyDescent="0.35">
      <c r="C742" s="10">
        <v>43311</v>
      </c>
      <c r="D742" s="11">
        <v>0.54688657407407404</v>
      </c>
      <c r="E742" s="12" t="s">
        <v>9</v>
      </c>
      <c r="F742" s="12">
        <v>10</v>
      </c>
      <c r="G742" s="12" t="s">
        <v>11</v>
      </c>
    </row>
    <row r="743" spans="3:7" ht="15" thickBot="1" x14ac:dyDescent="0.35">
      <c r="C743" s="10">
        <v>43311</v>
      </c>
      <c r="D743" s="11">
        <v>0.55483796296296295</v>
      </c>
      <c r="E743" s="12" t="s">
        <v>9</v>
      </c>
      <c r="F743" s="12">
        <v>15</v>
      </c>
      <c r="G743" s="12" t="s">
        <v>10</v>
      </c>
    </row>
    <row r="744" spans="3:7" ht="15" thickBot="1" x14ac:dyDescent="0.35">
      <c r="C744" s="10">
        <v>43311</v>
      </c>
      <c r="D744" s="11">
        <v>0.55893518518518526</v>
      </c>
      <c r="E744" s="12" t="s">
        <v>9</v>
      </c>
      <c r="F744" s="12">
        <v>13</v>
      </c>
      <c r="G744" s="12" t="s">
        <v>11</v>
      </c>
    </row>
    <row r="745" spans="3:7" ht="15" thickBot="1" x14ac:dyDescent="0.35">
      <c r="C745" s="10">
        <v>43311</v>
      </c>
      <c r="D745" s="11">
        <v>0.56519675925925927</v>
      </c>
      <c r="E745" s="12" t="s">
        <v>9</v>
      </c>
      <c r="F745" s="12">
        <v>10</v>
      </c>
      <c r="G745" s="12" t="s">
        <v>11</v>
      </c>
    </row>
    <row r="746" spans="3:7" ht="15" thickBot="1" x14ac:dyDescent="0.35">
      <c r="C746" s="10">
        <v>43311</v>
      </c>
      <c r="D746" s="11">
        <v>0.57767361111111104</v>
      </c>
      <c r="E746" s="12" t="s">
        <v>9</v>
      </c>
      <c r="F746" s="12">
        <v>7</v>
      </c>
      <c r="G746" s="12" t="s">
        <v>10</v>
      </c>
    </row>
    <row r="747" spans="3:7" ht="15" thickBot="1" x14ac:dyDescent="0.35">
      <c r="C747" s="10">
        <v>43311</v>
      </c>
      <c r="D747" s="11">
        <v>0.58584490740740736</v>
      </c>
      <c r="E747" s="12" t="s">
        <v>9</v>
      </c>
      <c r="F747" s="12">
        <v>5</v>
      </c>
      <c r="G747" s="12" t="s">
        <v>10</v>
      </c>
    </row>
    <row r="748" spans="3:7" ht="15" thickBot="1" x14ac:dyDescent="0.35">
      <c r="C748" s="10">
        <v>43311</v>
      </c>
      <c r="D748" s="11">
        <v>0.59643518518518512</v>
      </c>
      <c r="E748" s="12" t="s">
        <v>9</v>
      </c>
      <c r="F748" s="12">
        <v>12</v>
      </c>
      <c r="G748" s="12" t="s">
        <v>11</v>
      </c>
    </row>
    <row r="749" spans="3:7" ht="15" thickBot="1" x14ac:dyDescent="0.35">
      <c r="C749" s="10">
        <v>43311</v>
      </c>
      <c r="D749" s="11">
        <v>0.5975462962962963</v>
      </c>
      <c r="E749" s="12" t="s">
        <v>9</v>
      </c>
      <c r="F749" s="12">
        <v>10</v>
      </c>
      <c r="G749" s="12" t="s">
        <v>11</v>
      </c>
    </row>
    <row r="750" spans="3:7" ht="15" thickBot="1" x14ac:dyDescent="0.35">
      <c r="C750" s="10">
        <v>43311</v>
      </c>
      <c r="D750" s="11">
        <v>0.59763888888888894</v>
      </c>
      <c r="E750" s="12" t="s">
        <v>9</v>
      </c>
      <c r="F750" s="12">
        <v>12</v>
      </c>
      <c r="G750" s="12" t="s">
        <v>11</v>
      </c>
    </row>
    <row r="751" spans="3:7" ht="15" thickBot="1" x14ac:dyDescent="0.35">
      <c r="C751" s="10">
        <v>43311</v>
      </c>
      <c r="D751" s="11">
        <v>0.61532407407407408</v>
      </c>
      <c r="E751" s="12" t="s">
        <v>9</v>
      </c>
      <c r="F751" s="12">
        <v>11</v>
      </c>
      <c r="G751" s="12" t="s">
        <v>11</v>
      </c>
    </row>
    <row r="752" spans="3:7" ht="15" thickBot="1" x14ac:dyDescent="0.35">
      <c r="C752" s="10">
        <v>43311</v>
      </c>
      <c r="D752" s="11">
        <v>0.6211458333333334</v>
      </c>
      <c r="E752" s="12" t="s">
        <v>9</v>
      </c>
      <c r="F752" s="12">
        <v>10</v>
      </c>
      <c r="G752" s="12" t="s">
        <v>11</v>
      </c>
    </row>
    <row r="753" spans="3:7" ht="15" thickBot="1" x14ac:dyDescent="0.35">
      <c r="C753" s="10">
        <v>43311</v>
      </c>
      <c r="D753" s="11">
        <v>0.6231944444444445</v>
      </c>
      <c r="E753" s="12" t="s">
        <v>9</v>
      </c>
      <c r="F753" s="12">
        <v>9</v>
      </c>
      <c r="G753" s="12" t="s">
        <v>11</v>
      </c>
    </row>
    <row r="754" spans="3:7" ht="15" thickBot="1" x14ac:dyDescent="0.35">
      <c r="C754" s="10">
        <v>43311</v>
      </c>
      <c r="D754" s="11">
        <v>0.63650462962962961</v>
      </c>
      <c r="E754" s="12" t="s">
        <v>9</v>
      </c>
      <c r="F754" s="12">
        <v>26</v>
      </c>
      <c r="G754" s="12" t="s">
        <v>10</v>
      </c>
    </row>
    <row r="755" spans="3:7" ht="15" thickBot="1" x14ac:dyDescent="0.35">
      <c r="C755" s="10">
        <v>43311</v>
      </c>
      <c r="D755" s="11">
        <v>0.63806712962962964</v>
      </c>
      <c r="E755" s="12" t="s">
        <v>9</v>
      </c>
      <c r="F755" s="12">
        <v>21</v>
      </c>
      <c r="G755" s="12" t="s">
        <v>10</v>
      </c>
    </row>
    <row r="756" spans="3:7" ht="15" thickBot="1" x14ac:dyDescent="0.35">
      <c r="C756" s="10">
        <v>43311</v>
      </c>
      <c r="D756" s="11">
        <v>0.63821759259259259</v>
      </c>
      <c r="E756" s="12" t="s">
        <v>9</v>
      </c>
      <c r="F756" s="12">
        <v>21</v>
      </c>
      <c r="G756" s="12" t="s">
        <v>10</v>
      </c>
    </row>
    <row r="757" spans="3:7" ht="15" thickBot="1" x14ac:dyDescent="0.35">
      <c r="C757" s="10">
        <v>43311</v>
      </c>
      <c r="D757" s="11">
        <v>0.63828703703703704</v>
      </c>
      <c r="E757" s="12" t="s">
        <v>9</v>
      </c>
      <c r="F757" s="12">
        <v>15</v>
      </c>
      <c r="G757" s="12" t="s">
        <v>10</v>
      </c>
    </row>
    <row r="758" spans="3:7" ht="15" thickBot="1" x14ac:dyDescent="0.35">
      <c r="C758" s="10">
        <v>43311</v>
      </c>
      <c r="D758" s="11">
        <v>0.64310185185185187</v>
      </c>
      <c r="E758" s="12" t="s">
        <v>9</v>
      </c>
      <c r="F758" s="12">
        <v>12</v>
      </c>
      <c r="G758" s="12" t="s">
        <v>10</v>
      </c>
    </row>
    <row r="759" spans="3:7" ht="15" thickBot="1" x14ac:dyDescent="0.35">
      <c r="C759" s="10">
        <v>43311</v>
      </c>
      <c r="D759" s="11">
        <v>0.64799768518518519</v>
      </c>
      <c r="E759" s="12" t="s">
        <v>9</v>
      </c>
      <c r="F759" s="12">
        <v>11</v>
      </c>
      <c r="G759" s="12" t="s">
        <v>10</v>
      </c>
    </row>
    <row r="760" spans="3:7" ht="15" thickBot="1" x14ac:dyDescent="0.35">
      <c r="C760" s="10">
        <v>43311</v>
      </c>
      <c r="D760" s="11">
        <v>0.65033564814814815</v>
      </c>
      <c r="E760" s="12" t="s">
        <v>9</v>
      </c>
      <c r="F760" s="12">
        <v>8</v>
      </c>
      <c r="G760" s="12" t="s">
        <v>11</v>
      </c>
    </row>
    <row r="761" spans="3:7" ht="15" thickBot="1" x14ac:dyDescent="0.35">
      <c r="C761" s="10">
        <v>43311</v>
      </c>
      <c r="D761" s="11">
        <v>0.65033564814814815</v>
      </c>
      <c r="E761" s="12" t="s">
        <v>9</v>
      </c>
      <c r="F761" s="12">
        <v>8</v>
      </c>
      <c r="G761" s="12" t="s">
        <v>11</v>
      </c>
    </row>
    <row r="762" spans="3:7" ht="15" thickBot="1" x14ac:dyDescent="0.35">
      <c r="C762" s="10">
        <v>43311</v>
      </c>
      <c r="D762" s="11">
        <v>0.65034722222222219</v>
      </c>
      <c r="E762" s="12" t="s">
        <v>9</v>
      </c>
      <c r="F762" s="12">
        <v>12</v>
      </c>
      <c r="G762" s="12" t="s">
        <v>11</v>
      </c>
    </row>
    <row r="763" spans="3:7" ht="15" thickBot="1" x14ac:dyDescent="0.35">
      <c r="C763" s="10">
        <v>43311</v>
      </c>
      <c r="D763" s="11">
        <v>0.65035879629629634</v>
      </c>
      <c r="E763" s="12" t="s">
        <v>9</v>
      </c>
      <c r="F763" s="12">
        <v>17</v>
      </c>
      <c r="G763" s="12" t="s">
        <v>11</v>
      </c>
    </row>
    <row r="764" spans="3:7" ht="15" thickBot="1" x14ac:dyDescent="0.35">
      <c r="C764" s="10">
        <v>43311</v>
      </c>
      <c r="D764" s="11">
        <v>0.65038194444444442</v>
      </c>
      <c r="E764" s="12" t="s">
        <v>9</v>
      </c>
      <c r="F764" s="12">
        <v>14</v>
      </c>
      <c r="G764" s="12" t="s">
        <v>11</v>
      </c>
    </row>
    <row r="765" spans="3:7" ht="15" thickBot="1" x14ac:dyDescent="0.35">
      <c r="C765" s="10">
        <v>43311</v>
      </c>
      <c r="D765" s="11">
        <v>0.6504050925925926</v>
      </c>
      <c r="E765" s="12" t="s">
        <v>9</v>
      </c>
      <c r="F765" s="12">
        <v>11</v>
      </c>
      <c r="G765" s="12" t="s">
        <v>11</v>
      </c>
    </row>
    <row r="766" spans="3:7" ht="15" thickBot="1" x14ac:dyDescent="0.35">
      <c r="C766" s="10">
        <v>43311</v>
      </c>
      <c r="D766" s="11">
        <v>0.6504050925925926</v>
      </c>
      <c r="E766" s="12" t="s">
        <v>9</v>
      </c>
      <c r="F766" s="12">
        <v>11</v>
      </c>
      <c r="G766" s="12" t="s">
        <v>10</v>
      </c>
    </row>
    <row r="767" spans="3:7" ht="15" thickBot="1" x14ac:dyDescent="0.35">
      <c r="C767" s="10">
        <v>43311</v>
      </c>
      <c r="D767" s="11">
        <v>0.65041666666666664</v>
      </c>
      <c r="E767" s="12" t="s">
        <v>9</v>
      </c>
      <c r="F767" s="12">
        <v>6</v>
      </c>
      <c r="G767" s="12" t="s">
        <v>10</v>
      </c>
    </row>
    <row r="768" spans="3:7" ht="15" thickBot="1" x14ac:dyDescent="0.35">
      <c r="C768" s="10">
        <v>43311</v>
      </c>
      <c r="D768" s="11">
        <v>0.65043981481481483</v>
      </c>
      <c r="E768" s="12" t="s">
        <v>9</v>
      </c>
      <c r="F768" s="12">
        <v>18</v>
      </c>
      <c r="G768" s="12" t="s">
        <v>10</v>
      </c>
    </row>
    <row r="769" spans="3:7" ht="15" thickBot="1" x14ac:dyDescent="0.35">
      <c r="C769" s="10">
        <v>43311</v>
      </c>
      <c r="D769" s="11">
        <v>0.65047453703703706</v>
      </c>
      <c r="E769" s="12" t="s">
        <v>9</v>
      </c>
      <c r="F769" s="12">
        <v>23</v>
      </c>
      <c r="G769" s="12" t="s">
        <v>10</v>
      </c>
    </row>
    <row r="770" spans="3:7" ht="15" thickBot="1" x14ac:dyDescent="0.35">
      <c r="C770" s="10">
        <v>43311</v>
      </c>
      <c r="D770" s="11">
        <v>0.6504861111111111</v>
      </c>
      <c r="E770" s="12" t="s">
        <v>9</v>
      </c>
      <c r="F770" s="12">
        <v>24</v>
      </c>
      <c r="G770" s="12" t="s">
        <v>10</v>
      </c>
    </row>
    <row r="771" spans="3:7" ht="15" thickBot="1" x14ac:dyDescent="0.35">
      <c r="C771" s="10">
        <v>43311</v>
      </c>
      <c r="D771" s="11">
        <v>0.6554861111111111</v>
      </c>
      <c r="E771" s="12" t="s">
        <v>9</v>
      </c>
      <c r="F771" s="12">
        <v>19</v>
      </c>
      <c r="G771" s="12" t="s">
        <v>11</v>
      </c>
    </row>
    <row r="772" spans="3:7" ht="15" thickBot="1" x14ac:dyDescent="0.35">
      <c r="C772" s="10">
        <v>43311</v>
      </c>
      <c r="D772" s="11">
        <v>0.6616319444444444</v>
      </c>
      <c r="E772" s="12" t="s">
        <v>9</v>
      </c>
      <c r="F772" s="12">
        <v>12</v>
      </c>
      <c r="G772" s="12" t="s">
        <v>11</v>
      </c>
    </row>
    <row r="773" spans="3:7" ht="15" thickBot="1" x14ac:dyDescent="0.35">
      <c r="C773" s="10">
        <v>43311</v>
      </c>
      <c r="D773" s="11">
        <v>0.68165509259259249</v>
      </c>
      <c r="E773" s="12" t="s">
        <v>9</v>
      </c>
      <c r="F773" s="12">
        <v>12</v>
      </c>
      <c r="G773" s="12" t="s">
        <v>11</v>
      </c>
    </row>
    <row r="774" spans="3:7" ht="15" thickBot="1" x14ac:dyDescent="0.35">
      <c r="C774" s="10">
        <v>43311</v>
      </c>
      <c r="D774" s="11">
        <v>0.68530092592592595</v>
      </c>
      <c r="E774" s="12" t="s">
        <v>9</v>
      </c>
      <c r="F774" s="12">
        <v>27</v>
      </c>
      <c r="G774" s="12" t="s">
        <v>10</v>
      </c>
    </row>
    <row r="775" spans="3:7" ht="15" thickBot="1" x14ac:dyDescent="0.35">
      <c r="C775" s="10">
        <v>43311</v>
      </c>
      <c r="D775" s="11">
        <v>0.68758101851851849</v>
      </c>
      <c r="E775" s="12" t="s">
        <v>9</v>
      </c>
      <c r="F775" s="12">
        <v>22</v>
      </c>
      <c r="G775" s="12" t="s">
        <v>10</v>
      </c>
    </row>
    <row r="776" spans="3:7" ht="15" thickBot="1" x14ac:dyDescent="0.35">
      <c r="C776" s="10">
        <v>43311</v>
      </c>
      <c r="D776" s="11">
        <v>0.69108796296296304</v>
      </c>
      <c r="E776" s="12" t="s">
        <v>9</v>
      </c>
      <c r="F776" s="12">
        <v>21</v>
      </c>
      <c r="G776" s="12" t="s">
        <v>11</v>
      </c>
    </row>
    <row r="777" spans="3:7" ht="15" thickBot="1" x14ac:dyDescent="0.35">
      <c r="C777" s="10">
        <v>43311</v>
      </c>
      <c r="D777" s="11">
        <v>0.69496527777777783</v>
      </c>
      <c r="E777" s="12" t="s">
        <v>9</v>
      </c>
      <c r="F777" s="12">
        <v>15</v>
      </c>
      <c r="G777" s="12" t="s">
        <v>10</v>
      </c>
    </row>
    <row r="778" spans="3:7" ht="15" thickBot="1" x14ac:dyDescent="0.35">
      <c r="C778" s="10">
        <v>43311</v>
      </c>
      <c r="D778" s="11">
        <v>0.6960763888888889</v>
      </c>
      <c r="E778" s="12" t="s">
        <v>9</v>
      </c>
      <c r="F778" s="12">
        <v>20</v>
      </c>
      <c r="G778" s="12" t="s">
        <v>10</v>
      </c>
    </row>
    <row r="779" spans="3:7" ht="15" thickBot="1" x14ac:dyDescent="0.35">
      <c r="C779" s="10">
        <v>43311</v>
      </c>
      <c r="D779" s="11">
        <v>0.69675925925925919</v>
      </c>
      <c r="E779" s="12" t="s">
        <v>9</v>
      </c>
      <c r="F779" s="12">
        <v>28</v>
      </c>
      <c r="G779" s="12" t="s">
        <v>10</v>
      </c>
    </row>
    <row r="780" spans="3:7" ht="15" thickBot="1" x14ac:dyDescent="0.35">
      <c r="C780" s="10">
        <v>43311</v>
      </c>
      <c r="D780" s="11">
        <v>0.69903935185185195</v>
      </c>
      <c r="E780" s="12" t="s">
        <v>9</v>
      </c>
      <c r="F780" s="12">
        <v>26</v>
      </c>
      <c r="G780" s="12" t="s">
        <v>11</v>
      </c>
    </row>
    <row r="781" spans="3:7" ht="15" thickBot="1" x14ac:dyDescent="0.35">
      <c r="C781" s="10">
        <v>43311</v>
      </c>
      <c r="D781" s="11">
        <v>0.69951388888888888</v>
      </c>
      <c r="E781" s="12" t="s">
        <v>9</v>
      </c>
      <c r="F781" s="12">
        <v>26</v>
      </c>
      <c r="G781" s="12" t="s">
        <v>10</v>
      </c>
    </row>
    <row r="782" spans="3:7" ht="15" thickBot="1" x14ac:dyDescent="0.35">
      <c r="C782" s="10">
        <v>43311</v>
      </c>
      <c r="D782" s="11">
        <v>0.69966435185185183</v>
      </c>
      <c r="E782" s="12" t="s">
        <v>9</v>
      </c>
      <c r="F782" s="12">
        <v>29</v>
      </c>
      <c r="G782" s="12" t="s">
        <v>10</v>
      </c>
    </row>
    <row r="783" spans="3:7" ht="15" thickBot="1" x14ac:dyDescent="0.35">
      <c r="C783" s="10">
        <v>43311</v>
      </c>
      <c r="D783" s="11">
        <v>0.70082175925925927</v>
      </c>
      <c r="E783" s="12" t="s">
        <v>9</v>
      </c>
      <c r="F783" s="12">
        <v>16</v>
      </c>
      <c r="G783" s="12" t="s">
        <v>10</v>
      </c>
    </row>
    <row r="784" spans="3:7" ht="15" thickBot="1" x14ac:dyDescent="0.35">
      <c r="C784" s="10">
        <v>43311</v>
      </c>
      <c r="D784" s="11">
        <v>0.70256944444444447</v>
      </c>
      <c r="E784" s="12" t="s">
        <v>9</v>
      </c>
      <c r="F784" s="12">
        <v>13</v>
      </c>
      <c r="G784" s="12" t="s">
        <v>11</v>
      </c>
    </row>
    <row r="785" spans="3:7" ht="15" thickBot="1" x14ac:dyDescent="0.35">
      <c r="C785" s="10">
        <v>43311</v>
      </c>
      <c r="D785" s="11">
        <v>0.70526620370370363</v>
      </c>
      <c r="E785" s="12" t="s">
        <v>9</v>
      </c>
      <c r="F785" s="12">
        <v>23</v>
      </c>
      <c r="G785" s="12" t="s">
        <v>10</v>
      </c>
    </row>
    <row r="786" spans="3:7" ht="15" thickBot="1" x14ac:dyDescent="0.35">
      <c r="C786" s="10">
        <v>43311</v>
      </c>
      <c r="D786" s="11">
        <v>0.70671296296296304</v>
      </c>
      <c r="E786" s="12" t="s">
        <v>9</v>
      </c>
      <c r="F786" s="12">
        <v>12</v>
      </c>
      <c r="G786" s="12" t="s">
        <v>11</v>
      </c>
    </row>
    <row r="787" spans="3:7" ht="15" thickBot="1" x14ac:dyDescent="0.35">
      <c r="C787" s="10">
        <v>43311</v>
      </c>
      <c r="D787" s="11">
        <v>0.70690972222222215</v>
      </c>
      <c r="E787" s="12" t="s">
        <v>9</v>
      </c>
      <c r="F787" s="12">
        <v>12</v>
      </c>
      <c r="G787" s="12" t="s">
        <v>11</v>
      </c>
    </row>
    <row r="788" spans="3:7" ht="15" thickBot="1" x14ac:dyDescent="0.35">
      <c r="C788" s="10">
        <v>43311</v>
      </c>
      <c r="D788" s="11">
        <v>0.71707175925925926</v>
      </c>
      <c r="E788" s="12" t="s">
        <v>9</v>
      </c>
      <c r="F788" s="12">
        <v>10</v>
      </c>
      <c r="G788" s="12" t="s">
        <v>11</v>
      </c>
    </row>
    <row r="789" spans="3:7" ht="15" thickBot="1" x14ac:dyDescent="0.35">
      <c r="C789" s="10">
        <v>43311</v>
      </c>
      <c r="D789" s="11">
        <v>0.7244328703703703</v>
      </c>
      <c r="E789" s="12" t="s">
        <v>9</v>
      </c>
      <c r="F789" s="12">
        <v>9</v>
      </c>
      <c r="G789" s="12" t="s">
        <v>11</v>
      </c>
    </row>
    <row r="790" spans="3:7" ht="15" thickBot="1" x14ac:dyDescent="0.35">
      <c r="C790" s="10">
        <v>43311</v>
      </c>
      <c r="D790" s="11">
        <v>0.74202546296296301</v>
      </c>
      <c r="E790" s="12" t="s">
        <v>9</v>
      </c>
      <c r="F790" s="12">
        <v>9</v>
      </c>
      <c r="G790" s="12" t="s">
        <v>11</v>
      </c>
    </row>
    <row r="791" spans="3:7" ht="15" thickBot="1" x14ac:dyDescent="0.35">
      <c r="C791" s="10">
        <v>43311</v>
      </c>
      <c r="D791" s="11">
        <v>0.74791666666666667</v>
      </c>
      <c r="E791" s="12" t="s">
        <v>9</v>
      </c>
      <c r="F791" s="12">
        <v>43</v>
      </c>
      <c r="G791" s="12" t="s">
        <v>10</v>
      </c>
    </row>
    <row r="792" spans="3:7" ht="15" thickBot="1" x14ac:dyDescent="0.35">
      <c r="C792" s="10">
        <v>43311</v>
      </c>
      <c r="D792" s="11">
        <v>0.74884259259259256</v>
      </c>
      <c r="E792" s="12" t="s">
        <v>9</v>
      </c>
      <c r="F792" s="12">
        <v>21</v>
      </c>
      <c r="G792" s="12" t="s">
        <v>10</v>
      </c>
    </row>
    <row r="793" spans="3:7" ht="15" thickBot="1" x14ac:dyDescent="0.35">
      <c r="C793" s="10">
        <v>43311</v>
      </c>
      <c r="D793" s="11">
        <v>0.74991898148148151</v>
      </c>
      <c r="E793" s="12" t="s">
        <v>9</v>
      </c>
      <c r="F793" s="12">
        <v>36</v>
      </c>
      <c r="G793" s="12" t="s">
        <v>10</v>
      </c>
    </row>
    <row r="794" spans="3:7" ht="15" thickBot="1" x14ac:dyDescent="0.35">
      <c r="C794" s="10">
        <v>43311</v>
      </c>
      <c r="D794" s="11">
        <v>0.75011574074074072</v>
      </c>
      <c r="E794" s="12" t="s">
        <v>9</v>
      </c>
      <c r="F794" s="12">
        <v>33</v>
      </c>
      <c r="G794" s="12" t="s">
        <v>10</v>
      </c>
    </row>
    <row r="795" spans="3:7" ht="15" thickBot="1" x14ac:dyDescent="0.35">
      <c r="C795" s="10">
        <v>43311</v>
      </c>
      <c r="D795" s="11">
        <v>0.75129629629629635</v>
      </c>
      <c r="E795" s="12" t="s">
        <v>9</v>
      </c>
      <c r="F795" s="12">
        <v>21</v>
      </c>
      <c r="G795" s="12" t="s">
        <v>10</v>
      </c>
    </row>
    <row r="796" spans="3:7" ht="15" thickBot="1" x14ac:dyDescent="0.35">
      <c r="C796" s="10">
        <v>43311</v>
      </c>
      <c r="D796" s="11">
        <v>0.75135416666666666</v>
      </c>
      <c r="E796" s="12" t="s">
        <v>9</v>
      </c>
      <c r="F796" s="12">
        <v>18</v>
      </c>
      <c r="G796" s="12" t="s">
        <v>10</v>
      </c>
    </row>
    <row r="797" spans="3:7" ht="15" thickBot="1" x14ac:dyDescent="0.35">
      <c r="C797" s="10">
        <v>43311</v>
      </c>
      <c r="D797" s="11">
        <v>0.76048611111111108</v>
      </c>
      <c r="E797" s="12" t="s">
        <v>9</v>
      </c>
      <c r="F797" s="12">
        <v>13</v>
      </c>
      <c r="G797" s="12" t="s">
        <v>11</v>
      </c>
    </row>
    <row r="798" spans="3:7" ht="15" thickBot="1" x14ac:dyDescent="0.35">
      <c r="C798" s="10">
        <v>43311</v>
      </c>
      <c r="D798" s="11">
        <v>0.76233796296296286</v>
      </c>
      <c r="E798" s="12" t="s">
        <v>9</v>
      </c>
      <c r="F798" s="12">
        <v>10</v>
      </c>
      <c r="G798" s="12" t="s">
        <v>10</v>
      </c>
    </row>
    <row r="799" spans="3:7" ht="15" thickBot="1" x14ac:dyDescent="0.35">
      <c r="C799" s="10">
        <v>43311</v>
      </c>
      <c r="D799" s="11">
        <v>0.76251157407407411</v>
      </c>
      <c r="E799" s="12" t="s">
        <v>9</v>
      </c>
      <c r="F799" s="12">
        <v>20</v>
      </c>
      <c r="G799" s="12" t="s">
        <v>10</v>
      </c>
    </row>
    <row r="800" spans="3:7" ht="15" thickBot="1" x14ac:dyDescent="0.35">
      <c r="C800" s="10">
        <v>43311</v>
      </c>
      <c r="D800" s="11">
        <v>0.76268518518518524</v>
      </c>
      <c r="E800" s="12" t="s">
        <v>9</v>
      </c>
      <c r="F800" s="12">
        <v>20</v>
      </c>
      <c r="G800" s="12" t="s">
        <v>10</v>
      </c>
    </row>
    <row r="801" spans="3:7" ht="15" thickBot="1" x14ac:dyDescent="0.35">
      <c r="C801" s="10">
        <v>43311</v>
      </c>
      <c r="D801" s="11">
        <v>0.76909722222222221</v>
      </c>
      <c r="E801" s="12" t="s">
        <v>9</v>
      </c>
      <c r="F801" s="12">
        <v>11</v>
      </c>
      <c r="G801" s="12" t="s">
        <v>11</v>
      </c>
    </row>
    <row r="802" spans="3:7" ht="15" thickBot="1" x14ac:dyDescent="0.35">
      <c r="C802" s="10">
        <v>43311</v>
      </c>
      <c r="D802" s="11">
        <v>0.77293981481481477</v>
      </c>
      <c r="E802" s="12" t="s">
        <v>9</v>
      </c>
      <c r="F802" s="12">
        <v>20</v>
      </c>
      <c r="G802" s="12" t="s">
        <v>10</v>
      </c>
    </row>
    <row r="803" spans="3:7" ht="15" thickBot="1" x14ac:dyDescent="0.35">
      <c r="C803" s="10">
        <v>43311</v>
      </c>
      <c r="D803" s="11">
        <v>0.77303240740740742</v>
      </c>
      <c r="E803" s="12" t="s">
        <v>9</v>
      </c>
      <c r="F803" s="12">
        <v>17</v>
      </c>
      <c r="G803" s="12" t="s">
        <v>11</v>
      </c>
    </row>
    <row r="804" spans="3:7" ht="15" thickBot="1" x14ac:dyDescent="0.35">
      <c r="C804" s="10">
        <v>43311</v>
      </c>
      <c r="D804" s="11">
        <v>0.77400462962962957</v>
      </c>
      <c r="E804" s="12" t="s">
        <v>9</v>
      </c>
      <c r="F804" s="12">
        <v>35</v>
      </c>
      <c r="G804" s="12" t="s">
        <v>10</v>
      </c>
    </row>
    <row r="805" spans="3:7" ht="15" thickBot="1" x14ac:dyDescent="0.35">
      <c r="C805" s="10">
        <v>43311</v>
      </c>
      <c r="D805" s="11">
        <v>0.77827546296296291</v>
      </c>
      <c r="E805" s="12" t="s">
        <v>9</v>
      </c>
      <c r="F805" s="12">
        <v>21</v>
      </c>
      <c r="G805" s="12" t="s">
        <v>11</v>
      </c>
    </row>
    <row r="806" spans="3:7" ht="15" thickBot="1" x14ac:dyDescent="0.35">
      <c r="C806" s="10">
        <v>43311</v>
      </c>
      <c r="D806" s="11">
        <v>0.77829861111111109</v>
      </c>
      <c r="E806" s="12" t="s">
        <v>9</v>
      </c>
      <c r="F806" s="12">
        <v>10</v>
      </c>
      <c r="G806" s="12" t="s">
        <v>10</v>
      </c>
    </row>
    <row r="807" spans="3:7" ht="15" thickBot="1" x14ac:dyDescent="0.35">
      <c r="C807" s="10">
        <v>43311</v>
      </c>
      <c r="D807" s="11">
        <v>0.7793402777777777</v>
      </c>
      <c r="E807" s="12" t="s">
        <v>9</v>
      </c>
      <c r="F807" s="12">
        <v>17</v>
      </c>
      <c r="G807" s="12" t="s">
        <v>10</v>
      </c>
    </row>
    <row r="808" spans="3:7" ht="15" thickBot="1" x14ac:dyDescent="0.35">
      <c r="C808" s="10">
        <v>43311</v>
      </c>
      <c r="D808" s="11">
        <v>0.77937499999999993</v>
      </c>
      <c r="E808" s="12" t="s">
        <v>9</v>
      </c>
      <c r="F808" s="12">
        <v>10</v>
      </c>
      <c r="G808" s="12" t="s">
        <v>10</v>
      </c>
    </row>
    <row r="809" spans="3:7" ht="15" thickBot="1" x14ac:dyDescent="0.35">
      <c r="C809" s="10">
        <v>43311</v>
      </c>
      <c r="D809" s="11">
        <v>0.78030092592592604</v>
      </c>
      <c r="E809" s="12" t="s">
        <v>9</v>
      </c>
      <c r="F809" s="12">
        <v>10</v>
      </c>
      <c r="G809" s="12" t="s">
        <v>10</v>
      </c>
    </row>
    <row r="810" spans="3:7" ht="15" thickBot="1" x14ac:dyDescent="0.35">
      <c r="C810" s="10">
        <v>43311</v>
      </c>
      <c r="D810" s="11">
        <v>0.78163194444444439</v>
      </c>
      <c r="E810" s="12" t="s">
        <v>9</v>
      </c>
      <c r="F810" s="12">
        <v>12</v>
      </c>
      <c r="G810" s="12" t="s">
        <v>11</v>
      </c>
    </row>
    <row r="811" spans="3:7" ht="15" thickBot="1" x14ac:dyDescent="0.35">
      <c r="C811" s="10">
        <v>43311</v>
      </c>
      <c r="D811" s="11">
        <v>0.7834374999999999</v>
      </c>
      <c r="E811" s="12" t="s">
        <v>9</v>
      </c>
      <c r="F811" s="12">
        <v>13</v>
      </c>
      <c r="G811" s="12" t="s">
        <v>11</v>
      </c>
    </row>
    <row r="812" spans="3:7" ht="15" thickBot="1" x14ac:dyDescent="0.35">
      <c r="C812" s="10">
        <v>43311</v>
      </c>
      <c r="D812" s="11">
        <v>0.78486111111111112</v>
      </c>
      <c r="E812" s="12" t="s">
        <v>9</v>
      </c>
      <c r="F812" s="12">
        <v>11</v>
      </c>
      <c r="G812" s="12" t="s">
        <v>11</v>
      </c>
    </row>
    <row r="813" spans="3:7" ht="15" thickBot="1" x14ac:dyDescent="0.35">
      <c r="C813" s="10">
        <v>43311</v>
      </c>
      <c r="D813" s="11">
        <v>0.78986111111111112</v>
      </c>
      <c r="E813" s="12" t="s">
        <v>9</v>
      </c>
      <c r="F813" s="12">
        <v>12</v>
      </c>
      <c r="G813" s="12" t="s">
        <v>11</v>
      </c>
    </row>
    <row r="814" spans="3:7" ht="15" thickBot="1" x14ac:dyDescent="0.35">
      <c r="C814" s="10">
        <v>43311</v>
      </c>
      <c r="D814" s="11">
        <v>0.79003472222222226</v>
      </c>
      <c r="E814" s="12" t="s">
        <v>9</v>
      </c>
      <c r="F814" s="12">
        <v>12</v>
      </c>
      <c r="G814" s="12" t="s">
        <v>11</v>
      </c>
    </row>
    <row r="815" spans="3:7" ht="15" thickBot="1" x14ac:dyDescent="0.35">
      <c r="C815" s="10">
        <v>43311</v>
      </c>
      <c r="D815" s="11">
        <v>0.79921296296296296</v>
      </c>
      <c r="E815" s="12" t="s">
        <v>9</v>
      </c>
      <c r="F815" s="12">
        <v>11</v>
      </c>
      <c r="G815" s="12" t="s">
        <v>11</v>
      </c>
    </row>
    <row r="816" spans="3:7" ht="15" thickBot="1" x14ac:dyDescent="0.35">
      <c r="C816" s="10">
        <v>43311</v>
      </c>
      <c r="D816" s="11">
        <v>0.82290509259259259</v>
      </c>
      <c r="E816" s="12" t="s">
        <v>9</v>
      </c>
      <c r="F816" s="12">
        <v>8</v>
      </c>
      <c r="G816" s="12" t="s">
        <v>11</v>
      </c>
    </row>
    <row r="817" spans="3:7" ht="15" thickBot="1" x14ac:dyDescent="0.35">
      <c r="C817" s="10">
        <v>43311</v>
      </c>
      <c r="D817" s="11">
        <v>0.82564814814814813</v>
      </c>
      <c r="E817" s="12" t="s">
        <v>9</v>
      </c>
      <c r="F817" s="12">
        <v>13</v>
      </c>
      <c r="G817" s="12" t="s">
        <v>10</v>
      </c>
    </row>
    <row r="818" spans="3:7" ht="15" thickBot="1" x14ac:dyDescent="0.35">
      <c r="C818" s="10">
        <v>43311</v>
      </c>
      <c r="D818" s="11">
        <v>0.83835648148148145</v>
      </c>
      <c r="E818" s="12" t="s">
        <v>9</v>
      </c>
      <c r="F818" s="12">
        <v>13</v>
      </c>
      <c r="G818" s="12" t="s">
        <v>11</v>
      </c>
    </row>
    <row r="819" spans="3:7" ht="15" thickBot="1" x14ac:dyDescent="0.35">
      <c r="C819" s="10">
        <v>43311</v>
      </c>
      <c r="D819" s="11">
        <v>0.84575231481481483</v>
      </c>
      <c r="E819" s="12" t="s">
        <v>9</v>
      </c>
      <c r="F819" s="12">
        <v>8</v>
      </c>
      <c r="G819" s="12" t="s">
        <v>10</v>
      </c>
    </row>
    <row r="820" spans="3:7" ht="15" thickBot="1" x14ac:dyDescent="0.35">
      <c r="C820" s="10">
        <v>43311</v>
      </c>
      <c r="D820" s="11">
        <v>0.84770833333333329</v>
      </c>
      <c r="E820" s="12" t="s">
        <v>9</v>
      </c>
      <c r="F820" s="12">
        <v>6</v>
      </c>
      <c r="G820" s="12" t="s">
        <v>11</v>
      </c>
    </row>
    <row r="821" spans="3:7" ht="15" thickBot="1" x14ac:dyDescent="0.35">
      <c r="C821" s="10">
        <v>43311</v>
      </c>
      <c r="D821" s="11">
        <v>0.84949074074074071</v>
      </c>
      <c r="E821" s="12" t="s">
        <v>9</v>
      </c>
      <c r="F821" s="12">
        <v>24</v>
      </c>
      <c r="G821" s="12" t="s">
        <v>10</v>
      </c>
    </row>
    <row r="822" spans="3:7" ht="15" thickBot="1" x14ac:dyDescent="0.35">
      <c r="C822" s="10">
        <v>43311</v>
      </c>
      <c r="D822" s="11">
        <v>0.85416666666666663</v>
      </c>
      <c r="E822" s="12" t="s">
        <v>9</v>
      </c>
      <c r="F822" s="12">
        <v>19</v>
      </c>
      <c r="G822" s="12" t="s">
        <v>10</v>
      </c>
    </row>
    <row r="823" spans="3:7" ht="15" thickBot="1" x14ac:dyDescent="0.35">
      <c r="C823" s="10">
        <v>43311</v>
      </c>
      <c r="D823" s="11">
        <v>0.85424768518518512</v>
      </c>
      <c r="E823" s="12" t="s">
        <v>9</v>
      </c>
      <c r="F823" s="12">
        <v>21</v>
      </c>
      <c r="G823" s="12" t="s">
        <v>10</v>
      </c>
    </row>
    <row r="824" spans="3:7" ht="15" thickBot="1" x14ac:dyDescent="0.35">
      <c r="C824" s="10">
        <v>43311</v>
      </c>
      <c r="D824" s="11">
        <v>0.85782407407407402</v>
      </c>
      <c r="E824" s="12" t="s">
        <v>9</v>
      </c>
      <c r="F824" s="12">
        <v>19</v>
      </c>
      <c r="G824" s="12" t="s">
        <v>10</v>
      </c>
    </row>
    <row r="825" spans="3:7" ht="15" thickBot="1" x14ac:dyDescent="0.35">
      <c r="C825" s="10">
        <v>43311</v>
      </c>
      <c r="D825" s="11">
        <v>0.85944444444444434</v>
      </c>
      <c r="E825" s="12" t="s">
        <v>9</v>
      </c>
      <c r="F825" s="12">
        <v>11</v>
      </c>
      <c r="G825" s="12" t="s">
        <v>11</v>
      </c>
    </row>
    <row r="826" spans="3:7" ht="15" thickBot="1" x14ac:dyDescent="0.35">
      <c r="C826" s="10">
        <v>43311</v>
      </c>
      <c r="D826" s="11">
        <v>0.86263888888888884</v>
      </c>
      <c r="E826" s="12" t="s">
        <v>9</v>
      </c>
      <c r="F826" s="12">
        <v>10</v>
      </c>
      <c r="G826" s="12" t="s">
        <v>11</v>
      </c>
    </row>
    <row r="827" spans="3:7" ht="15" thickBot="1" x14ac:dyDescent="0.35">
      <c r="C827" s="10">
        <v>43311</v>
      </c>
      <c r="D827" s="11">
        <v>0.8637731481481481</v>
      </c>
      <c r="E827" s="12" t="s">
        <v>9</v>
      </c>
      <c r="F827" s="12">
        <v>9</v>
      </c>
      <c r="G827" s="12" t="s">
        <v>11</v>
      </c>
    </row>
    <row r="828" spans="3:7" ht="15" thickBot="1" x14ac:dyDescent="0.35">
      <c r="C828" s="10">
        <v>43311</v>
      </c>
      <c r="D828" s="11">
        <v>0.86753472222222217</v>
      </c>
      <c r="E828" s="12" t="s">
        <v>9</v>
      </c>
      <c r="F828" s="12">
        <v>17</v>
      </c>
      <c r="G828" s="12" t="s">
        <v>11</v>
      </c>
    </row>
    <row r="829" spans="3:7" ht="15" thickBot="1" x14ac:dyDescent="0.35">
      <c r="C829" s="10">
        <v>43311</v>
      </c>
      <c r="D829" s="11">
        <v>0.92388888888888887</v>
      </c>
      <c r="E829" s="12" t="s">
        <v>9</v>
      </c>
      <c r="F829" s="12">
        <v>20</v>
      </c>
      <c r="G829" s="12" t="s">
        <v>10</v>
      </c>
    </row>
    <row r="830" spans="3:7" ht="15" thickBot="1" x14ac:dyDescent="0.35">
      <c r="C830" s="10">
        <v>43311</v>
      </c>
      <c r="D830" s="11">
        <v>0.93619212962962972</v>
      </c>
      <c r="E830" s="12" t="s">
        <v>9</v>
      </c>
      <c r="F830" s="12">
        <v>16</v>
      </c>
      <c r="G830" s="12" t="s">
        <v>10</v>
      </c>
    </row>
    <row r="831" spans="3:7" ht="15" thickBot="1" x14ac:dyDescent="0.35">
      <c r="C831" s="10">
        <v>43311</v>
      </c>
      <c r="D831" s="11">
        <v>0.97553240740740732</v>
      </c>
      <c r="E831" s="12" t="s">
        <v>9</v>
      </c>
      <c r="F831" s="12">
        <v>13</v>
      </c>
      <c r="G831" s="12" t="s">
        <v>11</v>
      </c>
    </row>
    <row r="832" spans="3:7" ht="15" thickBot="1" x14ac:dyDescent="0.35">
      <c r="C832" s="10">
        <v>43312</v>
      </c>
      <c r="D832" s="11">
        <v>0.12524305555555557</v>
      </c>
      <c r="E832" s="12" t="s">
        <v>9</v>
      </c>
      <c r="F832" s="12">
        <v>34</v>
      </c>
      <c r="G832" s="12" t="s">
        <v>10</v>
      </c>
    </row>
    <row r="833" spans="3:7" ht="15" thickBot="1" x14ac:dyDescent="0.35">
      <c r="C833" s="10">
        <v>43312</v>
      </c>
      <c r="D833" s="11">
        <v>0.1275</v>
      </c>
      <c r="E833" s="12" t="s">
        <v>9</v>
      </c>
      <c r="F833" s="12">
        <v>11</v>
      </c>
      <c r="G833" s="12" t="s">
        <v>11</v>
      </c>
    </row>
    <row r="834" spans="3:7" ht="15" thickBot="1" x14ac:dyDescent="0.35">
      <c r="C834" s="10">
        <v>43312</v>
      </c>
      <c r="D834" s="11">
        <v>0.12771990740740741</v>
      </c>
      <c r="E834" s="12" t="s">
        <v>9</v>
      </c>
      <c r="F834" s="12">
        <v>11</v>
      </c>
      <c r="G834" s="12" t="s">
        <v>11</v>
      </c>
    </row>
    <row r="835" spans="3:7" ht="15" thickBot="1" x14ac:dyDescent="0.35">
      <c r="C835" s="10">
        <v>43312</v>
      </c>
      <c r="D835" s="11">
        <v>0.17548611111111112</v>
      </c>
      <c r="E835" s="12" t="s">
        <v>9</v>
      </c>
      <c r="F835" s="12">
        <v>9</v>
      </c>
      <c r="G835" s="12" t="s">
        <v>10</v>
      </c>
    </row>
    <row r="836" spans="3:7" ht="15" thickBot="1" x14ac:dyDescent="0.35">
      <c r="C836" s="10">
        <v>43312</v>
      </c>
      <c r="D836" s="11">
        <v>0.2723842592592593</v>
      </c>
      <c r="E836" s="12" t="s">
        <v>9</v>
      </c>
      <c r="F836" s="12">
        <v>12</v>
      </c>
      <c r="G836" s="12" t="s">
        <v>11</v>
      </c>
    </row>
    <row r="837" spans="3:7" ht="15" thickBot="1" x14ac:dyDescent="0.35">
      <c r="C837" s="10">
        <v>43312</v>
      </c>
      <c r="D837" s="11">
        <v>0.30664351851851851</v>
      </c>
      <c r="E837" s="12" t="s">
        <v>9</v>
      </c>
      <c r="F837" s="12">
        <v>11</v>
      </c>
      <c r="G837" s="12" t="s">
        <v>10</v>
      </c>
    </row>
    <row r="838" spans="3:7" ht="15" thickBot="1" x14ac:dyDescent="0.35">
      <c r="C838" s="10">
        <v>43312</v>
      </c>
      <c r="D838" s="11">
        <v>0.30664351851851851</v>
      </c>
      <c r="E838" s="12" t="s">
        <v>9</v>
      </c>
      <c r="F838" s="12">
        <v>10</v>
      </c>
      <c r="G838" s="12" t="s">
        <v>10</v>
      </c>
    </row>
    <row r="839" spans="3:7" ht="15" thickBot="1" x14ac:dyDescent="0.35">
      <c r="C839" s="10">
        <v>43312</v>
      </c>
      <c r="D839" s="11">
        <v>0.3066550925925926</v>
      </c>
      <c r="E839" s="12" t="s">
        <v>9</v>
      </c>
      <c r="F839" s="12">
        <v>9</v>
      </c>
      <c r="G839" s="12" t="s">
        <v>10</v>
      </c>
    </row>
    <row r="840" spans="3:7" ht="15" thickBot="1" x14ac:dyDescent="0.35">
      <c r="C840" s="10">
        <v>43312</v>
      </c>
      <c r="D840" s="11">
        <v>0.30987268518518518</v>
      </c>
      <c r="E840" s="12" t="s">
        <v>9</v>
      </c>
      <c r="F840" s="12">
        <v>12</v>
      </c>
      <c r="G840" s="12" t="s">
        <v>11</v>
      </c>
    </row>
    <row r="841" spans="3:7" ht="15" thickBot="1" x14ac:dyDescent="0.35">
      <c r="C841" s="10">
        <v>43312</v>
      </c>
      <c r="D841" s="11">
        <v>0.31148148148148147</v>
      </c>
      <c r="E841" s="12" t="s">
        <v>9</v>
      </c>
      <c r="F841" s="12">
        <v>10</v>
      </c>
      <c r="G841" s="12" t="s">
        <v>11</v>
      </c>
    </row>
    <row r="842" spans="3:7" ht="15" thickBot="1" x14ac:dyDescent="0.35">
      <c r="C842" s="10">
        <v>43312</v>
      </c>
      <c r="D842" s="11">
        <v>0.32488425925925929</v>
      </c>
      <c r="E842" s="12" t="s">
        <v>9</v>
      </c>
      <c r="F842" s="12">
        <v>11</v>
      </c>
      <c r="G842" s="12" t="s">
        <v>11</v>
      </c>
    </row>
    <row r="843" spans="3:7" ht="15" thickBot="1" x14ac:dyDescent="0.35">
      <c r="C843" s="10">
        <v>43312</v>
      </c>
      <c r="D843" s="11">
        <v>0.34611111111111109</v>
      </c>
      <c r="E843" s="12" t="s">
        <v>9</v>
      </c>
      <c r="F843" s="12">
        <v>11</v>
      </c>
      <c r="G843" s="12" t="s">
        <v>10</v>
      </c>
    </row>
    <row r="844" spans="3:7" ht="15" thickBot="1" x14ac:dyDescent="0.35">
      <c r="C844" s="10">
        <v>43312</v>
      </c>
      <c r="D844" s="11">
        <v>0.35303240740740738</v>
      </c>
      <c r="E844" s="12" t="s">
        <v>9</v>
      </c>
      <c r="F844" s="12">
        <v>10</v>
      </c>
      <c r="G844" s="12" t="s">
        <v>10</v>
      </c>
    </row>
    <row r="845" spans="3:7" ht="15" thickBot="1" x14ac:dyDescent="0.35">
      <c r="C845" s="10">
        <v>43312</v>
      </c>
      <c r="D845" s="11">
        <v>0.35822916666666665</v>
      </c>
      <c r="E845" s="12" t="s">
        <v>9</v>
      </c>
      <c r="F845" s="12">
        <v>7</v>
      </c>
      <c r="G845" s="12" t="s">
        <v>11</v>
      </c>
    </row>
    <row r="846" spans="3:7" ht="15" thickBot="1" x14ac:dyDescent="0.35">
      <c r="C846" s="10">
        <v>43312</v>
      </c>
      <c r="D846" s="11">
        <v>0.35983796296296294</v>
      </c>
      <c r="E846" s="12" t="s">
        <v>9</v>
      </c>
      <c r="F846" s="12">
        <v>15</v>
      </c>
      <c r="G846" s="12" t="s">
        <v>10</v>
      </c>
    </row>
    <row r="847" spans="3:7" ht="15" thickBot="1" x14ac:dyDescent="0.35">
      <c r="C847" s="10">
        <v>43312</v>
      </c>
      <c r="D847" s="11">
        <v>0.36401620370370374</v>
      </c>
      <c r="E847" s="12" t="s">
        <v>9</v>
      </c>
      <c r="F847" s="12">
        <v>12</v>
      </c>
      <c r="G847" s="12" t="s">
        <v>10</v>
      </c>
    </row>
    <row r="848" spans="3:7" ht="15" thickBot="1" x14ac:dyDescent="0.35">
      <c r="C848" s="10">
        <v>43312</v>
      </c>
      <c r="D848" s="11">
        <v>0.37027777777777776</v>
      </c>
      <c r="E848" s="12" t="s">
        <v>9</v>
      </c>
      <c r="F848" s="12">
        <v>22</v>
      </c>
      <c r="G848" s="12" t="s">
        <v>10</v>
      </c>
    </row>
    <row r="849" spans="3:7" ht="15" thickBot="1" x14ac:dyDescent="0.35">
      <c r="C849" s="10">
        <v>43312</v>
      </c>
      <c r="D849" s="11">
        <v>0.38285879629629632</v>
      </c>
      <c r="E849" s="12" t="s">
        <v>9</v>
      </c>
      <c r="F849" s="12">
        <v>22</v>
      </c>
      <c r="G849" s="12" t="s">
        <v>10</v>
      </c>
    </row>
    <row r="850" spans="3:7" ht="15" thickBot="1" x14ac:dyDescent="0.35">
      <c r="C850" s="10">
        <v>43312</v>
      </c>
      <c r="D850" s="11">
        <v>0.40361111111111114</v>
      </c>
      <c r="E850" s="12" t="s">
        <v>9</v>
      </c>
      <c r="F850" s="12">
        <v>22</v>
      </c>
      <c r="G850" s="12" t="s">
        <v>11</v>
      </c>
    </row>
    <row r="851" spans="3:7" ht="15" thickBot="1" x14ac:dyDescent="0.35">
      <c r="C851" s="10">
        <v>43312</v>
      </c>
      <c r="D851" s="11">
        <v>0.43399305555555556</v>
      </c>
      <c r="E851" s="12" t="s">
        <v>9</v>
      </c>
      <c r="F851" s="12">
        <v>15</v>
      </c>
      <c r="G851" s="12" t="s">
        <v>10</v>
      </c>
    </row>
    <row r="852" spans="3:7" ht="15" thickBot="1" x14ac:dyDescent="0.35">
      <c r="C852" s="10">
        <v>43312</v>
      </c>
      <c r="D852" s="11">
        <v>0.4377199074074074</v>
      </c>
      <c r="E852" s="12" t="s">
        <v>9</v>
      </c>
      <c r="F852" s="12">
        <v>7</v>
      </c>
      <c r="G852" s="12" t="s">
        <v>10</v>
      </c>
    </row>
    <row r="853" spans="3:7" ht="15" thickBot="1" x14ac:dyDescent="0.35">
      <c r="C853" s="10">
        <v>43312</v>
      </c>
      <c r="D853" s="11">
        <v>0.43984953703703705</v>
      </c>
      <c r="E853" s="12" t="s">
        <v>9</v>
      </c>
      <c r="F853" s="12">
        <v>11</v>
      </c>
      <c r="G853" s="12" t="s">
        <v>11</v>
      </c>
    </row>
    <row r="854" spans="3:7" ht="15" thickBot="1" x14ac:dyDescent="0.35">
      <c r="C854" s="10">
        <v>43312</v>
      </c>
      <c r="D854" s="11">
        <v>0.45009259259259254</v>
      </c>
      <c r="E854" s="12" t="s">
        <v>9</v>
      </c>
      <c r="F854" s="12">
        <v>11</v>
      </c>
      <c r="G854" s="12" t="s">
        <v>11</v>
      </c>
    </row>
    <row r="855" spans="3:7" ht="15" thickBot="1" x14ac:dyDescent="0.35">
      <c r="C855" s="10">
        <v>43312</v>
      </c>
      <c r="D855" s="11">
        <v>0.45017361111111115</v>
      </c>
      <c r="E855" s="12" t="s">
        <v>9</v>
      </c>
      <c r="F855" s="12">
        <v>9</v>
      </c>
      <c r="G855" s="12" t="s">
        <v>11</v>
      </c>
    </row>
    <row r="856" spans="3:7" ht="15" thickBot="1" x14ac:dyDescent="0.35">
      <c r="C856" s="10">
        <v>43312</v>
      </c>
      <c r="D856" s="11">
        <v>0.45065972222222223</v>
      </c>
      <c r="E856" s="12" t="s">
        <v>9</v>
      </c>
      <c r="F856" s="12">
        <v>9</v>
      </c>
      <c r="G856" s="12" t="s">
        <v>11</v>
      </c>
    </row>
    <row r="857" spans="3:7" ht="15" thickBot="1" x14ac:dyDescent="0.35">
      <c r="C857" s="10">
        <v>43312</v>
      </c>
      <c r="D857" s="11">
        <v>0.45106481481481481</v>
      </c>
      <c r="E857" s="12" t="s">
        <v>9</v>
      </c>
      <c r="F857" s="12">
        <v>12</v>
      </c>
      <c r="G857" s="12" t="s">
        <v>11</v>
      </c>
    </row>
    <row r="858" spans="3:7" ht="15" thickBot="1" x14ac:dyDescent="0.35">
      <c r="C858" s="10">
        <v>43312</v>
      </c>
      <c r="D858" s="11">
        <v>0.45379629629629631</v>
      </c>
      <c r="E858" s="12" t="s">
        <v>9</v>
      </c>
      <c r="F858" s="12">
        <v>20</v>
      </c>
      <c r="G858" s="12" t="s">
        <v>10</v>
      </c>
    </row>
    <row r="859" spans="3:7" ht="15" thickBot="1" x14ac:dyDescent="0.35">
      <c r="C859" s="10">
        <v>43312</v>
      </c>
      <c r="D859" s="11">
        <v>0.4543402777777778</v>
      </c>
      <c r="E859" s="12" t="s">
        <v>9</v>
      </c>
      <c r="F859" s="12">
        <v>12</v>
      </c>
      <c r="G859" s="12" t="s">
        <v>11</v>
      </c>
    </row>
    <row r="860" spans="3:7" ht="15" thickBot="1" x14ac:dyDescent="0.35">
      <c r="C860" s="10">
        <v>43312</v>
      </c>
      <c r="D860" s="11">
        <v>0.45452546296296298</v>
      </c>
      <c r="E860" s="12" t="s">
        <v>9</v>
      </c>
      <c r="F860" s="12">
        <v>10</v>
      </c>
      <c r="G860" s="12" t="s">
        <v>11</v>
      </c>
    </row>
    <row r="861" spans="3:7" ht="15" thickBot="1" x14ac:dyDescent="0.35">
      <c r="C861" s="10">
        <v>43312</v>
      </c>
      <c r="D861" s="11">
        <v>0.46052083333333332</v>
      </c>
      <c r="E861" s="12" t="s">
        <v>9</v>
      </c>
      <c r="F861" s="12">
        <v>12</v>
      </c>
      <c r="G861" s="12" t="s">
        <v>11</v>
      </c>
    </row>
    <row r="862" spans="3:7" ht="15" thickBot="1" x14ac:dyDescent="0.35">
      <c r="C862" s="10">
        <v>43312</v>
      </c>
      <c r="D862" s="11">
        <v>0.46394675925925927</v>
      </c>
      <c r="E862" s="12" t="s">
        <v>9</v>
      </c>
      <c r="F862" s="12">
        <v>11</v>
      </c>
      <c r="G862" s="12" t="s">
        <v>10</v>
      </c>
    </row>
    <row r="863" spans="3:7" ht="15" thickBot="1" x14ac:dyDescent="0.35">
      <c r="C863" s="10">
        <v>43312</v>
      </c>
      <c r="D863" s="11">
        <v>0.46817129629629628</v>
      </c>
      <c r="E863" s="12" t="s">
        <v>9</v>
      </c>
      <c r="F863" s="12">
        <v>10</v>
      </c>
      <c r="G863" s="12" t="s">
        <v>10</v>
      </c>
    </row>
    <row r="864" spans="3:7" ht="15" thickBot="1" x14ac:dyDescent="0.35">
      <c r="C864" s="10">
        <v>43312</v>
      </c>
      <c r="D864" s="11">
        <v>0.4887037037037037</v>
      </c>
      <c r="E864" s="12" t="s">
        <v>9</v>
      </c>
      <c r="F864" s="12">
        <v>23</v>
      </c>
      <c r="G864" s="12" t="s">
        <v>10</v>
      </c>
    </row>
    <row r="865" spans="3:7" ht="15" thickBot="1" x14ac:dyDescent="0.35">
      <c r="C865" s="10">
        <v>43312</v>
      </c>
      <c r="D865" s="11">
        <v>0.49027777777777781</v>
      </c>
      <c r="E865" s="12" t="s">
        <v>9</v>
      </c>
      <c r="F865" s="12">
        <v>23</v>
      </c>
      <c r="G865" s="12" t="s">
        <v>11</v>
      </c>
    </row>
    <row r="866" spans="3:7" ht="15" thickBot="1" x14ac:dyDescent="0.35">
      <c r="C866" s="10">
        <v>43312</v>
      </c>
      <c r="D866" s="11">
        <v>0.50398148148148147</v>
      </c>
      <c r="E866" s="12" t="s">
        <v>9</v>
      </c>
      <c r="F866" s="12">
        <v>12</v>
      </c>
      <c r="G866" s="12" t="s">
        <v>11</v>
      </c>
    </row>
    <row r="867" spans="3:7" ht="15" thickBot="1" x14ac:dyDescent="0.35">
      <c r="C867" s="10">
        <v>43312</v>
      </c>
      <c r="D867" s="11">
        <v>0.50842592592592595</v>
      </c>
      <c r="E867" s="12" t="s">
        <v>9</v>
      </c>
      <c r="F867" s="12">
        <v>12</v>
      </c>
      <c r="G867" s="12" t="s">
        <v>11</v>
      </c>
    </row>
    <row r="868" spans="3:7" ht="15" thickBot="1" x14ac:dyDescent="0.35">
      <c r="C868" s="10">
        <v>43312</v>
      </c>
      <c r="D868" s="11">
        <v>0.50853009259259252</v>
      </c>
      <c r="E868" s="12" t="s">
        <v>9</v>
      </c>
      <c r="F868" s="12">
        <v>10</v>
      </c>
      <c r="G868" s="12" t="s">
        <v>11</v>
      </c>
    </row>
    <row r="869" spans="3:7" ht="15" thickBot="1" x14ac:dyDescent="0.35">
      <c r="C869" s="10">
        <v>43312</v>
      </c>
      <c r="D869" s="11">
        <v>0.5095601851851852</v>
      </c>
      <c r="E869" s="12" t="s">
        <v>9</v>
      </c>
      <c r="F869" s="12">
        <v>22</v>
      </c>
      <c r="G869" s="12" t="s">
        <v>10</v>
      </c>
    </row>
    <row r="870" spans="3:7" ht="15" thickBot="1" x14ac:dyDescent="0.35">
      <c r="C870" s="10">
        <v>43312</v>
      </c>
      <c r="D870" s="11">
        <v>0.51045138888888886</v>
      </c>
      <c r="E870" s="12" t="s">
        <v>9</v>
      </c>
      <c r="F870" s="12">
        <v>24</v>
      </c>
      <c r="G870" s="12" t="s">
        <v>10</v>
      </c>
    </row>
    <row r="871" spans="3:7" ht="15" thickBot="1" x14ac:dyDescent="0.35">
      <c r="C871" s="10">
        <v>43312</v>
      </c>
      <c r="D871" s="11">
        <v>0.51402777777777775</v>
      </c>
      <c r="E871" s="12" t="s">
        <v>9</v>
      </c>
      <c r="F871" s="12">
        <v>15</v>
      </c>
      <c r="G871" s="12" t="s">
        <v>11</v>
      </c>
    </row>
    <row r="872" spans="3:7" ht="15" thickBot="1" x14ac:dyDescent="0.35">
      <c r="C872" s="10">
        <v>43312</v>
      </c>
      <c r="D872" s="11">
        <v>0.5140393518518519</v>
      </c>
      <c r="E872" s="12" t="s">
        <v>9</v>
      </c>
      <c r="F872" s="12">
        <v>8</v>
      </c>
      <c r="G872" s="12" t="s">
        <v>11</v>
      </c>
    </row>
    <row r="873" spans="3:7" ht="15" thickBot="1" x14ac:dyDescent="0.35">
      <c r="C873" s="10">
        <v>43312</v>
      </c>
      <c r="D873" s="11">
        <v>0.52269675925925929</v>
      </c>
      <c r="E873" s="12" t="s">
        <v>9</v>
      </c>
      <c r="F873" s="12">
        <v>23</v>
      </c>
      <c r="G873" s="12" t="s">
        <v>10</v>
      </c>
    </row>
    <row r="874" spans="3:7" ht="15" thickBot="1" x14ac:dyDescent="0.35">
      <c r="C874" s="10">
        <v>43312</v>
      </c>
      <c r="D874" s="11">
        <v>0.52369212962962963</v>
      </c>
      <c r="E874" s="12" t="s">
        <v>9</v>
      </c>
      <c r="F874" s="12">
        <v>18</v>
      </c>
      <c r="G874" s="12" t="s">
        <v>10</v>
      </c>
    </row>
    <row r="875" spans="3:7" ht="15" thickBot="1" x14ac:dyDescent="0.35">
      <c r="C875" s="10">
        <v>43312</v>
      </c>
      <c r="D875" s="11">
        <v>0.53209490740740739</v>
      </c>
      <c r="E875" s="12" t="s">
        <v>9</v>
      </c>
      <c r="F875" s="12">
        <v>11</v>
      </c>
      <c r="G875" s="12" t="s">
        <v>11</v>
      </c>
    </row>
    <row r="876" spans="3:7" ht="15" thickBot="1" x14ac:dyDescent="0.35">
      <c r="C876" s="10">
        <v>43312</v>
      </c>
      <c r="D876" s="11">
        <v>0.53215277777777781</v>
      </c>
      <c r="E876" s="12" t="s">
        <v>9</v>
      </c>
      <c r="F876" s="12">
        <v>16</v>
      </c>
      <c r="G876" s="12" t="s">
        <v>11</v>
      </c>
    </row>
    <row r="877" spans="3:7" ht="15" thickBot="1" x14ac:dyDescent="0.35">
      <c r="C877" s="10">
        <v>43312</v>
      </c>
      <c r="D877" s="11">
        <v>0.53216435185185185</v>
      </c>
      <c r="E877" s="12" t="s">
        <v>9</v>
      </c>
      <c r="F877" s="12">
        <v>14</v>
      </c>
      <c r="G877" s="12" t="s">
        <v>11</v>
      </c>
    </row>
    <row r="878" spans="3:7" ht="15" thickBot="1" x14ac:dyDescent="0.35">
      <c r="C878" s="10">
        <v>43312</v>
      </c>
      <c r="D878" s="11">
        <v>0.53217592592592589</v>
      </c>
      <c r="E878" s="12" t="s">
        <v>9</v>
      </c>
      <c r="F878" s="12">
        <v>9</v>
      </c>
      <c r="G878" s="12" t="s">
        <v>11</v>
      </c>
    </row>
    <row r="879" spans="3:7" ht="15" thickBot="1" x14ac:dyDescent="0.35">
      <c r="C879" s="10">
        <v>43312</v>
      </c>
      <c r="D879" s="11">
        <v>0.54472222222222222</v>
      </c>
      <c r="E879" s="12" t="s">
        <v>9</v>
      </c>
      <c r="F879" s="12">
        <v>21</v>
      </c>
      <c r="G879" s="12" t="s">
        <v>10</v>
      </c>
    </row>
    <row r="880" spans="3:7" ht="15" thickBot="1" x14ac:dyDescent="0.35">
      <c r="C880" s="10">
        <v>43312</v>
      </c>
      <c r="D880" s="11">
        <v>0.54527777777777775</v>
      </c>
      <c r="E880" s="12" t="s">
        <v>9</v>
      </c>
      <c r="F880" s="12">
        <v>14</v>
      </c>
      <c r="G880" s="12" t="s">
        <v>11</v>
      </c>
    </row>
    <row r="881" spans="3:7" ht="15" thickBot="1" x14ac:dyDescent="0.35">
      <c r="C881" s="10">
        <v>43312</v>
      </c>
      <c r="D881" s="11">
        <v>0.56162037037037038</v>
      </c>
      <c r="E881" s="12" t="s">
        <v>9</v>
      </c>
      <c r="F881" s="12">
        <v>15</v>
      </c>
      <c r="G881" s="12" t="s">
        <v>10</v>
      </c>
    </row>
    <row r="882" spans="3:7" ht="15" thickBot="1" x14ac:dyDescent="0.35">
      <c r="C882" s="10">
        <v>43312</v>
      </c>
      <c r="D882" s="11">
        <v>0.56163194444444442</v>
      </c>
      <c r="E882" s="12" t="s">
        <v>9</v>
      </c>
      <c r="F882" s="12">
        <v>13</v>
      </c>
      <c r="G882" s="12" t="s">
        <v>10</v>
      </c>
    </row>
    <row r="883" spans="3:7" ht="15" thickBot="1" x14ac:dyDescent="0.35">
      <c r="C883" s="10">
        <v>43312</v>
      </c>
      <c r="D883" s="11">
        <v>0.56496527777777772</v>
      </c>
      <c r="E883" s="12" t="s">
        <v>9</v>
      </c>
      <c r="F883" s="12">
        <v>14</v>
      </c>
      <c r="G883" s="12" t="s">
        <v>11</v>
      </c>
    </row>
    <row r="884" spans="3:7" ht="15" thickBot="1" x14ac:dyDescent="0.35">
      <c r="C884" s="10">
        <v>43312</v>
      </c>
      <c r="D884" s="11">
        <v>0.57156249999999997</v>
      </c>
      <c r="E884" s="12" t="s">
        <v>9</v>
      </c>
      <c r="F884" s="12">
        <v>20</v>
      </c>
      <c r="G884" s="12" t="s">
        <v>10</v>
      </c>
    </row>
    <row r="885" spans="3:7" ht="15" thickBot="1" x14ac:dyDescent="0.35">
      <c r="C885" s="10">
        <v>43312</v>
      </c>
      <c r="D885" s="11">
        <v>0.57315972222222222</v>
      </c>
      <c r="E885" s="12" t="s">
        <v>9</v>
      </c>
      <c r="F885" s="12">
        <v>17</v>
      </c>
      <c r="G885" s="12" t="s">
        <v>11</v>
      </c>
    </row>
    <row r="886" spans="3:7" ht="15" thickBot="1" x14ac:dyDescent="0.35">
      <c r="C886" s="10">
        <v>43312</v>
      </c>
      <c r="D886" s="11">
        <v>0.57662037037037039</v>
      </c>
      <c r="E886" s="12" t="s">
        <v>9</v>
      </c>
      <c r="F886" s="12">
        <v>10</v>
      </c>
      <c r="G886" s="12" t="s">
        <v>11</v>
      </c>
    </row>
    <row r="887" spans="3:7" ht="15" thickBot="1" x14ac:dyDescent="0.35">
      <c r="C887" s="10">
        <v>43312</v>
      </c>
      <c r="D887" s="11">
        <v>0.58081018518518512</v>
      </c>
      <c r="E887" s="12" t="s">
        <v>9</v>
      </c>
      <c r="F887" s="12">
        <v>15</v>
      </c>
      <c r="G887" s="12" t="s">
        <v>11</v>
      </c>
    </row>
    <row r="888" spans="3:7" ht="15" thickBot="1" x14ac:dyDescent="0.35">
      <c r="C888" s="10">
        <v>43312</v>
      </c>
      <c r="D888" s="11">
        <v>0.58586805555555554</v>
      </c>
      <c r="E888" s="12" t="s">
        <v>9</v>
      </c>
      <c r="F888" s="12">
        <v>13</v>
      </c>
      <c r="G888" s="12" t="s">
        <v>11</v>
      </c>
    </row>
    <row r="889" spans="3:7" ht="15" thickBot="1" x14ac:dyDescent="0.35">
      <c r="C889" s="10">
        <v>43312</v>
      </c>
      <c r="D889" s="11">
        <v>0.59340277777777783</v>
      </c>
      <c r="E889" s="12" t="s">
        <v>9</v>
      </c>
      <c r="F889" s="12">
        <v>9</v>
      </c>
      <c r="G889" s="12" t="s">
        <v>11</v>
      </c>
    </row>
    <row r="890" spans="3:7" ht="15" thickBot="1" x14ac:dyDescent="0.35">
      <c r="C890" s="10">
        <v>43312</v>
      </c>
      <c r="D890" s="11">
        <v>0.60692129629629632</v>
      </c>
      <c r="E890" s="12" t="s">
        <v>9</v>
      </c>
      <c r="F890" s="12">
        <v>18</v>
      </c>
      <c r="G890" s="12" t="s">
        <v>10</v>
      </c>
    </row>
    <row r="891" spans="3:7" ht="15" thickBot="1" x14ac:dyDescent="0.35">
      <c r="C891" s="10">
        <v>43312</v>
      </c>
      <c r="D891" s="11">
        <v>0.60695601851851855</v>
      </c>
      <c r="E891" s="12" t="s">
        <v>9</v>
      </c>
      <c r="F891" s="12">
        <v>12</v>
      </c>
      <c r="G891" s="12" t="s">
        <v>10</v>
      </c>
    </row>
    <row r="892" spans="3:7" ht="15" thickBot="1" x14ac:dyDescent="0.35">
      <c r="C892" s="10">
        <v>43312</v>
      </c>
      <c r="D892" s="11">
        <v>0.61172453703703711</v>
      </c>
      <c r="E892" s="12" t="s">
        <v>9</v>
      </c>
      <c r="F892" s="12">
        <v>11</v>
      </c>
      <c r="G892" s="12" t="s">
        <v>10</v>
      </c>
    </row>
    <row r="893" spans="3:7" ht="15" thickBot="1" x14ac:dyDescent="0.35">
      <c r="C893" s="10">
        <v>43312</v>
      </c>
      <c r="D893" s="11">
        <v>0.61562499999999998</v>
      </c>
      <c r="E893" s="12" t="s">
        <v>9</v>
      </c>
      <c r="F893" s="12">
        <v>11</v>
      </c>
      <c r="G893" s="12" t="s">
        <v>10</v>
      </c>
    </row>
    <row r="894" spans="3:7" ht="15" thickBot="1" x14ac:dyDescent="0.35">
      <c r="C894" s="10">
        <v>43312</v>
      </c>
      <c r="D894" s="11">
        <v>0.61601851851851852</v>
      </c>
      <c r="E894" s="12" t="s">
        <v>9</v>
      </c>
      <c r="F894" s="12">
        <v>16</v>
      </c>
      <c r="G894" s="12" t="s">
        <v>10</v>
      </c>
    </row>
    <row r="895" spans="3:7" ht="15" thickBot="1" x14ac:dyDescent="0.35">
      <c r="C895" s="10">
        <v>43312</v>
      </c>
      <c r="D895" s="11">
        <v>0.61660879629629628</v>
      </c>
      <c r="E895" s="12" t="s">
        <v>9</v>
      </c>
      <c r="F895" s="12">
        <v>17</v>
      </c>
      <c r="G895" s="12" t="s">
        <v>11</v>
      </c>
    </row>
    <row r="896" spans="3:7" ht="15" thickBot="1" x14ac:dyDescent="0.35">
      <c r="C896" s="10">
        <v>43312</v>
      </c>
      <c r="D896" s="11">
        <v>0.62224537037037042</v>
      </c>
      <c r="E896" s="12" t="s">
        <v>9</v>
      </c>
      <c r="F896" s="12">
        <v>24</v>
      </c>
      <c r="G896" s="12" t="s">
        <v>10</v>
      </c>
    </row>
    <row r="897" spans="3:7" ht="15" thickBot="1" x14ac:dyDescent="0.35">
      <c r="C897" s="10">
        <v>43312</v>
      </c>
      <c r="D897" s="11">
        <v>0.62225694444444446</v>
      </c>
      <c r="E897" s="12" t="s">
        <v>9</v>
      </c>
      <c r="F897" s="12">
        <v>24</v>
      </c>
      <c r="G897" s="12" t="s">
        <v>10</v>
      </c>
    </row>
    <row r="898" spans="3:7" ht="15" thickBot="1" x14ac:dyDescent="0.35">
      <c r="C898" s="10">
        <v>43312</v>
      </c>
      <c r="D898" s="11">
        <v>0.6222685185185185</v>
      </c>
      <c r="E898" s="12" t="s">
        <v>9</v>
      </c>
      <c r="F898" s="12">
        <v>16</v>
      </c>
      <c r="G898" s="12" t="s">
        <v>10</v>
      </c>
    </row>
    <row r="899" spans="3:7" ht="15" thickBot="1" x14ac:dyDescent="0.35">
      <c r="C899" s="10">
        <v>43312</v>
      </c>
      <c r="D899" s="11">
        <v>0.62608796296296299</v>
      </c>
      <c r="E899" s="12" t="s">
        <v>9</v>
      </c>
      <c r="F899" s="12">
        <v>19</v>
      </c>
      <c r="G899" s="12" t="s">
        <v>10</v>
      </c>
    </row>
    <row r="900" spans="3:7" ht="15" thickBot="1" x14ac:dyDescent="0.35">
      <c r="C900" s="10">
        <v>43312</v>
      </c>
      <c r="D900" s="11">
        <v>0.62635416666666666</v>
      </c>
      <c r="E900" s="12" t="s">
        <v>9</v>
      </c>
      <c r="F900" s="12">
        <v>16</v>
      </c>
      <c r="G900" s="12" t="s">
        <v>11</v>
      </c>
    </row>
    <row r="901" spans="3:7" ht="15" thickBot="1" x14ac:dyDescent="0.35">
      <c r="C901" s="10">
        <v>43312</v>
      </c>
      <c r="D901" s="11">
        <v>0.63255787037037037</v>
      </c>
      <c r="E901" s="12" t="s">
        <v>9</v>
      </c>
      <c r="F901" s="12">
        <v>13</v>
      </c>
      <c r="G901" s="12" t="s">
        <v>10</v>
      </c>
    </row>
    <row r="902" spans="3:7" ht="15" thickBot="1" x14ac:dyDescent="0.35">
      <c r="C902" s="10">
        <v>43312</v>
      </c>
      <c r="D902" s="11">
        <v>0.63378472222222226</v>
      </c>
      <c r="E902" s="12" t="s">
        <v>9</v>
      </c>
      <c r="F902" s="12">
        <v>5</v>
      </c>
      <c r="G902" s="12" t="s">
        <v>10</v>
      </c>
    </row>
    <row r="903" spans="3:7" ht="15" thickBot="1" x14ac:dyDescent="0.35">
      <c r="C903" s="10">
        <v>43312</v>
      </c>
      <c r="D903" s="11">
        <v>0.63932870370370376</v>
      </c>
      <c r="E903" s="12" t="s">
        <v>9</v>
      </c>
      <c r="F903" s="12">
        <v>5</v>
      </c>
      <c r="G903" s="12" t="s">
        <v>11</v>
      </c>
    </row>
    <row r="904" spans="3:7" ht="15" thickBot="1" x14ac:dyDescent="0.35">
      <c r="C904" s="10">
        <v>43312</v>
      </c>
      <c r="D904" s="11">
        <v>0.6401041666666667</v>
      </c>
      <c r="E904" s="12" t="s">
        <v>9</v>
      </c>
      <c r="F904" s="12">
        <v>14</v>
      </c>
      <c r="G904" s="12" t="s">
        <v>10</v>
      </c>
    </row>
    <row r="905" spans="3:7" ht="15" thickBot="1" x14ac:dyDescent="0.35">
      <c r="C905" s="10">
        <v>43312</v>
      </c>
      <c r="D905" s="11">
        <v>0.64291666666666669</v>
      </c>
      <c r="E905" s="12" t="s">
        <v>9</v>
      </c>
      <c r="F905" s="12">
        <v>21</v>
      </c>
      <c r="G905" s="12" t="s">
        <v>10</v>
      </c>
    </row>
    <row r="906" spans="3:7" ht="15" thickBot="1" x14ac:dyDescent="0.35">
      <c r="C906" s="10">
        <v>43312</v>
      </c>
      <c r="D906" s="11">
        <v>0.64296296296296296</v>
      </c>
      <c r="E906" s="12" t="s">
        <v>9</v>
      </c>
      <c r="F906" s="12">
        <v>20</v>
      </c>
      <c r="G906" s="12" t="s">
        <v>10</v>
      </c>
    </row>
    <row r="907" spans="3:7" ht="15" thickBot="1" x14ac:dyDescent="0.35">
      <c r="C907" s="10">
        <v>43312</v>
      </c>
      <c r="D907" s="11">
        <v>0.66146990740740741</v>
      </c>
      <c r="E907" s="12" t="s">
        <v>9</v>
      </c>
      <c r="F907" s="12">
        <v>11</v>
      </c>
      <c r="G907" s="12" t="s">
        <v>11</v>
      </c>
    </row>
    <row r="908" spans="3:7" ht="15" thickBot="1" x14ac:dyDescent="0.35">
      <c r="C908" s="10">
        <v>43312</v>
      </c>
      <c r="D908" s="11">
        <v>0.66332175925925929</v>
      </c>
      <c r="E908" s="12" t="s">
        <v>9</v>
      </c>
      <c r="F908" s="12">
        <v>10</v>
      </c>
      <c r="G908" s="12" t="s">
        <v>10</v>
      </c>
    </row>
    <row r="909" spans="3:7" ht="15" thickBot="1" x14ac:dyDescent="0.35">
      <c r="C909" s="10">
        <v>43312</v>
      </c>
      <c r="D909" s="11">
        <v>0.66622685185185182</v>
      </c>
      <c r="E909" s="12" t="s">
        <v>9</v>
      </c>
      <c r="F909" s="12">
        <v>9</v>
      </c>
      <c r="G909" s="12" t="s">
        <v>10</v>
      </c>
    </row>
    <row r="910" spans="3:7" ht="15" thickBot="1" x14ac:dyDescent="0.35">
      <c r="C910" s="10">
        <v>43312</v>
      </c>
      <c r="D910" s="11">
        <v>0.67283564814814811</v>
      </c>
      <c r="E910" s="12" t="s">
        <v>9</v>
      </c>
      <c r="F910" s="12">
        <v>5</v>
      </c>
      <c r="G910" s="12" t="s">
        <v>11</v>
      </c>
    </row>
    <row r="911" spans="3:7" ht="15" thickBot="1" x14ac:dyDescent="0.35">
      <c r="C911" s="10">
        <v>43312</v>
      </c>
      <c r="D911" s="11">
        <v>0.67939814814814825</v>
      </c>
      <c r="E911" s="12" t="s">
        <v>9</v>
      </c>
      <c r="F911" s="12">
        <v>10</v>
      </c>
      <c r="G911" s="12" t="s">
        <v>11</v>
      </c>
    </row>
    <row r="912" spans="3:7" ht="15" thickBot="1" x14ac:dyDescent="0.35">
      <c r="C912" s="10">
        <v>43312</v>
      </c>
      <c r="D912" s="11">
        <v>0.68001157407407409</v>
      </c>
      <c r="E912" s="12" t="s">
        <v>9</v>
      </c>
      <c r="F912" s="12">
        <v>12</v>
      </c>
      <c r="G912" s="12" t="s">
        <v>11</v>
      </c>
    </row>
    <row r="913" spans="3:7" ht="15" thickBot="1" x14ac:dyDescent="0.35">
      <c r="C913" s="10">
        <v>43312</v>
      </c>
      <c r="D913" s="11">
        <v>0.6849884259259259</v>
      </c>
      <c r="E913" s="12" t="s">
        <v>9</v>
      </c>
      <c r="F913" s="12">
        <v>13</v>
      </c>
      <c r="G913" s="12" t="s">
        <v>11</v>
      </c>
    </row>
    <row r="914" spans="3:7" ht="15" thickBot="1" x14ac:dyDescent="0.35">
      <c r="C914" s="10">
        <v>43312</v>
      </c>
      <c r="D914" s="11">
        <v>0.68609953703703708</v>
      </c>
      <c r="E914" s="12" t="s">
        <v>9</v>
      </c>
      <c r="F914" s="12">
        <v>13</v>
      </c>
      <c r="G914" s="12" t="s">
        <v>10</v>
      </c>
    </row>
    <row r="915" spans="3:7" ht="15" thickBot="1" x14ac:dyDescent="0.35">
      <c r="C915" s="10">
        <v>43312</v>
      </c>
      <c r="D915" s="11">
        <v>0.6993287037037037</v>
      </c>
      <c r="E915" s="12" t="s">
        <v>9</v>
      </c>
      <c r="F915" s="12">
        <v>30</v>
      </c>
      <c r="G915" s="12" t="s">
        <v>10</v>
      </c>
    </row>
    <row r="916" spans="3:7" ht="15" thickBot="1" x14ac:dyDescent="0.35">
      <c r="C916" s="10">
        <v>43312</v>
      </c>
      <c r="D916" s="11">
        <v>0.70285879629629633</v>
      </c>
      <c r="E916" s="12" t="s">
        <v>9</v>
      </c>
      <c r="F916" s="12">
        <v>29</v>
      </c>
      <c r="G916" s="12" t="s">
        <v>10</v>
      </c>
    </row>
    <row r="917" spans="3:7" ht="15" thickBot="1" x14ac:dyDescent="0.35">
      <c r="C917" s="10">
        <v>43312</v>
      </c>
      <c r="D917" s="11">
        <v>0.70300925925925928</v>
      </c>
      <c r="E917" s="12" t="s">
        <v>9</v>
      </c>
      <c r="F917" s="12">
        <v>30</v>
      </c>
      <c r="G917" s="12" t="s">
        <v>10</v>
      </c>
    </row>
    <row r="918" spans="3:7" ht="15" thickBot="1" x14ac:dyDescent="0.35">
      <c r="C918" s="10">
        <v>43312</v>
      </c>
      <c r="D918" s="11">
        <v>0.70607638888888891</v>
      </c>
      <c r="E918" s="12" t="s">
        <v>9</v>
      </c>
      <c r="F918" s="12">
        <v>18</v>
      </c>
      <c r="G918" s="12" t="s">
        <v>10</v>
      </c>
    </row>
    <row r="919" spans="3:7" ht="15" thickBot="1" x14ac:dyDescent="0.35">
      <c r="C919" s="10">
        <v>43312</v>
      </c>
      <c r="D919" s="11">
        <v>0.70613425925925932</v>
      </c>
      <c r="E919" s="12" t="s">
        <v>9</v>
      </c>
      <c r="F919" s="12">
        <v>19</v>
      </c>
      <c r="G919" s="12" t="s">
        <v>10</v>
      </c>
    </row>
    <row r="920" spans="3:7" ht="15" thickBot="1" x14ac:dyDescent="0.35">
      <c r="C920" s="10">
        <v>43312</v>
      </c>
      <c r="D920" s="11">
        <v>0.70621527777777782</v>
      </c>
      <c r="E920" s="12" t="s">
        <v>9</v>
      </c>
      <c r="F920" s="12">
        <v>27</v>
      </c>
      <c r="G920" s="12" t="s">
        <v>10</v>
      </c>
    </row>
    <row r="921" spans="3:7" ht="15" thickBot="1" x14ac:dyDescent="0.35">
      <c r="C921" s="10">
        <v>43312</v>
      </c>
      <c r="D921" s="11">
        <v>0.71930555555555553</v>
      </c>
      <c r="E921" s="12" t="s">
        <v>9</v>
      </c>
      <c r="F921" s="12">
        <v>13</v>
      </c>
      <c r="G921" s="12" t="s">
        <v>11</v>
      </c>
    </row>
    <row r="922" spans="3:7" ht="15" thickBot="1" x14ac:dyDescent="0.35">
      <c r="C922" s="10">
        <v>43312</v>
      </c>
      <c r="D922" s="11">
        <v>0.72410879629629632</v>
      </c>
      <c r="E922" s="12" t="s">
        <v>9</v>
      </c>
      <c r="F922" s="12">
        <v>12</v>
      </c>
      <c r="G922" s="12" t="s">
        <v>11</v>
      </c>
    </row>
    <row r="923" spans="3:7" ht="15" thickBot="1" x14ac:dyDescent="0.35">
      <c r="C923" s="10">
        <v>43312</v>
      </c>
      <c r="D923" s="11">
        <v>0.73020833333333324</v>
      </c>
      <c r="E923" s="12" t="s">
        <v>9</v>
      </c>
      <c r="F923" s="12">
        <v>10</v>
      </c>
      <c r="G923" s="12" t="s">
        <v>11</v>
      </c>
    </row>
    <row r="924" spans="3:7" ht="15" thickBot="1" x14ac:dyDescent="0.35">
      <c r="C924" s="10">
        <v>43312</v>
      </c>
      <c r="D924" s="11">
        <v>0.73262731481481491</v>
      </c>
      <c r="E924" s="12" t="s">
        <v>9</v>
      </c>
      <c r="F924" s="12">
        <v>22</v>
      </c>
      <c r="G924" s="12" t="s">
        <v>10</v>
      </c>
    </row>
    <row r="925" spans="3:7" ht="15" thickBot="1" x14ac:dyDescent="0.35">
      <c r="C925" s="10">
        <v>43312</v>
      </c>
      <c r="D925" s="11">
        <v>0.73368055555555556</v>
      </c>
      <c r="E925" s="12" t="s">
        <v>9</v>
      </c>
      <c r="F925" s="12">
        <v>10</v>
      </c>
      <c r="G925" s="12" t="s">
        <v>10</v>
      </c>
    </row>
    <row r="926" spans="3:7" ht="15" thickBot="1" x14ac:dyDescent="0.35">
      <c r="C926" s="10">
        <v>43312</v>
      </c>
      <c r="D926" s="11">
        <v>0.73607638888888882</v>
      </c>
      <c r="E926" s="12" t="s">
        <v>9</v>
      </c>
      <c r="F926" s="12">
        <v>23</v>
      </c>
      <c r="G926" s="12" t="s">
        <v>10</v>
      </c>
    </row>
    <row r="927" spans="3:7" ht="15" thickBot="1" x14ac:dyDescent="0.35">
      <c r="C927" s="10">
        <v>43312</v>
      </c>
      <c r="D927" s="11">
        <v>0.75552083333333331</v>
      </c>
      <c r="E927" s="12" t="s">
        <v>9</v>
      </c>
      <c r="F927" s="12">
        <v>10</v>
      </c>
      <c r="G927" s="12" t="s">
        <v>10</v>
      </c>
    </row>
    <row r="928" spans="3:7" ht="15" thickBot="1" x14ac:dyDescent="0.35">
      <c r="C928" s="10">
        <v>43312</v>
      </c>
      <c r="D928" s="11">
        <v>0.75649305555555557</v>
      </c>
      <c r="E928" s="12" t="s">
        <v>9</v>
      </c>
      <c r="F928" s="12">
        <v>19</v>
      </c>
      <c r="G928" s="12" t="s">
        <v>10</v>
      </c>
    </row>
    <row r="929" spans="3:7" ht="15" thickBot="1" x14ac:dyDescent="0.35">
      <c r="C929" s="10">
        <v>43312</v>
      </c>
      <c r="D929" s="11">
        <v>0.75886574074074076</v>
      </c>
      <c r="E929" s="12" t="s">
        <v>9</v>
      </c>
      <c r="F929" s="12">
        <v>23</v>
      </c>
      <c r="G929" s="12" t="s">
        <v>10</v>
      </c>
    </row>
    <row r="930" spans="3:7" ht="15" thickBot="1" x14ac:dyDescent="0.35">
      <c r="C930" s="10">
        <v>43312</v>
      </c>
      <c r="D930" s="11">
        <v>0.7596180555555555</v>
      </c>
      <c r="E930" s="12" t="s">
        <v>9</v>
      </c>
      <c r="F930" s="12">
        <v>17</v>
      </c>
      <c r="G930" s="12" t="s">
        <v>10</v>
      </c>
    </row>
    <row r="931" spans="3:7" ht="15" thickBot="1" x14ac:dyDescent="0.35">
      <c r="C931" s="10">
        <v>43312</v>
      </c>
      <c r="D931" s="11">
        <v>0.75968750000000007</v>
      </c>
      <c r="E931" s="12" t="s">
        <v>9</v>
      </c>
      <c r="F931" s="12">
        <v>13</v>
      </c>
      <c r="G931" s="12" t="s">
        <v>10</v>
      </c>
    </row>
    <row r="932" spans="3:7" ht="15" thickBot="1" x14ac:dyDescent="0.35">
      <c r="C932" s="10">
        <v>43312</v>
      </c>
      <c r="D932" s="11">
        <v>0.75986111111111121</v>
      </c>
      <c r="E932" s="12" t="s">
        <v>9</v>
      </c>
      <c r="F932" s="12">
        <v>11</v>
      </c>
      <c r="G932" s="12" t="s">
        <v>11</v>
      </c>
    </row>
    <row r="933" spans="3:7" ht="15" thickBot="1" x14ac:dyDescent="0.35">
      <c r="C933" s="10">
        <v>43312</v>
      </c>
      <c r="D933" s="11">
        <v>0.76119212962962957</v>
      </c>
      <c r="E933" s="12" t="s">
        <v>9</v>
      </c>
      <c r="F933" s="12">
        <v>16</v>
      </c>
      <c r="G933" s="12" t="s">
        <v>10</v>
      </c>
    </row>
    <row r="934" spans="3:7" ht="15" thickBot="1" x14ac:dyDescent="0.35">
      <c r="C934" s="10">
        <v>43312</v>
      </c>
      <c r="D934" s="11">
        <v>0.77063657407407404</v>
      </c>
      <c r="E934" s="12" t="s">
        <v>9</v>
      </c>
      <c r="F934" s="12">
        <v>11</v>
      </c>
      <c r="G934" s="12" t="s">
        <v>10</v>
      </c>
    </row>
    <row r="935" spans="3:7" ht="15" thickBot="1" x14ac:dyDescent="0.35">
      <c r="C935" s="10">
        <v>43312</v>
      </c>
      <c r="D935" s="11">
        <v>0.77305555555555561</v>
      </c>
      <c r="E935" s="12" t="s">
        <v>9</v>
      </c>
      <c r="F935" s="12">
        <v>13</v>
      </c>
      <c r="G935" s="12" t="s">
        <v>10</v>
      </c>
    </row>
    <row r="936" spans="3:7" ht="15" thickBot="1" x14ac:dyDescent="0.35">
      <c r="C936" s="10">
        <v>43312</v>
      </c>
      <c r="D936" s="11">
        <v>0.77337962962962958</v>
      </c>
      <c r="E936" s="12" t="s">
        <v>9</v>
      </c>
      <c r="F936" s="12">
        <v>18</v>
      </c>
      <c r="G936" s="12" t="s">
        <v>10</v>
      </c>
    </row>
    <row r="937" spans="3:7" ht="15" thickBot="1" x14ac:dyDescent="0.35">
      <c r="C937" s="10">
        <v>43312</v>
      </c>
      <c r="D937" s="11">
        <v>0.77490740740740749</v>
      </c>
      <c r="E937" s="12" t="s">
        <v>9</v>
      </c>
      <c r="F937" s="12">
        <v>12</v>
      </c>
      <c r="G937" s="12" t="s">
        <v>11</v>
      </c>
    </row>
    <row r="938" spans="3:7" ht="15" thickBot="1" x14ac:dyDescent="0.35">
      <c r="C938" s="10">
        <v>43312</v>
      </c>
      <c r="D938" s="11">
        <v>0.77836805555555555</v>
      </c>
      <c r="E938" s="12" t="s">
        <v>9</v>
      </c>
      <c r="F938" s="12">
        <v>15</v>
      </c>
      <c r="G938" s="12" t="s">
        <v>11</v>
      </c>
    </row>
    <row r="939" spans="3:7" ht="15" thickBot="1" x14ac:dyDescent="0.35">
      <c r="C939" s="10">
        <v>43312</v>
      </c>
      <c r="D939" s="11">
        <v>0.77856481481481488</v>
      </c>
      <c r="E939" s="12" t="s">
        <v>9</v>
      </c>
      <c r="F939" s="12">
        <v>12</v>
      </c>
      <c r="G939" s="12" t="s">
        <v>10</v>
      </c>
    </row>
    <row r="940" spans="3:7" ht="15" thickBot="1" x14ac:dyDescent="0.35">
      <c r="C940" s="10">
        <v>43312</v>
      </c>
      <c r="D940" s="11">
        <v>0.78287037037037033</v>
      </c>
      <c r="E940" s="12" t="s">
        <v>9</v>
      </c>
      <c r="F940" s="12">
        <v>39</v>
      </c>
      <c r="G940" s="12" t="s">
        <v>10</v>
      </c>
    </row>
    <row r="941" spans="3:7" ht="15" thickBot="1" x14ac:dyDescent="0.35">
      <c r="C941" s="10">
        <v>43312</v>
      </c>
      <c r="D941" s="11">
        <v>0.78542824074074069</v>
      </c>
      <c r="E941" s="12" t="s">
        <v>9</v>
      </c>
      <c r="F941" s="12">
        <v>31</v>
      </c>
      <c r="G941" s="12" t="s">
        <v>10</v>
      </c>
    </row>
    <row r="942" spans="3:7" ht="15" thickBot="1" x14ac:dyDescent="0.35">
      <c r="C942" s="10">
        <v>43312</v>
      </c>
      <c r="D942" s="11">
        <v>0.78878472222222218</v>
      </c>
      <c r="E942" s="12" t="s">
        <v>9</v>
      </c>
      <c r="F942" s="12">
        <v>17</v>
      </c>
      <c r="G942" s="12" t="s">
        <v>11</v>
      </c>
    </row>
    <row r="943" spans="3:7" ht="15" thickBot="1" x14ac:dyDescent="0.35">
      <c r="C943" s="10">
        <v>43312</v>
      </c>
      <c r="D943" s="11">
        <v>0.79331018518518526</v>
      </c>
      <c r="E943" s="12" t="s">
        <v>9</v>
      </c>
      <c r="F943" s="12">
        <v>8</v>
      </c>
      <c r="G943" s="12" t="s">
        <v>11</v>
      </c>
    </row>
    <row r="944" spans="3:7" ht="15" thickBot="1" x14ac:dyDescent="0.35">
      <c r="C944" s="10">
        <v>43312</v>
      </c>
      <c r="D944" s="11">
        <v>0.8002083333333333</v>
      </c>
      <c r="E944" s="12" t="s">
        <v>9</v>
      </c>
      <c r="F944" s="12">
        <v>9</v>
      </c>
      <c r="G944" s="12" t="s">
        <v>10</v>
      </c>
    </row>
    <row r="945" spans="3:7" ht="15" thickBot="1" x14ac:dyDescent="0.35">
      <c r="C945" s="10">
        <v>43312</v>
      </c>
      <c r="D945" s="11">
        <v>0.80401620370370364</v>
      </c>
      <c r="E945" s="12" t="s">
        <v>9</v>
      </c>
      <c r="F945" s="12">
        <v>13</v>
      </c>
      <c r="G945" s="12" t="s">
        <v>10</v>
      </c>
    </row>
    <row r="946" spans="3:7" ht="15" thickBot="1" x14ac:dyDescent="0.35">
      <c r="C946" s="10">
        <v>43312</v>
      </c>
      <c r="D946" s="11">
        <v>0.81721064814814814</v>
      </c>
      <c r="E946" s="12" t="s">
        <v>9</v>
      </c>
      <c r="F946" s="12">
        <v>12</v>
      </c>
      <c r="G946" s="12" t="s">
        <v>10</v>
      </c>
    </row>
    <row r="947" spans="3:7" ht="15" thickBot="1" x14ac:dyDescent="0.35">
      <c r="C947" s="10">
        <v>43312</v>
      </c>
      <c r="D947" s="11">
        <v>0.83663194444444444</v>
      </c>
      <c r="E947" s="12" t="s">
        <v>9</v>
      </c>
      <c r="F947" s="12">
        <v>13</v>
      </c>
      <c r="G947" s="12" t="s">
        <v>11</v>
      </c>
    </row>
    <row r="948" spans="3:7" ht="15" thickBot="1" x14ac:dyDescent="0.35">
      <c r="C948" s="10">
        <v>43312</v>
      </c>
      <c r="D948" s="11">
        <v>0.83840277777777772</v>
      </c>
      <c r="E948" s="12" t="s">
        <v>9</v>
      </c>
      <c r="F948" s="12">
        <v>12</v>
      </c>
      <c r="G948" s="12" t="s">
        <v>11</v>
      </c>
    </row>
    <row r="949" spans="3:7" ht="15" thickBot="1" x14ac:dyDescent="0.35">
      <c r="C949" s="10">
        <v>43312</v>
      </c>
      <c r="D949" s="11">
        <v>0.84841435185185177</v>
      </c>
      <c r="E949" s="12" t="s">
        <v>9</v>
      </c>
      <c r="F949" s="12">
        <v>17</v>
      </c>
      <c r="G949" s="12" t="s">
        <v>10</v>
      </c>
    </row>
    <row r="950" spans="3:7" ht="15" thickBot="1" x14ac:dyDescent="0.35">
      <c r="C950" s="10">
        <v>43312</v>
      </c>
      <c r="D950" s="11">
        <v>0.96164351851851848</v>
      </c>
      <c r="E950" s="12" t="s">
        <v>9</v>
      </c>
      <c r="F950" s="12">
        <v>27</v>
      </c>
      <c r="G950" s="12" t="s">
        <v>11</v>
      </c>
    </row>
    <row r="951" spans="3:7" ht="15" thickBot="1" x14ac:dyDescent="0.35">
      <c r="C951" s="10">
        <v>43312</v>
      </c>
      <c r="D951" s="11">
        <v>0.99178240740740742</v>
      </c>
      <c r="E951" s="12" t="s">
        <v>9</v>
      </c>
      <c r="F951" s="12">
        <v>10</v>
      </c>
      <c r="G951" s="12" t="s">
        <v>11</v>
      </c>
    </row>
    <row r="952" spans="3:7" ht="15" thickBot="1" x14ac:dyDescent="0.35">
      <c r="C952" s="10">
        <v>43313</v>
      </c>
      <c r="D952" s="11">
        <v>0.12946759259259258</v>
      </c>
      <c r="E952" s="12" t="s">
        <v>9</v>
      </c>
      <c r="F952" s="12">
        <v>37</v>
      </c>
      <c r="G952" s="12" t="s">
        <v>10</v>
      </c>
    </row>
    <row r="953" spans="3:7" ht="15" thickBot="1" x14ac:dyDescent="0.35">
      <c r="C953" s="10">
        <v>43313</v>
      </c>
      <c r="D953" s="11">
        <v>0.13180555555555556</v>
      </c>
      <c r="E953" s="12" t="s">
        <v>9</v>
      </c>
      <c r="F953" s="12">
        <v>12</v>
      </c>
      <c r="G953" s="12" t="s">
        <v>11</v>
      </c>
    </row>
    <row r="954" spans="3:7" ht="15" thickBot="1" x14ac:dyDescent="0.35">
      <c r="C954" s="10">
        <v>43313</v>
      </c>
      <c r="D954" s="11">
        <v>0.13203703703703704</v>
      </c>
      <c r="E954" s="12" t="s">
        <v>9</v>
      </c>
      <c r="F954" s="12">
        <v>11</v>
      </c>
      <c r="G954" s="12" t="s">
        <v>11</v>
      </c>
    </row>
    <row r="955" spans="3:7" ht="15" thickBot="1" x14ac:dyDescent="0.35">
      <c r="C955" s="10">
        <v>43313</v>
      </c>
      <c r="D955" s="11">
        <v>0.25108796296296293</v>
      </c>
      <c r="E955" s="12" t="s">
        <v>9</v>
      </c>
      <c r="F955" s="12">
        <v>10</v>
      </c>
      <c r="G955" s="12" t="s">
        <v>11</v>
      </c>
    </row>
    <row r="956" spans="3:7" ht="15" thickBot="1" x14ac:dyDescent="0.35">
      <c r="C956" s="10">
        <v>43313</v>
      </c>
      <c r="D956" s="11">
        <v>0.25334490740740739</v>
      </c>
      <c r="E956" s="12" t="s">
        <v>9</v>
      </c>
      <c r="F956" s="12">
        <v>9</v>
      </c>
      <c r="G956" s="12" t="s">
        <v>10</v>
      </c>
    </row>
    <row r="957" spans="3:7" ht="15" thickBot="1" x14ac:dyDescent="0.35">
      <c r="C957" s="10">
        <v>43313</v>
      </c>
      <c r="D957" s="11">
        <v>0.25434027777777779</v>
      </c>
      <c r="E957" s="12" t="s">
        <v>9</v>
      </c>
      <c r="F957" s="12">
        <v>9</v>
      </c>
      <c r="G957" s="12" t="s">
        <v>10</v>
      </c>
    </row>
    <row r="958" spans="3:7" ht="15" thickBot="1" x14ac:dyDescent="0.35">
      <c r="C958" s="10">
        <v>43313</v>
      </c>
      <c r="D958" s="11">
        <v>0.25667824074074075</v>
      </c>
      <c r="E958" s="12" t="s">
        <v>9</v>
      </c>
      <c r="F958" s="12">
        <v>9</v>
      </c>
      <c r="G958" s="12" t="s">
        <v>11</v>
      </c>
    </row>
    <row r="959" spans="3:7" ht="15" thickBot="1" x14ac:dyDescent="0.35">
      <c r="C959" s="10">
        <v>43313</v>
      </c>
      <c r="D959" s="11">
        <v>0.25840277777777776</v>
      </c>
      <c r="E959" s="12" t="s">
        <v>9</v>
      </c>
      <c r="F959" s="12">
        <v>7</v>
      </c>
      <c r="G959" s="12" t="s">
        <v>11</v>
      </c>
    </row>
    <row r="960" spans="3:7" ht="15" thickBot="1" x14ac:dyDescent="0.35">
      <c r="C960" s="10">
        <v>43313</v>
      </c>
      <c r="D960" s="11">
        <v>0.25982638888888893</v>
      </c>
      <c r="E960" s="12" t="s">
        <v>9</v>
      </c>
      <c r="F960" s="12">
        <v>3</v>
      </c>
      <c r="G960" s="12" t="s">
        <v>11</v>
      </c>
    </row>
    <row r="961" spans="3:7" ht="15" thickBot="1" x14ac:dyDescent="0.35">
      <c r="C961" s="10">
        <v>43313</v>
      </c>
      <c r="D961" s="11">
        <v>0.26414351851851853</v>
      </c>
      <c r="E961" s="12" t="s">
        <v>9</v>
      </c>
      <c r="F961" s="12">
        <v>5</v>
      </c>
      <c r="G961" s="12" t="s">
        <v>11</v>
      </c>
    </row>
    <row r="962" spans="3:7" ht="15" thickBot="1" x14ac:dyDescent="0.35">
      <c r="C962" s="10">
        <v>43313</v>
      </c>
      <c r="D962" s="11">
        <v>0.26824074074074072</v>
      </c>
      <c r="E962" s="12" t="s">
        <v>9</v>
      </c>
      <c r="F962" s="12">
        <v>8</v>
      </c>
      <c r="G962" s="12" t="s">
        <v>10</v>
      </c>
    </row>
    <row r="963" spans="3:7" ht="15" thickBot="1" x14ac:dyDescent="0.35">
      <c r="C963" s="10">
        <v>43313</v>
      </c>
      <c r="D963" s="11">
        <v>0.27934027777777776</v>
      </c>
      <c r="E963" s="12" t="s">
        <v>9</v>
      </c>
      <c r="F963" s="12">
        <v>9</v>
      </c>
      <c r="G963" s="12" t="s">
        <v>10</v>
      </c>
    </row>
    <row r="964" spans="3:7" ht="15" thickBot="1" x14ac:dyDescent="0.35">
      <c r="C964" s="10">
        <v>43313</v>
      </c>
      <c r="D964" s="11">
        <v>0.29306712962962961</v>
      </c>
      <c r="E964" s="12" t="s">
        <v>9</v>
      </c>
      <c r="F964" s="12">
        <v>12</v>
      </c>
      <c r="G964" s="12" t="s">
        <v>11</v>
      </c>
    </row>
    <row r="965" spans="3:7" ht="15" thickBot="1" x14ac:dyDescent="0.35">
      <c r="C965" s="10">
        <v>43313</v>
      </c>
      <c r="D965" s="11">
        <v>0.29312500000000002</v>
      </c>
      <c r="E965" s="12" t="s">
        <v>9</v>
      </c>
      <c r="F965" s="12">
        <v>11</v>
      </c>
      <c r="G965" s="12" t="s">
        <v>11</v>
      </c>
    </row>
    <row r="966" spans="3:7" ht="15" thickBot="1" x14ac:dyDescent="0.35">
      <c r="C966" s="10">
        <v>43313</v>
      </c>
      <c r="D966" s="11">
        <v>0.30570601851851853</v>
      </c>
      <c r="E966" s="12" t="s">
        <v>9</v>
      </c>
      <c r="F966" s="12">
        <v>10</v>
      </c>
      <c r="G966" s="12" t="s">
        <v>11</v>
      </c>
    </row>
    <row r="967" spans="3:7" ht="15" thickBot="1" x14ac:dyDescent="0.35">
      <c r="C967" s="10">
        <v>43313</v>
      </c>
      <c r="D967" s="11">
        <v>0.31002314814814813</v>
      </c>
      <c r="E967" s="12" t="s">
        <v>9</v>
      </c>
      <c r="F967" s="12">
        <v>11</v>
      </c>
      <c r="G967" s="12" t="s">
        <v>11</v>
      </c>
    </row>
    <row r="968" spans="3:7" ht="15" thickBot="1" x14ac:dyDescent="0.35">
      <c r="C968" s="10">
        <v>43313</v>
      </c>
      <c r="D968" s="11">
        <v>0.37258101851851855</v>
      </c>
      <c r="E968" s="12" t="s">
        <v>9</v>
      </c>
      <c r="F968" s="12">
        <v>10</v>
      </c>
      <c r="G968" s="12" t="s">
        <v>11</v>
      </c>
    </row>
    <row r="969" spans="3:7" ht="15" thickBot="1" x14ac:dyDescent="0.35">
      <c r="C969" s="10">
        <v>43313</v>
      </c>
      <c r="D969" s="11">
        <v>0.38568287037037036</v>
      </c>
      <c r="E969" s="12" t="s">
        <v>9</v>
      </c>
      <c r="F969" s="12">
        <v>8</v>
      </c>
      <c r="G969" s="12" t="s">
        <v>11</v>
      </c>
    </row>
    <row r="970" spans="3:7" ht="15" thickBot="1" x14ac:dyDescent="0.35">
      <c r="C970" s="10">
        <v>43313</v>
      </c>
      <c r="D970" s="11">
        <v>0.39149305555555558</v>
      </c>
      <c r="E970" s="12" t="s">
        <v>9</v>
      </c>
      <c r="F970" s="12">
        <v>6</v>
      </c>
      <c r="G970" s="12" t="s">
        <v>11</v>
      </c>
    </row>
    <row r="971" spans="3:7" ht="15" thickBot="1" x14ac:dyDescent="0.35">
      <c r="C971" s="10">
        <v>43313</v>
      </c>
      <c r="D971" s="11">
        <v>0.40410879629629631</v>
      </c>
      <c r="E971" s="12" t="s">
        <v>9</v>
      </c>
      <c r="F971" s="12">
        <v>16</v>
      </c>
      <c r="G971" s="12" t="s">
        <v>10</v>
      </c>
    </row>
    <row r="972" spans="3:7" ht="15" thickBot="1" x14ac:dyDescent="0.35">
      <c r="C972" s="10">
        <v>43313</v>
      </c>
      <c r="D972" s="11">
        <v>0.40531249999999996</v>
      </c>
      <c r="E972" s="12" t="s">
        <v>9</v>
      </c>
      <c r="F972" s="12">
        <v>14</v>
      </c>
      <c r="G972" s="12" t="s">
        <v>11</v>
      </c>
    </row>
    <row r="973" spans="3:7" ht="15" thickBot="1" x14ac:dyDescent="0.35">
      <c r="C973" s="10">
        <v>43313</v>
      </c>
      <c r="D973" s="11">
        <v>0.40652777777777777</v>
      </c>
      <c r="E973" s="12" t="s">
        <v>9</v>
      </c>
      <c r="F973" s="12">
        <v>17</v>
      </c>
      <c r="G973" s="12" t="s">
        <v>10</v>
      </c>
    </row>
    <row r="974" spans="3:7" ht="15" thickBot="1" x14ac:dyDescent="0.35">
      <c r="C974" s="10">
        <v>43313</v>
      </c>
      <c r="D974" s="11">
        <v>0.40878472222222223</v>
      </c>
      <c r="E974" s="12" t="s">
        <v>9</v>
      </c>
      <c r="F974" s="12">
        <v>25</v>
      </c>
      <c r="G974" s="12" t="s">
        <v>10</v>
      </c>
    </row>
    <row r="975" spans="3:7" ht="15" thickBot="1" x14ac:dyDescent="0.35">
      <c r="C975" s="10">
        <v>43313</v>
      </c>
      <c r="D975" s="11">
        <v>0.40971064814814812</v>
      </c>
      <c r="E975" s="12" t="s">
        <v>9</v>
      </c>
      <c r="F975" s="12">
        <v>23</v>
      </c>
      <c r="G975" s="12" t="s">
        <v>10</v>
      </c>
    </row>
    <row r="976" spans="3:7" ht="15" thickBot="1" x14ac:dyDescent="0.35">
      <c r="C976" s="10">
        <v>43313</v>
      </c>
      <c r="D976" s="11">
        <v>0.41246527777777775</v>
      </c>
      <c r="E976" s="12" t="s">
        <v>9</v>
      </c>
      <c r="F976" s="12">
        <v>29</v>
      </c>
      <c r="G976" s="12" t="s">
        <v>10</v>
      </c>
    </row>
    <row r="977" spans="3:7" ht="15" thickBot="1" x14ac:dyDescent="0.35">
      <c r="C977" s="10">
        <v>43313</v>
      </c>
      <c r="D977" s="11">
        <v>0.41318287037037038</v>
      </c>
      <c r="E977" s="12" t="s">
        <v>9</v>
      </c>
      <c r="F977" s="12">
        <v>24</v>
      </c>
      <c r="G977" s="12" t="s">
        <v>10</v>
      </c>
    </row>
    <row r="978" spans="3:7" ht="15" thickBot="1" x14ac:dyDescent="0.35">
      <c r="C978" s="10">
        <v>43313</v>
      </c>
      <c r="D978" s="11">
        <v>0.4149768518518519</v>
      </c>
      <c r="E978" s="12" t="s">
        <v>9</v>
      </c>
      <c r="F978" s="12">
        <v>30</v>
      </c>
      <c r="G978" s="12" t="s">
        <v>10</v>
      </c>
    </row>
    <row r="979" spans="3:7" ht="15" thickBot="1" x14ac:dyDescent="0.35">
      <c r="C979" s="10">
        <v>43313</v>
      </c>
      <c r="D979" s="11">
        <v>0.41609953703703706</v>
      </c>
      <c r="E979" s="12" t="s">
        <v>9</v>
      </c>
      <c r="F979" s="12">
        <v>10</v>
      </c>
      <c r="G979" s="12" t="s">
        <v>11</v>
      </c>
    </row>
    <row r="980" spans="3:7" ht="15" thickBot="1" x14ac:dyDescent="0.35">
      <c r="C980" s="10">
        <v>43313</v>
      </c>
      <c r="D980" s="11">
        <v>0.41869212962962959</v>
      </c>
      <c r="E980" s="12" t="s">
        <v>9</v>
      </c>
      <c r="F980" s="12">
        <v>11</v>
      </c>
      <c r="G980" s="12" t="s">
        <v>10</v>
      </c>
    </row>
    <row r="981" spans="3:7" ht="15" thickBot="1" x14ac:dyDescent="0.35">
      <c r="C981" s="10">
        <v>43313</v>
      </c>
      <c r="D981" s="11">
        <v>0.41923611111111114</v>
      </c>
      <c r="E981" s="12" t="s">
        <v>9</v>
      </c>
      <c r="F981" s="12">
        <v>18</v>
      </c>
      <c r="G981" s="12" t="s">
        <v>10</v>
      </c>
    </row>
    <row r="982" spans="3:7" ht="15" thickBot="1" x14ac:dyDescent="0.35">
      <c r="C982" s="10">
        <v>43313</v>
      </c>
      <c r="D982" s="11">
        <v>0.42133101851851856</v>
      </c>
      <c r="E982" s="12" t="s">
        <v>9</v>
      </c>
      <c r="F982" s="12">
        <v>17</v>
      </c>
      <c r="G982" s="12" t="s">
        <v>11</v>
      </c>
    </row>
    <row r="983" spans="3:7" ht="15" thickBot="1" x14ac:dyDescent="0.35">
      <c r="C983" s="10">
        <v>43313</v>
      </c>
      <c r="D983" s="11">
        <v>0.4246180555555556</v>
      </c>
      <c r="E983" s="12" t="s">
        <v>9</v>
      </c>
      <c r="F983" s="12">
        <v>13</v>
      </c>
      <c r="G983" s="12" t="s">
        <v>11</v>
      </c>
    </row>
    <row r="984" spans="3:7" ht="15" thickBot="1" x14ac:dyDescent="0.35">
      <c r="C984" s="10">
        <v>43313</v>
      </c>
      <c r="D984" s="11">
        <v>0.42562499999999998</v>
      </c>
      <c r="E984" s="12" t="s">
        <v>9</v>
      </c>
      <c r="F984" s="12">
        <v>26</v>
      </c>
      <c r="G984" s="12" t="s">
        <v>10</v>
      </c>
    </row>
    <row r="985" spans="3:7" ht="15" thickBot="1" x14ac:dyDescent="0.35">
      <c r="C985" s="10">
        <v>43313</v>
      </c>
      <c r="D985" s="11">
        <v>0.4291666666666667</v>
      </c>
      <c r="E985" s="12" t="s">
        <v>9</v>
      </c>
      <c r="F985" s="12">
        <v>25</v>
      </c>
      <c r="G985" s="12" t="s">
        <v>11</v>
      </c>
    </row>
    <row r="986" spans="3:7" ht="15" thickBot="1" x14ac:dyDescent="0.35">
      <c r="C986" s="10">
        <v>43313</v>
      </c>
      <c r="D986" s="11">
        <v>0.43089120370370365</v>
      </c>
      <c r="E986" s="12" t="s">
        <v>9</v>
      </c>
      <c r="F986" s="12">
        <v>25</v>
      </c>
      <c r="G986" s="12" t="s">
        <v>10</v>
      </c>
    </row>
    <row r="987" spans="3:7" ht="15" thickBot="1" x14ac:dyDescent="0.35">
      <c r="C987" s="10">
        <v>43313</v>
      </c>
      <c r="D987" s="11">
        <v>0.43093749999999997</v>
      </c>
      <c r="E987" s="12" t="s">
        <v>9</v>
      </c>
      <c r="F987" s="12">
        <v>21</v>
      </c>
      <c r="G987" s="12" t="s">
        <v>10</v>
      </c>
    </row>
    <row r="988" spans="3:7" ht="15" thickBot="1" x14ac:dyDescent="0.35">
      <c r="C988" s="10">
        <v>43313</v>
      </c>
      <c r="D988" s="11">
        <v>0.43540509259259258</v>
      </c>
      <c r="E988" s="12" t="s">
        <v>9</v>
      </c>
      <c r="F988" s="12">
        <v>28</v>
      </c>
      <c r="G988" s="12" t="s">
        <v>10</v>
      </c>
    </row>
    <row r="989" spans="3:7" ht="15" thickBot="1" x14ac:dyDescent="0.35">
      <c r="C989" s="10">
        <v>43313</v>
      </c>
      <c r="D989" s="11">
        <v>0.4491087962962963</v>
      </c>
      <c r="E989" s="12" t="s">
        <v>9</v>
      </c>
      <c r="F989" s="12">
        <v>14</v>
      </c>
      <c r="G989" s="12" t="s">
        <v>11</v>
      </c>
    </row>
    <row r="990" spans="3:7" ht="15" thickBot="1" x14ac:dyDescent="0.35">
      <c r="C990" s="10">
        <v>43313</v>
      </c>
      <c r="D990" s="11">
        <v>0.45148148148148143</v>
      </c>
      <c r="E990" s="12" t="s">
        <v>9</v>
      </c>
      <c r="F990" s="12">
        <v>22</v>
      </c>
      <c r="G990" s="12" t="s">
        <v>10</v>
      </c>
    </row>
    <row r="991" spans="3:7" ht="15" thickBot="1" x14ac:dyDescent="0.35">
      <c r="C991" s="10">
        <v>43313</v>
      </c>
      <c r="D991" s="11">
        <v>0.45196759259259256</v>
      </c>
      <c r="E991" s="12" t="s">
        <v>9</v>
      </c>
      <c r="F991" s="12">
        <v>12</v>
      </c>
      <c r="G991" s="12" t="s">
        <v>11</v>
      </c>
    </row>
    <row r="992" spans="3:7" ht="15" thickBot="1" x14ac:dyDescent="0.35">
      <c r="C992" s="10">
        <v>43313</v>
      </c>
      <c r="D992" s="11">
        <v>0.45209490740740743</v>
      </c>
      <c r="E992" s="12" t="s">
        <v>9</v>
      </c>
      <c r="F992" s="12">
        <v>10</v>
      </c>
      <c r="G992" s="12" t="s">
        <v>11</v>
      </c>
    </row>
    <row r="993" spans="3:7" ht="15" thickBot="1" x14ac:dyDescent="0.35">
      <c r="C993" s="10">
        <v>43313</v>
      </c>
      <c r="D993" s="11">
        <v>0.45254629629629628</v>
      </c>
      <c r="E993" s="12" t="s">
        <v>9</v>
      </c>
      <c r="F993" s="12">
        <v>18</v>
      </c>
      <c r="G993" s="12" t="s">
        <v>10</v>
      </c>
    </row>
    <row r="994" spans="3:7" ht="15" thickBot="1" x14ac:dyDescent="0.35">
      <c r="C994" s="10">
        <v>43313</v>
      </c>
      <c r="D994" s="11">
        <v>0.46113425925925927</v>
      </c>
      <c r="E994" s="12" t="s">
        <v>9</v>
      </c>
      <c r="F994" s="12">
        <v>27</v>
      </c>
      <c r="G994" s="12" t="s">
        <v>10</v>
      </c>
    </row>
    <row r="995" spans="3:7" ht="15" thickBot="1" x14ac:dyDescent="0.35">
      <c r="C995" s="10">
        <v>43313</v>
      </c>
      <c r="D995" s="11">
        <v>0.47204861111111113</v>
      </c>
      <c r="E995" s="12" t="s">
        <v>9</v>
      </c>
      <c r="F995" s="12">
        <v>12</v>
      </c>
      <c r="G995" s="12" t="s">
        <v>11</v>
      </c>
    </row>
    <row r="996" spans="3:7" ht="15" thickBot="1" x14ac:dyDescent="0.35">
      <c r="C996" s="10">
        <v>43313</v>
      </c>
      <c r="D996" s="11">
        <v>0.47723379629629631</v>
      </c>
      <c r="E996" s="12" t="s">
        <v>9</v>
      </c>
      <c r="F996" s="12">
        <v>25</v>
      </c>
      <c r="G996" s="12" t="s">
        <v>10</v>
      </c>
    </row>
    <row r="997" spans="3:7" ht="15" thickBot="1" x14ac:dyDescent="0.35">
      <c r="C997" s="10">
        <v>43313</v>
      </c>
      <c r="D997" s="11">
        <v>0.47743055555555558</v>
      </c>
      <c r="E997" s="12" t="s">
        <v>9</v>
      </c>
      <c r="F997" s="12">
        <v>11</v>
      </c>
      <c r="G997" s="12" t="s">
        <v>10</v>
      </c>
    </row>
    <row r="998" spans="3:7" ht="15" thickBot="1" x14ac:dyDescent="0.35">
      <c r="C998" s="10">
        <v>43313</v>
      </c>
      <c r="D998" s="11">
        <v>0.47744212962962962</v>
      </c>
      <c r="E998" s="12" t="s">
        <v>9</v>
      </c>
      <c r="F998" s="12">
        <v>10</v>
      </c>
      <c r="G998" s="12" t="s">
        <v>10</v>
      </c>
    </row>
    <row r="999" spans="3:7" ht="15" thickBot="1" x14ac:dyDescent="0.35">
      <c r="C999" s="10">
        <v>43313</v>
      </c>
      <c r="D999" s="11">
        <v>0.47843750000000002</v>
      </c>
      <c r="E999" s="12" t="s">
        <v>9</v>
      </c>
      <c r="F999" s="12">
        <v>12</v>
      </c>
      <c r="G999" s="12" t="s">
        <v>11</v>
      </c>
    </row>
    <row r="1000" spans="3:7" ht="15" thickBot="1" x14ac:dyDescent="0.35">
      <c r="C1000" s="10">
        <v>43313</v>
      </c>
      <c r="D1000" s="11">
        <v>0.47885416666666664</v>
      </c>
      <c r="E1000" s="12" t="s">
        <v>9</v>
      </c>
      <c r="F1000" s="12">
        <v>10</v>
      </c>
      <c r="G1000" s="12" t="s">
        <v>11</v>
      </c>
    </row>
    <row r="1001" spans="3:7" ht="15" thickBot="1" x14ac:dyDescent="0.35">
      <c r="C1001" s="10">
        <v>43313</v>
      </c>
      <c r="D1001" s="11">
        <v>0.47918981481481482</v>
      </c>
      <c r="E1001" s="12" t="s">
        <v>9</v>
      </c>
      <c r="F1001" s="12">
        <v>12</v>
      </c>
      <c r="G1001" s="12" t="s">
        <v>11</v>
      </c>
    </row>
    <row r="1002" spans="3:7" ht="15" thickBot="1" x14ac:dyDescent="0.35">
      <c r="C1002" s="10">
        <v>43313</v>
      </c>
      <c r="D1002" s="11">
        <v>0.4838541666666667</v>
      </c>
      <c r="E1002" s="12" t="s">
        <v>9</v>
      </c>
      <c r="F1002" s="12">
        <v>12</v>
      </c>
      <c r="G1002" s="12" t="s">
        <v>11</v>
      </c>
    </row>
    <row r="1003" spans="3:7" ht="15" thickBot="1" x14ac:dyDescent="0.35">
      <c r="C1003" s="10">
        <v>43313</v>
      </c>
      <c r="D1003" s="11">
        <v>0.48436342592592596</v>
      </c>
      <c r="E1003" s="12" t="s">
        <v>9</v>
      </c>
      <c r="F1003" s="12">
        <v>11</v>
      </c>
      <c r="G1003" s="12" t="s">
        <v>11</v>
      </c>
    </row>
    <row r="1004" spans="3:7" ht="15" thickBot="1" x14ac:dyDescent="0.35">
      <c r="C1004" s="10">
        <v>43313</v>
      </c>
      <c r="D1004" s="11">
        <v>0.48958333333333331</v>
      </c>
      <c r="E1004" s="12" t="s">
        <v>9</v>
      </c>
      <c r="F1004" s="12">
        <v>26</v>
      </c>
      <c r="G1004" s="12" t="s">
        <v>10</v>
      </c>
    </row>
    <row r="1005" spans="3:7" ht="15" thickBot="1" x14ac:dyDescent="0.35">
      <c r="C1005" s="10">
        <v>43313</v>
      </c>
      <c r="D1005" s="11">
        <v>0.49518518518518517</v>
      </c>
      <c r="E1005" s="12" t="s">
        <v>9</v>
      </c>
      <c r="F1005" s="12">
        <v>18</v>
      </c>
      <c r="G1005" s="12" t="s">
        <v>11</v>
      </c>
    </row>
    <row r="1006" spans="3:7" ht="15" thickBot="1" x14ac:dyDescent="0.35">
      <c r="C1006" s="10">
        <v>43313</v>
      </c>
      <c r="D1006" s="11">
        <v>0.49896990740740743</v>
      </c>
      <c r="E1006" s="12" t="s">
        <v>9</v>
      </c>
      <c r="F1006" s="12">
        <v>11</v>
      </c>
      <c r="G1006" s="12" t="s">
        <v>11</v>
      </c>
    </row>
    <row r="1007" spans="3:7" ht="15" thickBot="1" x14ac:dyDescent="0.35">
      <c r="C1007" s="10">
        <v>43313</v>
      </c>
      <c r="D1007" s="11">
        <v>0.51261574074074068</v>
      </c>
      <c r="E1007" s="12" t="s">
        <v>9</v>
      </c>
      <c r="F1007" s="12">
        <v>12</v>
      </c>
      <c r="G1007" s="12" t="s">
        <v>11</v>
      </c>
    </row>
    <row r="1008" spans="3:7" ht="15" thickBot="1" x14ac:dyDescent="0.35">
      <c r="C1008" s="10">
        <v>43313</v>
      </c>
      <c r="D1008" s="11">
        <v>0.5151041666666667</v>
      </c>
      <c r="E1008" s="12" t="s">
        <v>9</v>
      </c>
      <c r="F1008" s="12">
        <v>14</v>
      </c>
      <c r="G1008" s="12" t="s">
        <v>11</v>
      </c>
    </row>
    <row r="1009" spans="3:7" ht="15" thickBot="1" x14ac:dyDescent="0.35">
      <c r="C1009" s="10">
        <v>43313</v>
      </c>
      <c r="D1009" s="11">
        <v>0.51863425925925932</v>
      </c>
      <c r="E1009" s="12" t="s">
        <v>9</v>
      </c>
      <c r="F1009" s="12">
        <v>28</v>
      </c>
      <c r="G1009" s="12" t="s">
        <v>10</v>
      </c>
    </row>
    <row r="1010" spans="3:7" ht="15" thickBot="1" x14ac:dyDescent="0.35">
      <c r="C1010" s="10">
        <v>43313</v>
      </c>
      <c r="D1010" s="11">
        <v>0.52491898148148153</v>
      </c>
      <c r="E1010" s="12" t="s">
        <v>9</v>
      </c>
      <c r="F1010" s="12">
        <v>25</v>
      </c>
      <c r="G1010" s="12" t="s">
        <v>10</v>
      </c>
    </row>
    <row r="1011" spans="3:7" ht="15" thickBot="1" x14ac:dyDescent="0.35">
      <c r="C1011" s="10">
        <v>43313</v>
      </c>
      <c r="D1011" s="11">
        <v>0.53017361111111116</v>
      </c>
      <c r="E1011" s="12" t="s">
        <v>9</v>
      </c>
      <c r="F1011" s="12">
        <v>12</v>
      </c>
      <c r="G1011" s="12" t="s">
        <v>11</v>
      </c>
    </row>
    <row r="1012" spans="3:7" ht="15" thickBot="1" x14ac:dyDescent="0.35">
      <c r="C1012" s="10">
        <v>43313</v>
      </c>
      <c r="D1012" s="11">
        <v>0.53233796296296299</v>
      </c>
      <c r="E1012" s="12" t="s">
        <v>9</v>
      </c>
      <c r="F1012" s="12">
        <v>13</v>
      </c>
      <c r="G1012" s="12" t="s">
        <v>11</v>
      </c>
    </row>
    <row r="1013" spans="3:7" ht="15" thickBot="1" x14ac:dyDescent="0.35">
      <c r="C1013" s="10">
        <v>43313</v>
      </c>
      <c r="D1013" s="11">
        <v>0.54403935185185182</v>
      </c>
      <c r="E1013" s="12" t="s">
        <v>9</v>
      </c>
      <c r="F1013" s="12">
        <v>10</v>
      </c>
      <c r="G1013" s="12" t="s">
        <v>11</v>
      </c>
    </row>
    <row r="1014" spans="3:7" ht="15" thickBot="1" x14ac:dyDescent="0.35">
      <c r="C1014" s="10">
        <v>43313</v>
      </c>
      <c r="D1014" s="11">
        <v>0.54629629629629628</v>
      </c>
      <c r="E1014" s="12" t="s">
        <v>9</v>
      </c>
      <c r="F1014" s="12">
        <v>21</v>
      </c>
      <c r="G1014" s="12" t="s">
        <v>10</v>
      </c>
    </row>
    <row r="1015" spans="3:7" ht="15" thickBot="1" x14ac:dyDescent="0.35">
      <c r="C1015" s="10">
        <v>43313</v>
      </c>
      <c r="D1015" s="11">
        <v>0.54861111111111105</v>
      </c>
      <c r="E1015" s="12" t="s">
        <v>9</v>
      </c>
      <c r="F1015" s="12">
        <v>21</v>
      </c>
      <c r="G1015" s="12" t="s">
        <v>10</v>
      </c>
    </row>
    <row r="1016" spans="3:7" ht="15" thickBot="1" x14ac:dyDescent="0.35">
      <c r="C1016" s="10">
        <v>43313</v>
      </c>
      <c r="D1016" s="11">
        <v>0.54864583333333339</v>
      </c>
      <c r="E1016" s="12" t="s">
        <v>9</v>
      </c>
      <c r="F1016" s="12">
        <v>13</v>
      </c>
      <c r="G1016" s="12" t="s">
        <v>10</v>
      </c>
    </row>
    <row r="1017" spans="3:7" ht="15" thickBot="1" x14ac:dyDescent="0.35">
      <c r="C1017" s="10">
        <v>43313</v>
      </c>
      <c r="D1017" s="11">
        <v>0.54877314814814815</v>
      </c>
      <c r="E1017" s="12" t="s">
        <v>9</v>
      </c>
      <c r="F1017" s="12">
        <v>11</v>
      </c>
      <c r="G1017" s="12" t="s">
        <v>11</v>
      </c>
    </row>
    <row r="1018" spans="3:7" ht="15" thickBot="1" x14ac:dyDescent="0.35">
      <c r="C1018" s="10">
        <v>43313</v>
      </c>
      <c r="D1018" s="11">
        <v>0.55046296296296293</v>
      </c>
      <c r="E1018" s="12" t="s">
        <v>9</v>
      </c>
      <c r="F1018" s="12">
        <v>11</v>
      </c>
      <c r="G1018" s="12" t="s">
        <v>11</v>
      </c>
    </row>
    <row r="1019" spans="3:7" ht="15" thickBot="1" x14ac:dyDescent="0.35">
      <c r="C1019" s="10">
        <v>43313</v>
      </c>
      <c r="D1019" s="11">
        <v>0.55623842592592598</v>
      </c>
      <c r="E1019" s="12" t="s">
        <v>9</v>
      </c>
      <c r="F1019" s="12">
        <v>11</v>
      </c>
      <c r="G1019" s="12" t="s">
        <v>10</v>
      </c>
    </row>
    <row r="1020" spans="3:7" ht="15" thickBot="1" x14ac:dyDescent="0.35">
      <c r="C1020" s="10">
        <v>43313</v>
      </c>
      <c r="D1020" s="11">
        <v>0.55631944444444448</v>
      </c>
      <c r="E1020" s="12" t="s">
        <v>9</v>
      </c>
      <c r="F1020" s="12">
        <v>15</v>
      </c>
      <c r="G1020" s="12" t="s">
        <v>10</v>
      </c>
    </row>
    <row r="1021" spans="3:7" ht="15" thickBot="1" x14ac:dyDescent="0.35">
      <c r="C1021" s="10">
        <v>43313</v>
      </c>
      <c r="D1021" s="11">
        <v>0.56162037037037038</v>
      </c>
      <c r="E1021" s="12" t="s">
        <v>9</v>
      </c>
      <c r="F1021" s="12">
        <v>10</v>
      </c>
      <c r="G1021" s="12" t="s">
        <v>11</v>
      </c>
    </row>
    <row r="1022" spans="3:7" ht="15" thickBot="1" x14ac:dyDescent="0.35">
      <c r="C1022" s="10">
        <v>43313</v>
      </c>
      <c r="D1022" s="11">
        <v>0.56495370370370368</v>
      </c>
      <c r="E1022" s="12" t="s">
        <v>9</v>
      </c>
      <c r="F1022" s="12">
        <v>10</v>
      </c>
      <c r="G1022" s="12" t="s">
        <v>11</v>
      </c>
    </row>
    <row r="1023" spans="3:7" ht="15" thickBot="1" x14ac:dyDescent="0.35">
      <c r="C1023" s="10">
        <v>43313</v>
      </c>
      <c r="D1023" s="11">
        <v>0.56718750000000007</v>
      </c>
      <c r="E1023" s="12" t="s">
        <v>9</v>
      </c>
      <c r="F1023" s="12">
        <v>23</v>
      </c>
      <c r="G1023" s="12" t="s">
        <v>10</v>
      </c>
    </row>
    <row r="1024" spans="3:7" ht="15" thickBot="1" x14ac:dyDescent="0.35">
      <c r="C1024" s="10">
        <v>43313</v>
      </c>
      <c r="D1024" s="11">
        <v>0.57202546296296297</v>
      </c>
      <c r="E1024" s="12" t="s">
        <v>9</v>
      </c>
      <c r="F1024" s="12">
        <v>12</v>
      </c>
      <c r="G1024" s="12" t="s">
        <v>11</v>
      </c>
    </row>
    <row r="1025" spans="3:7" ht="15" thickBot="1" x14ac:dyDescent="0.35">
      <c r="C1025" s="10">
        <v>43313</v>
      </c>
      <c r="D1025" s="11">
        <v>0.57712962962962966</v>
      </c>
      <c r="E1025" s="12" t="s">
        <v>9</v>
      </c>
      <c r="F1025" s="12">
        <v>11</v>
      </c>
      <c r="G1025" s="12" t="s">
        <v>11</v>
      </c>
    </row>
    <row r="1026" spans="3:7" ht="15" thickBot="1" x14ac:dyDescent="0.35">
      <c r="C1026" s="10">
        <v>43313</v>
      </c>
      <c r="D1026" s="11">
        <v>0.57746527777777779</v>
      </c>
      <c r="E1026" s="12" t="s">
        <v>9</v>
      </c>
      <c r="F1026" s="12">
        <v>10</v>
      </c>
      <c r="G1026" s="12" t="s">
        <v>11</v>
      </c>
    </row>
    <row r="1027" spans="3:7" ht="15" thickBot="1" x14ac:dyDescent="0.35">
      <c r="C1027" s="10">
        <v>43313</v>
      </c>
      <c r="D1027" s="11">
        <v>0.58459490740740738</v>
      </c>
      <c r="E1027" s="12" t="s">
        <v>9</v>
      </c>
      <c r="F1027" s="12">
        <v>7</v>
      </c>
      <c r="G1027" s="12" t="s">
        <v>11</v>
      </c>
    </row>
    <row r="1028" spans="3:7" ht="15" thickBot="1" x14ac:dyDescent="0.35">
      <c r="C1028" s="10">
        <v>43313</v>
      </c>
      <c r="D1028" s="11">
        <v>0.58739583333333334</v>
      </c>
      <c r="E1028" s="12" t="s">
        <v>9</v>
      </c>
      <c r="F1028" s="12">
        <v>6</v>
      </c>
      <c r="G1028" s="12" t="s">
        <v>10</v>
      </c>
    </row>
    <row r="1029" spans="3:7" ht="15" thickBot="1" x14ac:dyDescent="0.35">
      <c r="C1029" s="10">
        <v>43313</v>
      </c>
      <c r="D1029" s="11">
        <v>0.5999768518518519</v>
      </c>
      <c r="E1029" s="12" t="s">
        <v>9</v>
      </c>
      <c r="F1029" s="12">
        <v>5</v>
      </c>
      <c r="G1029" s="12" t="s">
        <v>11</v>
      </c>
    </row>
    <row r="1030" spans="3:7" ht="15" thickBot="1" x14ac:dyDescent="0.35">
      <c r="C1030" s="10">
        <v>43313</v>
      </c>
      <c r="D1030" s="11">
        <v>0.60680555555555549</v>
      </c>
      <c r="E1030" s="12" t="s">
        <v>9</v>
      </c>
      <c r="F1030" s="12">
        <v>23</v>
      </c>
      <c r="G1030" s="12" t="s">
        <v>10</v>
      </c>
    </row>
    <row r="1031" spans="3:7" ht="15" thickBot="1" x14ac:dyDescent="0.35">
      <c r="C1031" s="10">
        <v>43313</v>
      </c>
      <c r="D1031" s="11">
        <v>0.61085648148148153</v>
      </c>
      <c r="E1031" s="12" t="s">
        <v>9</v>
      </c>
      <c r="F1031" s="12">
        <v>17</v>
      </c>
      <c r="G1031" s="12" t="s">
        <v>10</v>
      </c>
    </row>
    <row r="1032" spans="3:7" ht="15" thickBot="1" x14ac:dyDescent="0.35">
      <c r="C1032" s="10">
        <v>43313</v>
      </c>
      <c r="D1032" s="11">
        <v>0.61086805555555557</v>
      </c>
      <c r="E1032" s="12" t="s">
        <v>9</v>
      </c>
      <c r="F1032" s="12">
        <v>15</v>
      </c>
      <c r="G1032" s="12" t="s">
        <v>10</v>
      </c>
    </row>
    <row r="1033" spans="3:7" ht="15" thickBot="1" x14ac:dyDescent="0.35">
      <c r="C1033" s="10">
        <v>43313</v>
      </c>
      <c r="D1033" s="11">
        <v>0.61502314814814818</v>
      </c>
      <c r="E1033" s="12" t="s">
        <v>9</v>
      </c>
      <c r="F1033" s="12">
        <v>13</v>
      </c>
      <c r="G1033" s="12" t="s">
        <v>10</v>
      </c>
    </row>
    <row r="1034" spans="3:7" ht="15" thickBot="1" x14ac:dyDescent="0.35">
      <c r="C1034" s="10">
        <v>43313</v>
      </c>
      <c r="D1034" s="11">
        <v>0.62354166666666666</v>
      </c>
      <c r="E1034" s="12" t="s">
        <v>9</v>
      </c>
      <c r="F1034" s="12">
        <v>12</v>
      </c>
      <c r="G1034" s="12" t="s">
        <v>11</v>
      </c>
    </row>
    <row r="1035" spans="3:7" ht="15" thickBot="1" x14ac:dyDescent="0.35">
      <c r="C1035" s="10">
        <v>43313</v>
      </c>
      <c r="D1035" s="11">
        <v>0.62615740740740744</v>
      </c>
      <c r="E1035" s="12" t="s">
        <v>9</v>
      </c>
      <c r="F1035" s="12">
        <v>28</v>
      </c>
      <c r="G1035" s="12" t="s">
        <v>10</v>
      </c>
    </row>
    <row r="1036" spans="3:7" ht="15" thickBot="1" x14ac:dyDescent="0.35">
      <c r="C1036" s="10">
        <v>43313</v>
      </c>
      <c r="D1036" s="11">
        <v>0.63062499999999999</v>
      </c>
      <c r="E1036" s="12" t="s">
        <v>9</v>
      </c>
      <c r="F1036" s="12">
        <v>11</v>
      </c>
      <c r="G1036" s="12" t="s">
        <v>11</v>
      </c>
    </row>
    <row r="1037" spans="3:7" ht="15" thickBot="1" x14ac:dyDescent="0.35">
      <c r="C1037" s="10">
        <v>43313</v>
      </c>
      <c r="D1037" s="11">
        <v>0.63153935185185184</v>
      </c>
      <c r="E1037" s="12" t="s">
        <v>9</v>
      </c>
      <c r="F1037" s="12">
        <v>17</v>
      </c>
      <c r="G1037" s="12" t="s">
        <v>10</v>
      </c>
    </row>
    <row r="1038" spans="3:7" ht="15" thickBot="1" x14ac:dyDescent="0.35">
      <c r="C1038" s="10">
        <v>43313</v>
      </c>
      <c r="D1038" s="11">
        <v>0.63457175925925924</v>
      </c>
      <c r="E1038" s="12" t="s">
        <v>9</v>
      </c>
      <c r="F1038" s="12">
        <v>16</v>
      </c>
      <c r="G1038" s="12" t="s">
        <v>11</v>
      </c>
    </row>
    <row r="1039" spans="3:7" ht="15" thickBot="1" x14ac:dyDescent="0.35">
      <c r="C1039" s="10">
        <v>43313</v>
      </c>
      <c r="D1039" s="11">
        <v>0.64146990740740739</v>
      </c>
      <c r="E1039" s="12" t="s">
        <v>9</v>
      </c>
      <c r="F1039" s="12">
        <v>15</v>
      </c>
      <c r="G1039" s="12" t="s">
        <v>11</v>
      </c>
    </row>
    <row r="1040" spans="3:7" ht="15" thickBot="1" x14ac:dyDescent="0.35">
      <c r="C1040" s="10">
        <v>43313</v>
      </c>
      <c r="D1040" s="11">
        <v>0.64225694444444448</v>
      </c>
      <c r="E1040" s="12" t="s">
        <v>9</v>
      </c>
      <c r="F1040" s="12">
        <v>13</v>
      </c>
      <c r="G1040" s="12" t="s">
        <v>11</v>
      </c>
    </row>
    <row r="1041" spans="3:7" ht="15" thickBot="1" x14ac:dyDescent="0.35">
      <c r="C1041" s="10">
        <v>43313</v>
      </c>
      <c r="D1041" s="11">
        <v>0.64240740740740743</v>
      </c>
      <c r="E1041" s="12" t="s">
        <v>9</v>
      </c>
      <c r="F1041" s="12">
        <v>14</v>
      </c>
      <c r="G1041" s="12" t="s">
        <v>11</v>
      </c>
    </row>
    <row r="1042" spans="3:7" ht="15" thickBot="1" x14ac:dyDescent="0.35">
      <c r="C1042" s="10">
        <v>43313</v>
      </c>
      <c r="D1042" s="11">
        <v>0.65237268518518521</v>
      </c>
      <c r="E1042" s="12" t="s">
        <v>9</v>
      </c>
      <c r="F1042" s="12">
        <v>11</v>
      </c>
      <c r="G1042" s="12" t="s">
        <v>10</v>
      </c>
    </row>
    <row r="1043" spans="3:7" ht="15" thickBot="1" x14ac:dyDescent="0.35">
      <c r="C1043" s="10">
        <v>43313</v>
      </c>
      <c r="D1043" s="11">
        <v>0.65282407407407406</v>
      </c>
      <c r="E1043" s="12" t="s">
        <v>9</v>
      </c>
      <c r="F1043" s="12">
        <v>11</v>
      </c>
      <c r="G1043" s="12" t="s">
        <v>11</v>
      </c>
    </row>
    <row r="1044" spans="3:7" ht="15" thickBot="1" x14ac:dyDescent="0.35">
      <c r="C1044" s="10">
        <v>43313</v>
      </c>
      <c r="D1044" s="11">
        <v>0.65409722222222222</v>
      </c>
      <c r="E1044" s="12" t="s">
        <v>9</v>
      </c>
      <c r="F1044" s="12">
        <v>10</v>
      </c>
      <c r="G1044" s="12" t="s">
        <v>10</v>
      </c>
    </row>
    <row r="1045" spans="3:7" ht="15" thickBot="1" x14ac:dyDescent="0.35">
      <c r="C1045" s="10">
        <v>43313</v>
      </c>
      <c r="D1045" s="11">
        <v>0.65541666666666665</v>
      </c>
      <c r="E1045" s="12" t="s">
        <v>9</v>
      </c>
      <c r="F1045" s="12">
        <v>10</v>
      </c>
      <c r="G1045" s="12" t="s">
        <v>10</v>
      </c>
    </row>
    <row r="1046" spans="3:7" ht="15" thickBot="1" x14ac:dyDescent="0.35">
      <c r="C1046" s="10">
        <v>43313</v>
      </c>
      <c r="D1046" s="11">
        <v>0.65820601851851845</v>
      </c>
      <c r="E1046" s="12" t="s">
        <v>9</v>
      </c>
      <c r="F1046" s="12">
        <v>9</v>
      </c>
      <c r="G1046" s="12" t="s">
        <v>10</v>
      </c>
    </row>
    <row r="1047" spans="3:7" ht="15" thickBot="1" x14ac:dyDescent="0.35">
      <c r="C1047" s="10">
        <v>43313</v>
      </c>
      <c r="D1047" s="11">
        <v>0.65848379629629628</v>
      </c>
      <c r="E1047" s="12" t="s">
        <v>9</v>
      </c>
      <c r="F1047" s="12">
        <v>3</v>
      </c>
      <c r="G1047" s="12" t="s">
        <v>10</v>
      </c>
    </row>
    <row r="1048" spans="3:7" ht="15" thickBot="1" x14ac:dyDescent="0.35">
      <c r="C1048" s="10">
        <v>43313</v>
      </c>
      <c r="D1048" s="11">
        <v>0.66399305555555554</v>
      </c>
      <c r="E1048" s="12" t="s">
        <v>9</v>
      </c>
      <c r="F1048" s="12">
        <v>3</v>
      </c>
      <c r="G1048" s="12" t="s">
        <v>11</v>
      </c>
    </row>
    <row r="1049" spans="3:7" ht="15" thickBot="1" x14ac:dyDescent="0.35">
      <c r="C1049" s="10">
        <v>43313</v>
      </c>
      <c r="D1049" s="11">
        <v>0.66726851851851843</v>
      </c>
      <c r="E1049" s="12" t="s">
        <v>9</v>
      </c>
      <c r="F1049" s="12">
        <v>11</v>
      </c>
      <c r="G1049" s="12" t="s">
        <v>11</v>
      </c>
    </row>
    <row r="1050" spans="3:7" ht="15" thickBot="1" x14ac:dyDescent="0.35">
      <c r="C1050" s="10">
        <v>43313</v>
      </c>
      <c r="D1050" s="11">
        <v>0.6702662037037036</v>
      </c>
      <c r="E1050" s="12" t="s">
        <v>9</v>
      </c>
      <c r="F1050" s="12">
        <v>10</v>
      </c>
      <c r="G1050" s="12" t="s">
        <v>10</v>
      </c>
    </row>
    <row r="1051" spans="3:7" ht="15" thickBot="1" x14ac:dyDescent="0.35">
      <c r="C1051" s="10">
        <v>43313</v>
      </c>
      <c r="D1051" s="11">
        <v>0.68372685185185178</v>
      </c>
      <c r="E1051" s="12" t="s">
        <v>9</v>
      </c>
      <c r="F1051" s="12">
        <v>12</v>
      </c>
      <c r="G1051" s="12" t="s">
        <v>11</v>
      </c>
    </row>
    <row r="1052" spans="3:7" ht="15" thickBot="1" x14ac:dyDescent="0.35">
      <c r="C1052" s="10">
        <v>43313</v>
      </c>
      <c r="D1052" s="11">
        <v>0.69324074074074071</v>
      </c>
      <c r="E1052" s="12" t="s">
        <v>9</v>
      </c>
      <c r="F1052" s="12">
        <v>16</v>
      </c>
      <c r="G1052" s="12" t="s">
        <v>10</v>
      </c>
    </row>
    <row r="1053" spans="3:7" ht="15" thickBot="1" x14ac:dyDescent="0.35">
      <c r="C1053" s="10">
        <v>43313</v>
      </c>
      <c r="D1053" s="11">
        <v>0.69328703703703709</v>
      </c>
      <c r="E1053" s="12" t="s">
        <v>9</v>
      </c>
      <c r="F1053" s="12">
        <v>27</v>
      </c>
      <c r="G1053" s="12" t="s">
        <v>10</v>
      </c>
    </row>
    <row r="1054" spans="3:7" ht="15" thickBot="1" x14ac:dyDescent="0.35">
      <c r="C1054" s="10">
        <v>43313</v>
      </c>
      <c r="D1054" s="11">
        <v>0.69331018518518517</v>
      </c>
      <c r="E1054" s="12" t="s">
        <v>9</v>
      </c>
      <c r="F1054" s="12">
        <v>28</v>
      </c>
      <c r="G1054" s="12" t="s">
        <v>10</v>
      </c>
    </row>
    <row r="1055" spans="3:7" ht="15" thickBot="1" x14ac:dyDescent="0.35">
      <c r="C1055" s="10">
        <v>43313</v>
      </c>
      <c r="D1055" s="11">
        <v>0.70377314814814806</v>
      </c>
      <c r="E1055" s="12" t="s">
        <v>9</v>
      </c>
      <c r="F1055" s="12">
        <v>26</v>
      </c>
      <c r="G1055" s="12" t="s">
        <v>10</v>
      </c>
    </row>
    <row r="1056" spans="3:7" ht="15" thickBot="1" x14ac:dyDescent="0.35">
      <c r="C1056" s="10">
        <v>43313</v>
      </c>
      <c r="D1056" s="11">
        <v>0.71032407407407405</v>
      </c>
      <c r="E1056" s="12" t="s">
        <v>9</v>
      </c>
      <c r="F1056" s="12">
        <v>23</v>
      </c>
      <c r="G1056" s="12" t="s">
        <v>10</v>
      </c>
    </row>
    <row r="1057" spans="3:7" ht="15" thickBot="1" x14ac:dyDescent="0.35">
      <c r="C1057" s="10">
        <v>43313</v>
      </c>
      <c r="D1057" s="11">
        <v>0.72339120370370369</v>
      </c>
      <c r="E1057" s="12" t="s">
        <v>9</v>
      </c>
      <c r="F1057" s="12">
        <v>20</v>
      </c>
      <c r="G1057" s="12" t="s">
        <v>11</v>
      </c>
    </row>
    <row r="1058" spans="3:7" ht="15" thickBot="1" x14ac:dyDescent="0.35">
      <c r="C1058" s="10">
        <v>43313</v>
      </c>
      <c r="D1058" s="11">
        <v>0.72357638888888898</v>
      </c>
      <c r="E1058" s="12" t="s">
        <v>9</v>
      </c>
      <c r="F1058" s="12">
        <v>22</v>
      </c>
      <c r="G1058" s="12" t="s">
        <v>10</v>
      </c>
    </row>
    <row r="1059" spans="3:7" ht="15" thickBot="1" x14ac:dyDescent="0.35">
      <c r="C1059" s="10">
        <v>43313</v>
      </c>
      <c r="D1059" s="11">
        <v>0.72418981481481481</v>
      </c>
      <c r="E1059" s="12" t="s">
        <v>9</v>
      </c>
      <c r="F1059" s="12">
        <v>22</v>
      </c>
      <c r="G1059" s="12" t="s">
        <v>10</v>
      </c>
    </row>
    <row r="1060" spans="3:7" ht="15" thickBot="1" x14ac:dyDescent="0.35">
      <c r="C1060" s="10">
        <v>43313</v>
      </c>
      <c r="D1060" s="11">
        <v>0.72832175925925924</v>
      </c>
      <c r="E1060" s="12" t="s">
        <v>9</v>
      </c>
      <c r="F1060" s="12">
        <v>21</v>
      </c>
      <c r="G1060" s="12" t="s">
        <v>11</v>
      </c>
    </row>
    <row r="1061" spans="3:7" ht="15" thickBot="1" x14ac:dyDescent="0.35">
      <c r="C1061" s="10">
        <v>43313</v>
      </c>
      <c r="D1061" s="11">
        <v>0.72928240740740735</v>
      </c>
      <c r="E1061" s="12" t="s">
        <v>9</v>
      </c>
      <c r="F1061" s="12">
        <v>21</v>
      </c>
      <c r="G1061" s="12" t="s">
        <v>10</v>
      </c>
    </row>
    <row r="1062" spans="3:7" ht="15" thickBot="1" x14ac:dyDescent="0.35">
      <c r="C1062" s="10">
        <v>43313</v>
      </c>
      <c r="D1062" s="11">
        <v>0.7322453703703703</v>
      </c>
      <c r="E1062" s="12" t="s">
        <v>9</v>
      </c>
      <c r="F1062" s="12">
        <v>15</v>
      </c>
      <c r="G1062" s="12" t="s">
        <v>11</v>
      </c>
    </row>
    <row r="1063" spans="3:7" ht="15" thickBot="1" x14ac:dyDescent="0.35">
      <c r="C1063" s="10">
        <v>43313</v>
      </c>
      <c r="D1063" s="11">
        <v>0.73762731481481481</v>
      </c>
      <c r="E1063" s="12" t="s">
        <v>9</v>
      </c>
      <c r="F1063" s="12">
        <v>13</v>
      </c>
      <c r="G1063" s="12" t="s">
        <v>11</v>
      </c>
    </row>
    <row r="1064" spans="3:7" ht="15" thickBot="1" x14ac:dyDescent="0.35">
      <c r="C1064" s="10">
        <v>43313</v>
      </c>
      <c r="D1064" s="11">
        <v>0.73837962962962955</v>
      </c>
      <c r="E1064" s="12" t="s">
        <v>9</v>
      </c>
      <c r="F1064" s="12">
        <v>11</v>
      </c>
      <c r="G1064" s="12" t="s">
        <v>11</v>
      </c>
    </row>
    <row r="1065" spans="3:7" ht="15" thickBot="1" x14ac:dyDescent="0.35">
      <c r="C1065" s="10">
        <v>43313</v>
      </c>
      <c r="D1065" s="11">
        <v>0.74262731481481481</v>
      </c>
      <c r="E1065" s="12" t="s">
        <v>9</v>
      </c>
      <c r="F1065" s="12">
        <v>19</v>
      </c>
      <c r="G1065" s="12" t="s">
        <v>10</v>
      </c>
    </row>
    <row r="1066" spans="3:7" ht="15" thickBot="1" x14ac:dyDescent="0.35">
      <c r="C1066" s="10">
        <v>43313</v>
      </c>
      <c r="D1066" s="11">
        <v>0.74327546296296287</v>
      </c>
      <c r="E1066" s="12" t="s">
        <v>9</v>
      </c>
      <c r="F1066" s="12">
        <v>18</v>
      </c>
      <c r="G1066" s="12" t="s">
        <v>10</v>
      </c>
    </row>
    <row r="1067" spans="3:7" ht="15" thickBot="1" x14ac:dyDescent="0.35">
      <c r="C1067" s="10">
        <v>43313</v>
      </c>
      <c r="D1067" s="11">
        <v>0.74589120370370365</v>
      </c>
      <c r="E1067" s="12" t="s">
        <v>9</v>
      </c>
      <c r="F1067" s="12">
        <v>22</v>
      </c>
      <c r="G1067" s="12" t="s">
        <v>10</v>
      </c>
    </row>
    <row r="1068" spans="3:7" ht="15" thickBot="1" x14ac:dyDescent="0.35">
      <c r="C1068" s="10">
        <v>43313</v>
      </c>
      <c r="D1068" s="11">
        <v>0.74733796296296295</v>
      </c>
      <c r="E1068" s="12" t="s">
        <v>9</v>
      </c>
      <c r="F1068" s="12">
        <v>10</v>
      </c>
      <c r="G1068" s="12" t="s">
        <v>10</v>
      </c>
    </row>
    <row r="1069" spans="3:7" ht="15" thickBot="1" x14ac:dyDescent="0.35">
      <c r="C1069" s="10">
        <v>43313</v>
      </c>
      <c r="D1069" s="11">
        <v>0.74777777777777776</v>
      </c>
      <c r="E1069" s="12" t="s">
        <v>9</v>
      </c>
      <c r="F1069" s="12">
        <v>14</v>
      </c>
      <c r="G1069" s="12" t="s">
        <v>10</v>
      </c>
    </row>
    <row r="1070" spans="3:7" ht="15" thickBot="1" x14ac:dyDescent="0.35">
      <c r="C1070" s="10">
        <v>43313</v>
      </c>
      <c r="D1070" s="11">
        <v>0.75773148148148151</v>
      </c>
      <c r="E1070" s="12" t="s">
        <v>9</v>
      </c>
      <c r="F1070" s="12">
        <v>15</v>
      </c>
      <c r="G1070" s="12" t="s">
        <v>11</v>
      </c>
    </row>
    <row r="1071" spans="3:7" ht="15" thickBot="1" x14ac:dyDescent="0.35">
      <c r="C1071" s="10">
        <v>43313</v>
      </c>
      <c r="D1071" s="11">
        <v>0.77759259259259261</v>
      </c>
      <c r="E1071" s="12" t="s">
        <v>9</v>
      </c>
      <c r="F1071" s="12">
        <v>10</v>
      </c>
      <c r="G1071" s="12" t="s">
        <v>11</v>
      </c>
    </row>
    <row r="1072" spans="3:7" ht="15" thickBot="1" x14ac:dyDescent="0.35">
      <c r="C1072" s="10">
        <v>43313</v>
      </c>
      <c r="D1072" s="11">
        <v>0.78133101851851849</v>
      </c>
      <c r="E1072" s="12" t="s">
        <v>9</v>
      </c>
      <c r="F1072" s="12">
        <v>13</v>
      </c>
      <c r="G1072" s="12" t="s">
        <v>11</v>
      </c>
    </row>
    <row r="1073" spans="3:7" ht="15" thickBot="1" x14ac:dyDescent="0.35">
      <c r="C1073" s="10">
        <v>43313</v>
      </c>
      <c r="D1073" s="11">
        <v>0.79258101851851848</v>
      </c>
      <c r="E1073" s="12" t="s">
        <v>9</v>
      </c>
      <c r="F1073" s="12">
        <v>11</v>
      </c>
      <c r="G1073" s="12" t="s">
        <v>10</v>
      </c>
    </row>
    <row r="1074" spans="3:7" ht="15" thickBot="1" x14ac:dyDescent="0.35">
      <c r="C1074" s="10">
        <v>43313</v>
      </c>
      <c r="D1074" s="11">
        <v>0.79442129629629632</v>
      </c>
      <c r="E1074" s="12" t="s">
        <v>9</v>
      </c>
      <c r="F1074" s="12">
        <v>9</v>
      </c>
      <c r="G1074" s="12" t="s">
        <v>11</v>
      </c>
    </row>
    <row r="1075" spans="3:7" ht="15" thickBot="1" x14ac:dyDescent="0.35">
      <c r="C1075" s="10">
        <v>43313</v>
      </c>
      <c r="D1075" s="11">
        <v>0.79719907407407409</v>
      </c>
      <c r="E1075" s="12" t="s">
        <v>9</v>
      </c>
      <c r="F1075" s="12">
        <v>8</v>
      </c>
      <c r="G1075" s="12" t="s">
        <v>11</v>
      </c>
    </row>
    <row r="1076" spans="3:7" ht="15" thickBot="1" x14ac:dyDescent="0.35">
      <c r="C1076" s="10">
        <v>43313</v>
      </c>
      <c r="D1076" s="11">
        <v>0.8006712962962963</v>
      </c>
      <c r="E1076" s="12" t="s">
        <v>9</v>
      </c>
      <c r="F1076" s="12">
        <v>12</v>
      </c>
      <c r="G1076" s="12" t="s">
        <v>11</v>
      </c>
    </row>
    <row r="1077" spans="3:7" ht="15" thickBot="1" x14ac:dyDescent="0.35">
      <c r="C1077" s="10">
        <v>43313</v>
      </c>
      <c r="D1077" s="11">
        <v>0.81752314814814808</v>
      </c>
      <c r="E1077" s="12" t="s">
        <v>9</v>
      </c>
      <c r="F1077" s="12">
        <v>11</v>
      </c>
      <c r="G1077" s="12" t="s">
        <v>11</v>
      </c>
    </row>
    <row r="1078" spans="3:7" ht="15" thickBot="1" x14ac:dyDescent="0.35">
      <c r="C1078" s="10">
        <v>43313</v>
      </c>
      <c r="D1078" s="11">
        <v>0.82267361111111104</v>
      </c>
      <c r="E1078" s="12" t="s">
        <v>9</v>
      </c>
      <c r="F1078" s="12">
        <v>22</v>
      </c>
      <c r="G1078" s="12" t="s">
        <v>10</v>
      </c>
    </row>
    <row r="1079" spans="3:7" ht="15" thickBot="1" x14ac:dyDescent="0.35">
      <c r="C1079" s="10">
        <v>43313</v>
      </c>
      <c r="D1079" s="11">
        <v>0.82502314814814814</v>
      </c>
      <c r="E1079" s="12" t="s">
        <v>9</v>
      </c>
      <c r="F1079" s="12">
        <v>13</v>
      </c>
      <c r="G1079" s="12" t="s">
        <v>11</v>
      </c>
    </row>
    <row r="1080" spans="3:7" ht="15" thickBot="1" x14ac:dyDescent="0.35">
      <c r="C1080" s="10">
        <v>43313</v>
      </c>
      <c r="D1080" s="11">
        <v>0.82527777777777767</v>
      </c>
      <c r="E1080" s="12" t="s">
        <v>9</v>
      </c>
      <c r="F1080" s="12">
        <v>10</v>
      </c>
      <c r="G1080" s="12" t="s">
        <v>11</v>
      </c>
    </row>
    <row r="1081" spans="3:7" ht="15" thickBot="1" x14ac:dyDescent="0.35">
      <c r="C1081" s="10">
        <v>43313</v>
      </c>
      <c r="D1081" s="11">
        <v>0.82542824074074073</v>
      </c>
      <c r="E1081" s="12" t="s">
        <v>9</v>
      </c>
      <c r="F1081" s="12">
        <v>10</v>
      </c>
      <c r="G1081" s="12" t="s">
        <v>10</v>
      </c>
    </row>
    <row r="1082" spans="3:7" ht="15" thickBot="1" x14ac:dyDescent="0.35">
      <c r="C1082" s="10">
        <v>43313</v>
      </c>
      <c r="D1082" s="11">
        <v>0.83289351851851856</v>
      </c>
      <c r="E1082" s="12" t="s">
        <v>9</v>
      </c>
      <c r="F1082" s="12">
        <v>10</v>
      </c>
      <c r="G1082" s="12" t="s">
        <v>11</v>
      </c>
    </row>
    <row r="1083" spans="3:7" ht="15" thickBot="1" x14ac:dyDescent="0.35">
      <c r="C1083" s="10">
        <v>43313</v>
      </c>
      <c r="D1083" s="11">
        <v>0.8400347222222222</v>
      </c>
      <c r="E1083" s="12" t="s">
        <v>9</v>
      </c>
      <c r="F1083" s="12">
        <v>9</v>
      </c>
      <c r="G1083" s="12" t="s">
        <v>10</v>
      </c>
    </row>
    <row r="1084" spans="3:7" ht="15" thickBot="1" x14ac:dyDescent="0.35">
      <c r="C1084" s="10">
        <v>43313</v>
      </c>
      <c r="D1084" s="11">
        <v>0.84356481481481482</v>
      </c>
      <c r="E1084" s="12" t="s">
        <v>9</v>
      </c>
      <c r="F1084" s="12">
        <v>9</v>
      </c>
      <c r="G1084" s="12" t="s">
        <v>10</v>
      </c>
    </row>
    <row r="1085" spans="3:7" ht="15" thickBot="1" x14ac:dyDescent="0.35">
      <c r="C1085" s="10">
        <v>43313</v>
      </c>
      <c r="D1085" s="11">
        <v>0.84384259259259264</v>
      </c>
      <c r="E1085" s="12" t="s">
        <v>9</v>
      </c>
      <c r="F1085" s="12">
        <v>10</v>
      </c>
      <c r="G1085" s="12" t="s">
        <v>10</v>
      </c>
    </row>
    <row r="1086" spans="3:7" ht="15" thickBot="1" x14ac:dyDescent="0.35">
      <c r="C1086" s="10">
        <v>43313</v>
      </c>
      <c r="D1086" s="11">
        <v>0.84394675925925933</v>
      </c>
      <c r="E1086" s="12" t="s">
        <v>9</v>
      </c>
      <c r="F1086" s="12">
        <v>10</v>
      </c>
      <c r="G1086" s="12" t="s">
        <v>10</v>
      </c>
    </row>
    <row r="1087" spans="3:7" ht="15" thickBot="1" x14ac:dyDescent="0.35">
      <c r="C1087" s="10">
        <v>43313</v>
      </c>
      <c r="D1087" s="11">
        <v>0.84991898148148148</v>
      </c>
      <c r="E1087" s="12" t="s">
        <v>9</v>
      </c>
      <c r="F1087" s="12">
        <v>11</v>
      </c>
      <c r="G1087" s="12" t="s">
        <v>11</v>
      </c>
    </row>
    <row r="1088" spans="3:7" ht="15" thickBot="1" x14ac:dyDescent="0.35">
      <c r="C1088" s="10">
        <v>43313</v>
      </c>
      <c r="D1088" s="11">
        <v>0.85281250000000008</v>
      </c>
      <c r="E1088" s="12" t="s">
        <v>9</v>
      </c>
      <c r="F1088" s="12">
        <v>11</v>
      </c>
      <c r="G1088" s="12" t="s">
        <v>11</v>
      </c>
    </row>
    <row r="1089" spans="3:7" ht="15" thickBot="1" x14ac:dyDescent="0.35">
      <c r="C1089" s="10">
        <v>43313</v>
      </c>
      <c r="D1089" s="11">
        <v>0.85540509259259256</v>
      </c>
      <c r="E1089" s="12" t="s">
        <v>9</v>
      </c>
      <c r="F1089" s="12">
        <v>13</v>
      </c>
      <c r="G1089" s="12" t="s">
        <v>10</v>
      </c>
    </row>
    <row r="1090" spans="3:7" ht="15" thickBot="1" x14ac:dyDescent="0.35">
      <c r="C1090" s="10">
        <v>43313</v>
      </c>
      <c r="D1090" s="11">
        <v>0.85848379629629623</v>
      </c>
      <c r="E1090" s="12" t="s">
        <v>9</v>
      </c>
      <c r="F1090" s="12">
        <v>10</v>
      </c>
      <c r="G1090" s="12" t="s">
        <v>11</v>
      </c>
    </row>
    <row r="1091" spans="3:7" ht="15" thickBot="1" x14ac:dyDescent="0.35">
      <c r="C1091" s="10">
        <v>43313</v>
      </c>
      <c r="D1091" s="11">
        <v>0.85856481481481473</v>
      </c>
      <c r="E1091" s="12" t="s">
        <v>9</v>
      </c>
      <c r="F1091" s="12">
        <v>11</v>
      </c>
      <c r="G1091" s="12" t="s">
        <v>11</v>
      </c>
    </row>
    <row r="1092" spans="3:7" ht="15" thickBot="1" x14ac:dyDescent="0.35">
      <c r="C1092" s="10">
        <v>43313</v>
      </c>
      <c r="D1092" s="11">
        <v>0.87724537037037031</v>
      </c>
      <c r="E1092" s="12" t="s">
        <v>9</v>
      </c>
      <c r="F1092" s="12">
        <v>10</v>
      </c>
      <c r="G1092" s="12" t="s">
        <v>10</v>
      </c>
    </row>
    <row r="1093" spans="3:7" ht="15" thickBot="1" x14ac:dyDescent="0.35">
      <c r="C1093" s="10">
        <v>43313</v>
      </c>
      <c r="D1093" s="11">
        <v>0.90990740740740739</v>
      </c>
      <c r="E1093" s="12" t="s">
        <v>9</v>
      </c>
      <c r="F1093" s="12">
        <v>15</v>
      </c>
      <c r="G1093" s="12" t="s">
        <v>10</v>
      </c>
    </row>
    <row r="1094" spans="3:7" ht="15" thickBot="1" x14ac:dyDescent="0.35">
      <c r="C1094" s="10">
        <v>43313</v>
      </c>
      <c r="D1094" s="11">
        <v>0.92576388888888894</v>
      </c>
      <c r="E1094" s="12" t="s">
        <v>9</v>
      </c>
      <c r="F1094" s="12">
        <v>20</v>
      </c>
      <c r="G1094" s="12" t="s">
        <v>10</v>
      </c>
    </row>
    <row r="1095" spans="3:7" ht="15" thickBot="1" x14ac:dyDescent="0.35">
      <c r="C1095" s="10">
        <v>43313</v>
      </c>
      <c r="D1095" s="11">
        <v>0.95436342592592593</v>
      </c>
      <c r="E1095" s="12" t="s">
        <v>9</v>
      </c>
      <c r="F1095" s="12">
        <v>18</v>
      </c>
      <c r="G1095" s="12" t="s">
        <v>10</v>
      </c>
    </row>
    <row r="1096" spans="3:7" ht="15" thickBot="1" x14ac:dyDescent="0.35">
      <c r="C1096" s="10">
        <v>43313</v>
      </c>
      <c r="D1096" s="11">
        <v>0.95443287037037028</v>
      </c>
      <c r="E1096" s="12" t="s">
        <v>9</v>
      </c>
      <c r="F1096" s="12">
        <v>19</v>
      </c>
      <c r="G1096" s="12" t="s">
        <v>10</v>
      </c>
    </row>
    <row r="1097" spans="3:7" ht="15" thickBot="1" x14ac:dyDescent="0.35">
      <c r="C1097" s="10">
        <v>43313</v>
      </c>
      <c r="D1097" s="11">
        <v>0.99567129629629625</v>
      </c>
      <c r="E1097" s="12" t="s">
        <v>9</v>
      </c>
      <c r="F1097" s="12">
        <v>33</v>
      </c>
      <c r="G1097" s="12" t="s">
        <v>11</v>
      </c>
    </row>
    <row r="1098" spans="3:7" ht="15" thickBot="1" x14ac:dyDescent="0.35">
      <c r="C1098" s="10">
        <v>43314</v>
      </c>
      <c r="D1098" s="11">
        <v>7.7314814814814815E-3</v>
      </c>
      <c r="E1098" s="12" t="s">
        <v>9</v>
      </c>
      <c r="F1098" s="12">
        <v>10</v>
      </c>
      <c r="G1098" s="12" t="s">
        <v>10</v>
      </c>
    </row>
    <row r="1099" spans="3:7" ht="15" thickBot="1" x14ac:dyDescent="0.35">
      <c r="C1099" s="10">
        <v>43314</v>
      </c>
      <c r="D1099" s="11">
        <v>0.12996527777777778</v>
      </c>
      <c r="E1099" s="12" t="s">
        <v>9</v>
      </c>
      <c r="F1099" s="12">
        <v>12</v>
      </c>
      <c r="G1099" s="12" t="s">
        <v>11</v>
      </c>
    </row>
    <row r="1100" spans="3:7" ht="15" thickBot="1" x14ac:dyDescent="0.35">
      <c r="C1100" s="10">
        <v>43314</v>
      </c>
      <c r="D1100" s="11">
        <v>0.13011574074074075</v>
      </c>
      <c r="E1100" s="12" t="s">
        <v>9</v>
      </c>
      <c r="F1100" s="12">
        <v>20</v>
      </c>
      <c r="G1100" s="12" t="s">
        <v>11</v>
      </c>
    </row>
    <row r="1101" spans="3:7" ht="15" thickBot="1" x14ac:dyDescent="0.35">
      <c r="C1101" s="10">
        <v>43314</v>
      </c>
      <c r="D1101" s="11">
        <v>0.22140046296296298</v>
      </c>
      <c r="E1101" s="12" t="s">
        <v>9</v>
      </c>
      <c r="F1101" s="12">
        <v>19</v>
      </c>
      <c r="G1101" s="12" t="s">
        <v>10</v>
      </c>
    </row>
    <row r="1102" spans="3:7" ht="15" thickBot="1" x14ac:dyDescent="0.35">
      <c r="C1102" s="10">
        <v>43314</v>
      </c>
      <c r="D1102" s="11">
        <v>0.25079861111111112</v>
      </c>
      <c r="E1102" s="12" t="s">
        <v>9</v>
      </c>
      <c r="F1102" s="12">
        <v>17</v>
      </c>
      <c r="G1102" s="12" t="s">
        <v>10</v>
      </c>
    </row>
    <row r="1103" spans="3:7" ht="15" thickBot="1" x14ac:dyDescent="0.35">
      <c r="C1103" s="10">
        <v>43314</v>
      </c>
      <c r="D1103" s="11">
        <v>0.28289351851851852</v>
      </c>
      <c r="E1103" s="12" t="s">
        <v>9</v>
      </c>
      <c r="F1103" s="12">
        <v>9</v>
      </c>
      <c r="G1103" s="12" t="s">
        <v>11</v>
      </c>
    </row>
    <row r="1104" spans="3:7" ht="15" thickBot="1" x14ac:dyDescent="0.35">
      <c r="C1104" s="10">
        <v>43314</v>
      </c>
      <c r="D1104" s="11">
        <v>0.31343749999999998</v>
      </c>
      <c r="E1104" s="12" t="s">
        <v>9</v>
      </c>
      <c r="F1104" s="12">
        <v>11</v>
      </c>
      <c r="G1104" s="12" t="s">
        <v>11</v>
      </c>
    </row>
    <row r="1105" spans="3:7" ht="15" thickBot="1" x14ac:dyDescent="0.35">
      <c r="C1105" s="10">
        <v>43314</v>
      </c>
      <c r="D1105" s="11">
        <v>0.33383101851851849</v>
      </c>
      <c r="E1105" s="12" t="s">
        <v>9</v>
      </c>
      <c r="F1105" s="12">
        <v>10</v>
      </c>
      <c r="G1105" s="12" t="s">
        <v>11</v>
      </c>
    </row>
    <row r="1106" spans="3:7" ht="15" thickBot="1" x14ac:dyDescent="0.35">
      <c r="C1106" s="10">
        <v>43314</v>
      </c>
      <c r="D1106" s="11">
        <v>0.34634259259259265</v>
      </c>
      <c r="E1106" s="12" t="s">
        <v>9</v>
      </c>
      <c r="F1106" s="12">
        <v>10</v>
      </c>
      <c r="G1106" s="12" t="s">
        <v>11</v>
      </c>
    </row>
    <row r="1107" spans="3:7" ht="15" thickBot="1" x14ac:dyDescent="0.35">
      <c r="C1107" s="10">
        <v>43314</v>
      </c>
      <c r="D1107" s="11">
        <v>0.37347222222222221</v>
      </c>
      <c r="E1107" s="12" t="s">
        <v>9</v>
      </c>
      <c r="F1107" s="12">
        <v>9</v>
      </c>
      <c r="G1107" s="12" t="s">
        <v>11</v>
      </c>
    </row>
    <row r="1108" spans="3:7" ht="15" thickBot="1" x14ac:dyDescent="0.35">
      <c r="C1108" s="10">
        <v>43314</v>
      </c>
      <c r="D1108" s="11">
        <v>0.38859953703703703</v>
      </c>
      <c r="E1108" s="12" t="s">
        <v>9</v>
      </c>
      <c r="F1108" s="12">
        <v>23</v>
      </c>
      <c r="G1108" s="12" t="s">
        <v>10</v>
      </c>
    </row>
    <row r="1109" spans="3:7" ht="15" thickBot="1" x14ac:dyDescent="0.35">
      <c r="C1109" s="10">
        <v>43314</v>
      </c>
      <c r="D1109" s="11">
        <v>0.38942129629629635</v>
      </c>
      <c r="E1109" s="12" t="s">
        <v>9</v>
      </c>
      <c r="F1109" s="12">
        <v>15</v>
      </c>
      <c r="G1109" s="12" t="s">
        <v>10</v>
      </c>
    </row>
    <row r="1110" spans="3:7" ht="15" thickBot="1" x14ac:dyDescent="0.35">
      <c r="C1110" s="10">
        <v>43314</v>
      </c>
      <c r="D1110" s="11">
        <v>0.40849537037037037</v>
      </c>
      <c r="E1110" s="12" t="s">
        <v>9</v>
      </c>
      <c r="F1110" s="12">
        <v>14</v>
      </c>
      <c r="G1110" s="12" t="s">
        <v>11</v>
      </c>
    </row>
    <row r="1111" spans="3:7" ht="15" thickBot="1" x14ac:dyDescent="0.35">
      <c r="C1111" s="10">
        <v>43314</v>
      </c>
      <c r="D1111" s="11">
        <v>0.4097337962962963</v>
      </c>
      <c r="E1111" s="12" t="s">
        <v>9</v>
      </c>
      <c r="F1111" s="12">
        <v>9</v>
      </c>
      <c r="G1111" s="12" t="s">
        <v>11</v>
      </c>
    </row>
    <row r="1112" spans="3:7" ht="15" thickBot="1" x14ac:dyDescent="0.35">
      <c r="C1112" s="10">
        <v>43314</v>
      </c>
      <c r="D1112" s="11">
        <v>0.41488425925925926</v>
      </c>
      <c r="E1112" s="12" t="s">
        <v>9</v>
      </c>
      <c r="F1112" s="12">
        <v>23</v>
      </c>
      <c r="G1112" s="12" t="s">
        <v>10</v>
      </c>
    </row>
    <row r="1113" spans="3:7" ht="15" thickBot="1" x14ac:dyDescent="0.35">
      <c r="C1113" s="10">
        <v>43314</v>
      </c>
      <c r="D1113" s="11">
        <v>0.41671296296296295</v>
      </c>
      <c r="E1113" s="12" t="s">
        <v>9</v>
      </c>
      <c r="F1113" s="12">
        <v>26</v>
      </c>
      <c r="G1113" s="12" t="s">
        <v>10</v>
      </c>
    </row>
    <row r="1114" spans="3:7" ht="15" thickBot="1" x14ac:dyDescent="0.35">
      <c r="C1114" s="10">
        <v>43314</v>
      </c>
      <c r="D1114" s="11">
        <v>0.42238425925925926</v>
      </c>
      <c r="E1114" s="12" t="s">
        <v>9</v>
      </c>
      <c r="F1114" s="12">
        <v>18</v>
      </c>
      <c r="G1114" s="12" t="s">
        <v>10</v>
      </c>
    </row>
    <row r="1115" spans="3:7" ht="15" thickBot="1" x14ac:dyDescent="0.35">
      <c r="C1115" s="10">
        <v>43314</v>
      </c>
      <c r="D1115" s="11">
        <v>0.4253703703703704</v>
      </c>
      <c r="E1115" s="12" t="s">
        <v>9</v>
      </c>
      <c r="F1115" s="12">
        <v>17</v>
      </c>
      <c r="G1115" s="12" t="s">
        <v>11</v>
      </c>
    </row>
    <row r="1116" spans="3:7" ht="15" thickBot="1" x14ac:dyDescent="0.35">
      <c r="C1116" s="10">
        <v>43314</v>
      </c>
      <c r="D1116" s="11">
        <v>0.42820601851851853</v>
      </c>
      <c r="E1116" s="12" t="s">
        <v>9</v>
      </c>
      <c r="F1116" s="12">
        <v>12</v>
      </c>
      <c r="G1116" s="12" t="s">
        <v>11</v>
      </c>
    </row>
    <row r="1117" spans="3:7" ht="15" thickBot="1" x14ac:dyDescent="0.35">
      <c r="C1117" s="10">
        <v>43314</v>
      </c>
      <c r="D1117" s="11">
        <v>0.4296875</v>
      </c>
      <c r="E1117" s="12" t="s">
        <v>9</v>
      </c>
      <c r="F1117" s="12">
        <v>17</v>
      </c>
      <c r="G1117" s="12" t="s">
        <v>10</v>
      </c>
    </row>
    <row r="1118" spans="3:7" ht="15" thickBot="1" x14ac:dyDescent="0.35">
      <c r="C1118" s="10">
        <v>43314</v>
      </c>
      <c r="D1118" s="11">
        <v>0.43936342592592598</v>
      </c>
      <c r="E1118" s="12" t="s">
        <v>9</v>
      </c>
      <c r="F1118" s="12">
        <v>11</v>
      </c>
      <c r="G1118" s="12" t="s">
        <v>11</v>
      </c>
    </row>
    <row r="1119" spans="3:7" ht="15" thickBot="1" x14ac:dyDescent="0.35">
      <c r="C1119" s="10">
        <v>43314</v>
      </c>
      <c r="D1119" s="11">
        <v>0.44041666666666668</v>
      </c>
      <c r="E1119" s="12" t="s">
        <v>9</v>
      </c>
      <c r="F1119" s="12">
        <v>9</v>
      </c>
      <c r="G1119" s="12" t="s">
        <v>11</v>
      </c>
    </row>
    <row r="1120" spans="3:7" ht="15" thickBot="1" x14ac:dyDescent="0.35">
      <c r="C1120" s="10">
        <v>43314</v>
      </c>
      <c r="D1120" s="11">
        <v>0.44164351851851852</v>
      </c>
      <c r="E1120" s="12" t="s">
        <v>9</v>
      </c>
      <c r="F1120" s="12">
        <v>10</v>
      </c>
      <c r="G1120" s="12" t="s">
        <v>11</v>
      </c>
    </row>
    <row r="1121" spans="3:7" ht="15" thickBot="1" x14ac:dyDescent="0.35">
      <c r="C1121" s="10">
        <v>43314</v>
      </c>
      <c r="D1121" s="11">
        <v>0.45425925925925931</v>
      </c>
      <c r="E1121" s="12" t="s">
        <v>9</v>
      </c>
      <c r="F1121" s="12">
        <v>10</v>
      </c>
      <c r="G1121" s="12" t="s">
        <v>11</v>
      </c>
    </row>
    <row r="1122" spans="3:7" ht="15" thickBot="1" x14ac:dyDescent="0.35">
      <c r="C1122" s="10">
        <v>43314</v>
      </c>
      <c r="D1122" s="11">
        <v>0.45829861111111114</v>
      </c>
      <c r="E1122" s="12" t="s">
        <v>9</v>
      </c>
      <c r="F1122" s="12">
        <v>9</v>
      </c>
      <c r="G1122" s="12" t="s">
        <v>10</v>
      </c>
    </row>
    <row r="1123" spans="3:7" ht="15" thickBot="1" x14ac:dyDescent="0.35">
      <c r="C1123" s="10">
        <v>43314</v>
      </c>
      <c r="D1123" s="11">
        <v>0.46690972222222221</v>
      </c>
      <c r="E1123" s="12" t="s">
        <v>9</v>
      </c>
      <c r="F1123" s="12">
        <v>6</v>
      </c>
      <c r="G1123" s="12" t="s">
        <v>10</v>
      </c>
    </row>
    <row r="1124" spans="3:7" ht="15" thickBot="1" x14ac:dyDescent="0.35">
      <c r="C1124" s="10">
        <v>43314</v>
      </c>
      <c r="D1124" s="11">
        <v>0.46932870370370372</v>
      </c>
      <c r="E1124" s="12" t="s">
        <v>9</v>
      </c>
      <c r="F1124" s="12">
        <v>10</v>
      </c>
      <c r="G1124" s="12" t="s">
        <v>11</v>
      </c>
    </row>
    <row r="1125" spans="3:7" ht="15" thickBot="1" x14ac:dyDescent="0.35">
      <c r="C1125" s="10">
        <v>43314</v>
      </c>
      <c r="D1125" s="11">
        <v>0.47108796296296296</v>
      </c>
      <c r="E1125" s="12" t="s">
        <v>9</v>
      </c>
      <c r="F1125" s="12">
        <v>10</v>
      </c>
      <c r="G1125" s="12" t="s">
        <v>11</v>
      </c>
    </row>
    <row r="1126" spans="3:7" ht="15" thickBot="1" x14ac:dyDescent="0.35">
      <c r="C1126" s="10">
        <v>43314</v>
      </c>
      <c r="D1126" s="11">
        <v>0.47552083333333334</v>
      </c>
      <c r="E1126" s="12" t="s">
        <v>9</v>
      </c>
      <c r="F1126" s="12">
        <v>20</v>
      </c>
      <c r="G1126" s="12" t="s">
        <v>10</v>
      </c>
    </row>
    <row r="1127" spans="3:7" ht="15" thickBot="1" x14ac:dyDescent="0.35">
      <c r="C1127" s="10">
        <v>43314</v>
      </c>
      <c r="D1127" s="11">
        <v>0.47620370370370368</v>
      </c>
      <c r="E1127" s="12" t="s">
        <v>9</v>
      </c>
      <c r="F1127" s="12">
        <v>12</v>
      </c>
      <c r="G1127" s="12" t="s">
        <v>11</v>
      </c>
    </row>
    <row r="1128" spans="3:7" ht="15" thickBot="1" x14ac:dyDescent="0.35">
      <c r="C1128" s="10">
        <v>43314</v>
      </c>
      <c r="D1128" s="11">
        <v>0.47643518518518518</v>
      </c>
      <c r="E1128" s="12" t="s">
        <v>9</v>
      </c>
      <c r="F1128" s="12">
        <v>10</v>
      </c>
      <c r="G1128" s="12" t="s">
        <v>11</v>
      </c>
    </row>
    <row r="1129" spans="3:7" ht="15" thickBot="1" x14ac:dyDescent="0.35">
      <c r="C1129" s="10">
        <v>43314</v>
      </c>
      <c r="D1129" s="11">
        <v>0.48170138888888886</v>
      </c>
      <c r="E1129" s="12" t="s">
        <v>9</v>
      </c>
      <c r="F1129" s="12">
        <v>10</v>
      </c>
      <c r="G1129" s="12" t="s">
        <v>11</v>
      </c>
    </row>
    <row r="1130" spans="3:7" ht="15" thickBot="1" x14ac:dyDescent="0.35">
      <c r="C1130" s="10">
        <v>43314</v>
      </c>
      <c r="D1130" s="11">
        <v>0.48418981481481477</v>
      </c>
      <c r="E1130" s="12" t="s">
        <v>9</v>
      </c>
      <c r="F1130" s="12">
        <v>12</v>
      </c>
      <c r="G1130" s="12" t="s">
        <v>11</v>
      </c>
    </row>
    <row r="1131" spans="3:7" ht="15" thickBot="1" x14ac:dyDescent="0.35">
      <c r="C1131" s="10">
        <v>43314</v>
      </c>
      <c r="D1131" s="11">
        <v>0.48440972222222217</v>
      </c>
      <c r="E1131" s="12" t="s">
        <v>9</v>
      </c>
      <c r="F1131" s="12">
        <v>12</v>
      </c>
      <c r="G1131" s="12" t="s">
        <v>11</v>
      </c>
    </row>
    <row r="1132" spans="3:7" ht="15" thickBot="1" x14ac:dyDescent="0.35">
      <c r="C1132" s="10">
        <v>43314</v>
      </c>
      <c r="D1132" s="11">
        <v>0.49747685185185181</v>
      </c>
      <c r="E1132" s="12" t="s">
        <v>9</v>
      </c>
      <c r="F1132" s="12">
        <v>11</v>
      </c>
      <c r="G1132" s="12" t="s">
        <v>10</v>
      </c>
    </row>
    <row r="1133" spans="3:7" ht="15" thickBot="1" x14ac:dyDescent="0.35">
      <c r="C1133" s="10">
        <v>43314</v>
      </c>
      <c r="D1133" s="11">
        <v>0.5036342592592592</v>
      </c>
      <c r="E1133" s="12" t="s">
        <v>9</v>
      </c>
      <c r="F1133" s="12">
        <v>10</v>
      </c>
      <c r="G1133" s="12" t="s">
        <v>11</v>
      </c>
    </row>
    <row r="1134" spans="3:7" ht="15" thickBot="1" x14ac:dyDescent="0.35">
      <c r="C1134" s="10">
        <v>43314</v>
      </c>
      <c r="D1134" s="11">
        <v>0.50503472222222223</v>
      </c>
      <c r="E1134" s="12" t="s">
        <v>9</v>
      </c>
      <c r="F1134" s="12">
        <v>24</v>
      </c>
      <c r="G1134" s="12" t="s">
        <v>10</v>
      </c>
    </row>
    <row r="1135" spans="3:7" ht="15" thickBot="1" x14ac:dyDescent="0.35">
      <c r="C1135" s="10">
        <v>43314</v>
      </c>
      <c r="D1135" s="11">
        <v>0.50782407407407404</v>
      </c>
      <c r="E1135" s="12" t="s">
        <v>9</v>
      </c>
      <c r="F1135" s="12">
        <v>27</v>
      </c>
      <c r="G1135" s="12" t="s">
        <v>10</v>
      </c>
    </row>
    <row r="1136" spans="3:7" ht="15" thickBot="1" x14ac:dyDescent="0.35">
      <c r="C1136" s="10">
        <v>43314</v>
      </c>
      <c r="D1136" s="11">
        <v>0.50966435185185188</v>
      </c>
      <c r="E1136" s="12" t="s">
        <v>9</v>
      </c>
      <c r="F1136" s="12">
        <v>10</v>
      </c>
      <c r="G1136" s="12" t="s">
        <v>10</v>
      </c>
    </row>
    <row r="1137" spans="3:7" ht="15" thickBot="1" x14ac:dyDescent="0.35">
      <c r="C1137" s="10">
        <v>43314</v>
      </c>
      <c r="D1137" s="11">
        <v>0.51364583333333336</v>
      </c>
      <c r="E1137" s="12" t="s">
        <v>9</v>
      </c>
      <c r="F1137" s="12">
        <v>21</v>
      </c>
      <c r="G1137" s="12" t="s">
        <v>10</v>
      </c>
    </row>
    <row r="1138" spans="3:7" ht="15" thickBot="1" x14ac:dyDescent="0.35">
      <c r="C1138" s="10">
        <v>43314</v>
      </c>
      <c r="D1138" s="11">
        <v>0.51505787037037043</v>
      </c>
      <c r="E1138" s="12" t="s">
        <v>9</v>
      </c>
      <c r="F1138" s="12">
        <v>12</v>
      </c>
      <c r="G1138" s="12" t="s">
        <v>10</v>
      </c>
    </row>
    <row r="1139" spans="3:7" ht="15" thickBot="1" x14ac:dyDescent="0.35">
      <c r="C1139" s="10">
        <v>43314</v>
      </c>
      <c r="D1139" s="11">
        <v>0.51506944444444447</v>
      </c>
      <c r="E1139" s="12" t="s">
        <v>9</v>
      </c>
      <c r="F1139" s="12">
        <v>11</v>
      </c>
      <c r="G1139" s="12" t="s">
        <v>10</v>
      </c>
    </row>
    <row r="1140" spans="3:7" ht="15" thickBot="1" x14ac:dyDescent="0.35">
      <c r="C1140" s="10">
        <v>43314</v>
      </c>
      <c r="D1140" s="11">
        <v>0.5227546296296296</v>
      </c>
      <c r="E1140" s="12" t="s">
        <v>9</v>
      </c>
      <c r="F1140" s="12">
        <v>20</v>
      </c>
      <c r="G1140" s="12" t="s">
        <v>11</v>
      </c>
    </row>
    <row r="1141" spans="3:7" ht="15" thickBot="1" x14ac:dyDescent="0.35">
      <c r="C1141" s="10">
        <v>43314</v>
      </c>
      <c r="D1141" s="11">
        <v>0.52276620370370364</v>
      </c>
      <c r="E1141" s="12" t="s">
        <v>9</v>
      </c>
      <c r="F1141" s="12">
        <v>18</v>
      </c>
      <c r="G1141" s="12" t="s">
        <v>11</v>
      </c>
    </row>
    <row r="1142" spans="3:7" ht="15" thickBot="1" x14ac:dyDescent="0.35">
      <c r="C1142" s="10">
        <v>43314</v>
      </c>
      <c r="D1142" s="11">
        <v>0.52280092592592597</v>
      </c>
      <c r="E1142" s="12" t="s">
        <v>9</v>
      </c>
      <c r="F1142" s="12">
        <v>20</v>
      </c>
      <c r="G1142" s="12" t="s">
        <v>11</v>
      </c>
    </row>
    <row r="1143" spans="3:7" ht="15" thickBot="1" x14ac:dyDescent="0.35">
      <c r="C1143" s="10">
        <v>43314</v>
      </c>
      <c r="D1143" s="11">
        <v>0.52284722222222224</v>
      </c>
      <c r="E1143" s="12" t="s">
        <v>9</v>
      </c>
      <c r="F1143" s="12">
        <v>11</v>
      </c>
      <c r="G1143" s="12" t="s">
        <v>11</v>
      </c>
    </row>
    <row r="1144" spans="3:7" ht="15" thickBot="1" x14ac:dyDescent="0.35">
      <c r="C1144" s="10">
        <v>43314</v>
      </c>
      <c r="D1144" s="11">
        <v>0.53079861111111104</v>
      </c>
      <c r="E1144" s="12" t="s">
        <v>9</v>
      </c>
      <c r="F1144" s="12">
        <v>25</v>
      </c>
      <c r="G1144" s="12" t="s">
        <v>10</v>
      </c>
    </row>
    <row r="1145" spans="3:7" ht="15" thickBot="1" x14ac:dyDescent="0.35">
      <c r="C1145" s="10">
        <v>43314</v>
      </c>
      <c r="D1145" s="11">
        <v>0.53165509259259258</v>
      </c>
      <c r="E1145" s="12" t="s">
        <v>9</v>
      </c>
      <c r="F1145" s="12">
        <v>17</v>
      </c>
      <c r="G1145" s="12" t="s">
        <v>11</v>
      </c>
    </row>
    <row r="1146" spans="3:7" ht="15" thickBot="1" x14ac:dyDescent="0.35">
      <c r="C1146" s="10">
        <v>43314</v>
      </c>
      <c r="D1146" s="11">
        <v>0.53258101851851858</v>
      </c>
      <c r="E1146" s="12" t="s">
        <v>9</v>
      </c>
      <c r="F1146" s="12">
        <v>12</v>
      </c>
      <c r="G1146" s="12" t="s">
        <v>10</v>
      </c>
    </row>
    <row r="1147" spans="3:7" ht="15" thickBot="1" x14ac:dyDescent="0.35">
      <c r="C1147" s="10">
        <v>43314</v>
      </c>
      <c r="D1147" s="11">
        <v>0.5340625</v>
      </c>
      <c r="E1147" s="12" t="s">
        <v>9</v>
      </c>
      <c r="F1147" s="12">
        <v>10</v>
      </c>
      <c r="G1147" s="12" t="s">
        <v>11</v>
      </c>
    </row>
    <row r="1148" spans="3:7" ht="15" thickBot="1" x14ac:dyDescent="0.35">
      <c r="C1148" s="10">
        <v>43314</v>
      </c>
      <c r="D1148" s="11">
        <v>0.53767361111111112</v>
      </c>
      <c r="E1148" s="12" t="s">
        <v>9</v>
      </c>
      <c r="F1148" s="12">
        <v>9</v>
      </c>
      <c r="G1148" s="12" t="s">
        <v>10</v>
      </c>
    </row>
    <row r="1149" spans="3:7" ht="15" thickBot="1" x14ac:dyDescent="0.35">
      <c r="C1149" s="10">
        <v>43314</v>
      </c>
      <c r="D1149" s="11">
        <v>0.54813657407407412</v>
      </c>
      <c r="E1149" s="12" t="s">
        <v>9</v>
      </c>
      <c r="F1149" s="12">
        <v>18</v>
      </c>
      <c r="G1149" s="12" t="s">
        <v>10</v>
      </c>
    </row>
    <row r="1150" spans="3:7" ht="15" thickBot="1" x14ac:dyDescent="0.35">
      <c r="C1150" s="10">
        <v>43314</v>
      </c>
      <c r="D1150" s="11">
        <v>0.55322916666666666</v>
      </c>
      <c r="E1150" s="12" t="s">
        <v>9</v>
      </c>
      <c r="F1150" s="12">
        <v>18</v>
      </c>
      <c r="G1150" s="12" t="s">
        <v>11</v>
      </c>
    </row>
    <row r="1151" spans="3:7" ht="15" thickBot="1" x14ac:dyDescent="0.35">
      <c r="C1151" s="10">
        <v>43314</v>
      </c>
      <c r="D1151" s="11">
        <v>0.55790509259259258</v>
      </c>
      <c r="E1151" s="12" t="s">
        <v>9</v>
      </c>
      <c r="F1151" s="12">
        <v>18</v>
      </c>
      <c r="G1151" s="12" t="s">
        <v>10</v>
      </c>
    </row>
    <row r="1152" spans="3:7" ht="15" thickBot="1" x14ac:dyDescent="0.35">
      <c r="C1152" s="10">
        <v>43314</v>
      </c>
      <c r="D1152" s="11">
        <v>0.56615740740740739</v>
      </c>
      <c r="E1152" s="12" t="s">
        <v>9</v>
      </c>
      <c r="F1152" s="12">
        <v>11</v>
      </c>
      <c r="G1152" s="12" t="s">
        <v>11</v>
      </c>
    </row>
    <row r="1153" spans="3:7" ht="15" thickBot="1" x14ac:dyDescent="0.35">
      <c r="C1153" s="10">
        <v>43314</v>
      </c>
      <c r="D1153" s="11">
        <v>0.56783564814814813</v>
      </c>
      <c r="E1153" s="12" t="s">
        <v>9</v>
      </c>
      <c r="F1153" s="12">
        <v>12</v>
      </c>
      <c r="G1153" s="12" t="s">
        <v>11</v>
      </c>
    </row>
    <row r="1154" spans="3:7" ht="15" thickBot="1" x14ac:dyDescent="0.35">
      <c r="C1154" s="10">
        <v>43314</v>
      </c>
      <c r="D1154" s="11">
        <v>0.57068287037037035</v>
      </c>
      <c r="E1154" s="12" t="s">
        <v>9</v>
      </c>
      <c r="F1154" s="12">
        <v>11</v>
      </c>
      <c r="G1154" s="12" t="s">
        <v>11</v>
      </c>
    </row>
    <row r="1155" spans="3:7" ht="15" thickBot="1" x14ac:dyDescent="0.35">
      <c r="C1155" s="10">
        <v>43314</v>
      </c>
      <c r="D1155" s="11">
        <v>0.5728240740740741</v>
      </c>
      <c r="E1155" s="12" t="s">
        <v>9</v>
      </c>
      <c r="F1155" s="12">
        <v>21</v>
      </c>
      <c r="G1155" s="12" t="s">
        <v>10</v>
      </c>
    </row>
    <row r="1156" spans="3:7" ht="15" thickBot="1" x14ac:dyDescent="0.35">
      <c r="C1156" s="10">
        <v>43314</v>
      </c>
      <c r="D1156" s="11">
        <v>0.57836805555555559</v>
      </c>
      <c r="E1156" s="12" t="s">
        <v>9</v>
      </c>
      <c r="F1156" s="12">
        <v>13</v>
      </c>
      <c r="G1156" s="12" t="s">
        <v>11</v>
      </c>
    </row>
    <row r="1157" spans="3:7" ht="15" thickBot="1" x14ac:dyDescent="0.35">
      <c r="C1157" s="10">
        <v>43314</v>
      </c>
      <c r="D1157" s="11">
        <v>0.57868055555555553</v>
      </c>
      <c r="E1157" s="12" t="s">
        <v>9</v>
      </c>
      <c r="F1157" s="12">
        <v>13</v>
      </c>
      <c r="G1157" s="12" t="s">
        <v>11</v>
      </c>
    </row>
    <row r="1158" spans="3:7" ht="15" thickBot="1" x14ac:dyDescent="0.35">
      <c r="C1158" s="10">
        <v>43314</v>
      </c>
      <c r="D1158" s="11">
        <v>0.58346064814814813</v>
      </c>
      <c r="E1158" s="12" t="s">
        <v>9</v>
      </c>
      <c r="F1158" s="12">
        <v>12</v>
      </c>
      <c r="G1158" s="12" t="s">
        <v>11</v>
      </c>
    </row>
    <row r="1159" spans="3:7" ht="15" thickBot="1" x14ac:dyDescent="0.35">
      <c r="C1159" s="10">
        <v>43314</v>
      </c>
      <c r="D1159" s="11">
        <v>0.58429398148148148</v>
      </c>
      <c r="E1159" s="12" t="s">
        <v>9</v>
      </c>
      <c r="F1159" s="12">
        <v>12</v>
      </c>
      <c r="G1159" s="12" t="s">
        <v>11</v>
      </c>
    </row>
    <row r="1160" spans="3:7" ht="15" thickBot="1" x14ac:dyDescent="0.35">
      <c r="C1160" s="10">
        <v>43314</v>
      </c>
      <c r="D1160" s="11">
        <v>0.58562499999999995</v>
      </c>
      <c r="E1160" s="12" t="s">
        <v>9</v>
      </c>
      <c r="F1160" s="12">
        <v>10</v>
      </c>
      <c r="G1160" s="12" t="s">
        <v>11</v>
      </c>
    </row>
    <row r="1161" spans="3:7" ht="15" thickBot="1" x14ac:dyDescent="0.35">
      <c r="C1161" s="10">
        <v>43314</v>
      </c>
      <c r="D1161" s="11">
        <v>0.58783564814814815</v>
      </c>
      <c r="E1161" s="12" t="s">
        <v>9</v>
      </c>
      <c r="F1161" s="12">
        <v>10</v>
      </c>
      <c r="G1161" s="12" t="s">
        <v>11</v>
      </c>
    </row>
    <row r="1162" spans="3:7" ht="15" thickBot="1" x14ac:dyDescent="0.35">
      <c r="C1162" s="10">
        <v>43314</v>
      </c>
      <c r="D1162" s="11">
        <v>0.5897337962962963</v>
      </c>
      <c r="E1162" s="12" t="s">
        <v>9</v>
      </c>
      <c r="F1162" s="12">
        <v>10</v>
      </c>
      <c r="G1162" s="12" t="s">
        <v>10</v>
      </c>
    </row>
    <row r="1163" spans="3:7" ht="15" thickBot="1" x14ac:dyDescent="0.35">
      <c r="C1163" s="10">
        <v>43314</v>
      </c>
      <c r="D1163" s="11">
        <v>0.59005787037037039</v>
      </c>
      <c r="E1163" s="12" t="s">
        <v>9</v>
      </c>
      <c r="F1163" s="12">
        <v>15</v>
      </c>
      <c r="G1163" s="12" t="s">
        <v>10</v>
      </c>
    </row>
    <row r="1164" spans="3:7" ht="15" thickBot="1" x14ac:dyDescent="0.35">
      <c r="C1164" s="10">
        <v>43314</v>
      </c>
      <c r="D1164" s="11">
        <v>0.59006944444444442</v>
      </c>
      <c r="E1164" s="12" t="s">
        <v>9</v>
      </c>
      <c r="F1164" s="12">
        <v>13</v>
      </c>
      <c r="G1164" s="12" t="s">
        <v>10</v>
      </c>
    </row>
    <row r="1165" spans="3:7" ht="15" thickBot="1" x14ac:dyDescent="0.35">
      <c r="C1165" s="10">
        <v>43314</v>
      </c>
      <c r="D1165" s="11">
        <v>0.59181712962962962</v>
      </c>
      <c r="E1165" s="12" t="s">
        <v>9</v>
      </c>
      <c r="F1165" s="12">
        <v>11</v>
      </c>
      <c r="G1165" s="12" t="s">
        <v>11</v>
      </c>
    </row>
    <row r="1166" spans="3:7" ht="15" thickBot="1" x14ac:dyDescent="0.35">
      <c r="C1166" s="10">
        <v>43314</v>
      </c>
      <c r="D1166" s="11">
        <v>0.59199074074074076</v>
      </c>
      <c r="E1166" s="12" t="s">
        <v>9</v>
      </c>
      <c r="F1166" s="12">
        <v>10</v>
      </c>
      <c r="G1166" s="12" t="s">
        <v>11</v>
      </c>
    </row>
    <row r="1167" spans="3:7" ht="15" thickBot="1" x14ac:dyDescent="0.35">
      <c r="C1167" s="10">
        <v>43314</v>
      </c>
      <c r="D1167" s="11">
        <v>0.59953703703703709</v>
      </c>
      <c r="E1167" s="12" t="s">
        <v>9</v>
      </c>
      <c r="F1167" s="12">
        <v>10</v>
      </c>
      <c r="G1167" s="12" t="s">
        <v>11</v>
      </c>
    </row>
    <row r="1168" spans="3:7" ht="15" thickBot="1" x14ac:dyDescent="0.35">
      <c r="C1168" s="10">
        <v>43314</v>
      </c>
      <c r="D1168" s="11">
        <v>0.61090277777777779</v>
      </c>
      <c r="E1168" s="12" t="s">
        <v>9</v>
      </c>
      <c r="F1168" s="12">
        <v>11</v>
      </c>
      <c r="G1168" s="12" t="s">
        <v>10</v>
      </c>
    </row>
    <row r="1169" spans="3:7" ht="15" thickBot="1" x14ac:dyDescent="0.35">
      <c r="C1169" s="10">
        <v>43314</v>
      </c>
      <c r="D1169" s="11">
        <v>0.61099537037037044</v>
      </c>
      <c r="E1169" s="12" t="s">
        <v>9</v>
      </c>
      <c r="F1169" s="12">
        <v>9</v>
      </c>
      <c r="G1169" s="12" t="s">
        <v>11</v>
      </c>
    </row>
    <row r="1170" spans="3:7" ht="15" thickBot="1" x14ac:dyDescent="0.35">
      <c r="C1170" s="10">
        <v>43314</v>
      </c>
      <c r="D1170" s="11">
        <v>0.61165509259259265</v>
      </c>
      <c r="E1170" s="12" t="s">
        <v>9</v>
      </c>
      <c r="F1170" s="12">
        <v>11</v>
      </c>
      <c r="G1170" s="12" t="s">
        <v>11</v>
      </c>
    </row>
    <row r="1171" spans="3:7" ht="15" thickBot="1" x14ac:dyDescent="0.35">
      <c r="C1171" s="10">
        <v>43314</v>
      </c>
      <c r="D1171" s="11">
        <v>0.61167824074074073</v>
      </c>
      <c r="E1171" s="12" t="s">
        <v>9</v>
      </c>
      <c r="F1171" s="12">
        <v>10</v>
      </c>
      <c r="G1171" s="12" t="s">
        <v>11</v>
      </c>
    </row>
    <row r="1172" spans="3:7" ht="15" thickBot="1" x14ac:dyDescent="0.35">
      <c r="C1172" s="10">
        <v>43314</v>
      </c>
      <c r="D1172" s="11">
        <v>0.6136921296296296</v>
      </c>
      <c r="E1172" s="12" t="s">
        <v>9</v>
      </c>
      <c r="F1172" s="12">
        <v>10</v>
      </c>
      <c r="G1172" s="12" t="s">
        <v>10</v>
      </c>
    </row>
    <row r="1173" spans="3:7" ht="15" thickBot="1" x14ac:dyDescent="0.35">
      <c r="C1173" s="10">
        <v>43314</v>
      </c>
      <c r="D1173" s="11">
        <v>0.61681712962962965</v>
      </c>
      <c r="E1173" s="12" t="s">
        <v>9</v>
      </c>
      <c r="F1173" s="12">
        <v>11</v>
      </c>
      <c r="G1173" s="12" t="s">
        <v>11</v>
      </c>
    </row>
    <row r="1174" spans="3:7" ht="15" thickBot="1" x14ac:dyDescent="0.35">
      <c r="C1174" s="10">
        <v>43314</v>
      </c>
      <c r="D1174" s="11">
        <v>0.61935185185185182</v>
      </c>
      <c r="E1174" s="12" t="s">
        <v>9</v>
      </c>
      <c r="F1174" s="12">
        <v>7</v>
      </c>
      <c r="G1174" s="12" t="s">
        <v>11</v>
      </c>
    </row>
    <row r="1175" spans="3:7" ht="15" thickBot="1" x14ac:dyDescent="0.35">
      <c r="C1175" s="10">
        <v>43314</v>
      </c>
      <c r="D1175" s="11">
        <v>0.62156250000000002</v>
      </c>
      <c r="E1175" s="12" t="s">
        <v>9</v>
      </c>
      <c r="F1175" s="12">
        <v>5</v>
      </c>
      <c r="G1175" s="12" t="s">
        <v>11</v>
      </c>
    </row>
    <row r="1176" spans="3:7" ht="15" thickBot="1" x14ac:dyDescent="0.35">
      <c r="C1176" s="10">
        <v>43314</v>
      </c>
      <c r="D1176" s="11">
        <v>0.62459490740740742</v>
      </c>
      <c r="E1176" s="12" t="s">
        <v>9</v>
      </c>
      <c r="F1176" s="12">
        <v>7</v>
      </c>
      <c r="G1176" s="12" t="s">
        <v>11</v>
      </c>
    </row>
    <row r="1177" spans="3:7" ht="15" thickBot="1" x14ac:dyDescent="0.35">
      <c r="C1177" s="10">
        <v>43314</v>
      </c>
      <c r="D1177" s="11">
        <v>0.63803240740740741</v>
      </c>
      <c r="E1177" s="12" t="s">
        <v>9</v>
      </c>
      <c r="F1177" s="12">
        <v>19</v>
      </c>
      <c r="G1177" s="12" t="s">
        <v>10</v>
      </c>
    </row>
    <row r="1178" spans="3:7" ht="15" thickBot="1" x14ac:dyDescent="0.35">
      <c r="C1178" s="10">
        <v>43314</v>
      </c>
      <c r="D1178" s="11">
        <v>0.63803240740740741</v>
      </c>
      <c r="E1178" s="12" t="s">
        <v>9</v>
      </c>
      <c r="F1178" s="12">
        <v>19</v>
      </c>
      <c r="G1178" s="12" t="s">
        <v>10</v>
      </c>
    </row>
    <row r="1179" spans="3:7" ht="15" thickBot="1" x14ac:dyDescent="0.35">
      <c r="C1179" s="10">
        <v>43314</v>
      </c>
      <c r="D1179" s="11">
        <v>0.63806712962962964</v>
      </c>
      <c r="E1179" s="12" t="s">
        <v>9</v>
      </c>
      <c r="F1179" s="12">
        <v>20</v>
      </c>
      <c r="G1179" s="12" t="s">
        <v>10</v>
      </c>
    </row>
    <row r="1180" spans="3:7" ht="15" thickBot="1" x14ac:dyDescent="0.35">
      <c r="C1180" s="10">
        <v>43314</v>
      </c>
      <c r="D1180" s="11">
        <v>0.63807870370370368</v>
      </c>
      <c r="E1180" s="12" t="s">
        <v>9</v>
      </c>
      <c r="F1180" s="12">
        <v>17</v>
      </c>
      <c r="G1180" s="12" t="s">
        <v>10</v>
      </c>
    </row>
    <row r="1181" spans="3:7" ht="15" thickBot="1" x14ac:dyDescent="0.35">
      <c r="C1181" s="10">
        <v>43314</v>
      </c>
      <c r="D1181" s="11">
        <v>0.63807870370370368</v>
      </c>
      <c r="E1181" s="12" t="s">
        <v>9</v>
      </c>
      <c r="F1181" s="12">
        <v>11</v>
      </c>
      <c r="G1181" s="12" t="s">
        <v>10</v>
      </c>
    </row>
    <row r="1182" spans="3:7" ht="15" thickBot="1" x14ac:dyDescent="0.35">
      <c r="C1182" s="10">
        <v>43314</v>
      </c>
      <c r="D1182" s="11">
        <v>0.64497685185185183</v>
      </c>
      <c r="E1182" s="12" t="s">
        <v>9</v>
      </c>
      <c r="F1182" s="12">
        <v>17</v>
      </c>
      <c r="G1182" s="12" t="s">
        <v>11</v>
      </c>
    </row>
    <row r="1183" spans="3:7" ht="15" thickBot="1" x14ac:dyDescent="0.35">
      <c r="C1183" s="10">
        <v>43314</v>
      </c>
      <c r="D1183" s="11">
        <v>0.6502430555555555</v>
      </c>
      <c r="E1183" s="12" t="s">
        <v>9</v>
      </c>
      <c r="F1183" s="12">
        <v>11</v>
      </c>
      <c r="G1183" s="12" t="s">
        <v>11</v>
      </c>
    </row>
    <row r="1184" spans="3:7" ht="15" thickBot="1" x14ac:dyDescent="0.35">
      <c r="C1184" s="10">
        <v>43314</v>
      </c>
      <c r="D1184" s="11">
        <v>0.65217592592592599</v>
      </c>
      <c r="E1184" s="12" t="s">
        <v>9</v>
      </c>
      <c r="F1184" s="12">
        <v>13</v>
      </c>
      <c r="G1184" s="12" t="s">
        <v>11</v>
      </c>
    </row>
    <row r="1185" spans="3:7" ht="15" thickBot="1" x14ac:dyDescent="0.35">
      <c r="C1185" s="10">
        <v>43314</v>
      </c>
      <c r="D1185" s="11">
        <v>0.65218750000000003</v>
      </c>
      <c r="E1185" s="12" t="s">
        <v>9</v>
      </c>
      <c r="F1185" s="12">
        <v>13</v>
      </c>
      <c r="G1185" s="12" t="s">
        <v>11</v>
      </c>
    </row>
    <row r="1186" spans="3:7" ht="15" thickBot="1" x14ac:dyDescent="0.35">
      <c r="C1186" s="10">
        <v>43314</v>
      </c>
      <c r="D1186" s="11">
        <v>0.65221064814814811</v>
      </c>
      <c r="E1186" s="12" t="s">
        <v>9</v>
      </c>
      <c r="F1186" s="12">
        <v>21</v>
      </c>
      <c r="G1186" s="12" t="s">
        <v>11</v>
      </c>
    </row>
    <row r="1187" spans="3:7" ht="15" thickBot="1" x14ac:dyDescent="0.35">
      <c r="C1187" s="10">
        <v>43314</v>
      </c>
      <c r="D1187" s="11">
        <v>0.65222222222222226</v>
      </c>
      <c r="E1187" s="12" t="s">
        <v>9</v>
      </c>
      <c r="F1187" s="12">
        <v>22</v>
      </c>
      <c r="G1187" s="12" t="s">
        <v>11</v>
      </c>
    </row>
    <row r="1188" spans="3:7" ht="15" thickBot="1" x14ac:dyDescent="0.35">
      <c r="C1188" s="10">
        <v>43314</v>
      </c>
      <c r="D1188" s="11">
        <v>0.65228009259259256</v>
      </c>
      <c r="E1188" s="12" t="s">
        <v>9</v>
      </c>
      <c r="F1188" s="12">
        <v>11</v>
      </c>
      <c r="G1188" s="12" t="s">
        <v>11</v>
      </c>
    </row>
    <row r="1189" spans="3:7" ht="15" thickBot="1" x14ac:dyDescent="0.35">
      <c r="C1189" s="10">
        <v>43314</v>
      </c>
      <c r="D1189" s="11">
        <v>0.66089120370370369</v>
      </c>
      <c r="E1189" s="12" t="s">
        <v>9</v>
      </c>
      <c r="F1189" s="12">
        <v>17</v>
      </c>
      <c r="G1189" s="12" t="s">
        <v>10</v>
      </c>
    </row>
    <row r="1190" spans="3:7" ht="15" thickBot="1" x14ac:dyDescent="0.35">
      <c r="C1190" s="10">
        <v>43314</v>
      </c>
      <c r="D1190" s="11">
        <v>0.66090277777777773</v>
      </c>
      <c r="E1190" s="12" t="s">
        <v>9</v>
      </c>
      <c r="F1190" s="12">
        <v>14</v>
      </c>
      <c r="G1190" s="12" t="s">
        <v>10</v>
      </c>
    </row>
    <row r="1191" spans="3:7" ht="15" thickBot="1" x14ac:dyDescent="0.35">
      <c r="C1191" s="10">
        <v>43314</v>
      </c>
      <c r="D1191" s="11">
        <v>0.66091435185185188</v>
      </c>
      <c r="E1191" s="12" t="s">
        <v>9</v>
      </c>
      <c r="F1191" s="12">
        <v>12</v>
      </c>
      <c r="G1191" s="12" t="s">
        <v>10</v>
      </c>
    </row>
    <row r="1192" spans="3:7" ht="15" thickBot="1" x14ac:dyDescent="0.35">
      <c r="C1192" s="10">
        <v>43314</v>
      </c>
      <c r="D1192" s="11">
        <v>0.66502314814814811</v>
      </c>
      <c r="E1192" s="12" t="s">
        <v>9</v>
      </c>
      <c r="F1192" s="12">
        <v>17</v>
      </c>
      <c r="G1192" s="12" t="s">
        <v>10</v>
      </c>
    </row>
    <row r="1193" spans="3:7" ht="15" thickBot="1" x14ac:dyDescent="0.35">
      <c r="C1193" s="10">
        <v>43314</v>
      </c>
      <c r="D1193" s="11">
        <v>0.6654282407407407</v>
      </c>
      <c r="E1193" s="12" t="s">
        <v>9</v>
      </c>
      <c r="F1193" s="12">
        <v>23</v>
      </c>
      <c r="G1193" s="12" t="s">
        <v>11</v>
      </c>
    </row>
    <row r="1194" spans="3:7" ht="15" thickBot="1" x14ac:dyDescent="0.35">
      <c r="C1194" s="10">
        <v>43314</v>
      </c>
      <c r="D1194" s="11">
        <v>0.66543981481481485</v>
      </c>
      <c r="E1194" s="12" t="s">
        <v>9</v>
      </c>
      <c r="F1194" s="12">
        <v>21</v>
      </c>
      <c r="G1194" s="12" t="s">
        <v>11</v>
      </c>
    </row>
    <row r="1195" spans="3:7" ht="15" thickBot="1" x14ac:dyDescent="0.35">
      <c r="C1195" s="10">
        <v>43314</v>
      </c>
      <c r="D1195" s="11">
        <v>0.66545138888888888</v>
      </c>
      <c r="E1195" s="12" t="s">
        <v>9</v>
      </c>
      <c r="F1195" s="12">
        <v>16</v>
      </c>
      <c r="G1195" s="12" t="s">
        <v>11</v>
      </c>
    </row>
    <row r="1196" spans="3:7" ht="15" thickBot="1" x14ac:dyDescent="0.35">
      <c r="C1196" s="10">
        <v>43314</v>
      </c>
      <c r="D1196" s="11">
        <v>0.66546296296296303</v>
      </c>
      <c r="E1196" s="12" t="s">
        <v>9</v>
      </c>
      <c r="F1196" s="12">
        <v>11</v>
      </c>
      <c r="G1196" s="12" t="s">
        <v>11</v>
      </c>
    </row>
    <row r="1197" spans="3:7" ht="15" thickBot="1" x14ac:dyDescent="0.35">
      <c r="C1197" s="10">
        <v>43314</v>
      </c>
      <c r="D1197" s="11">
        <v>0.67094907407407411</v>
      </c>
      <c r="E1197" s="12" t="s">
        <v>9</v>
      </c>
      <c r="F1197" s="12">
        <v>10</v>
      </c>
      <c r="G1197" s="12" t="s">
        <v>10</v>
      </c>
    </row>
    <row r="1198" spans="3:7" ht="15" thickBot="1" x14ac:dyDescent="0.35">
      <c r="C1198" s="10">
        <v>43314</v>
      </c>
      <c r="D1198" s="11">
        <v>0.67221064814814813</v>
      </c>
      <c r="E1198" s="12" t="s">
        <v>9</v>
      </c>
      <c r="F1198" s="12">
        <v>10</v>
      </c>
      <c r="G1198" s="12" t="s">
        <v>10</v>
      </c>
    </row>
    <row r="1199" spans="3:7" ht="15" thickBot="1" x14ac:dyDescent="0.35">
      <c r="C1199" s="10">
        <v>43314</v>
      </c>
      <c r="D1199" s="11">
        <v>0.67924768518518519</v>
      </c>
      <c r="E1199" s="12" t="s">
        <v>9</v>
      </c>
      <c r="F1199" s="12">
        <v>17</v>
      </c>
      <c r="G1199" s="12" t="s">
        <v>10</v>
      </c>
    </row>
    <row r="1200" spans="3:7" ht="15" thickBot="1" x14ac:dyDescent="0.35">
      <c r="C1200" s="10">
        <v>43314</v>
      </c>
      <c r="D1200" s="11">
        <v>0.69240740740740747</v>
      </c>
      <c r="E1200" s="12" t="s">
        <v>9</v>
      </c>
      <c r="F1200" s="12">
        <v>10</v>
      </c>
      <c r="G1200" s="12" t="s">
        <v>11</v>
      </c>
    </row>
    <row r="1201" spans="3:7" ht="15" thickBot="1" x14ac:dyDescent="0.35">
      <c r="C1201" s="10">
        <v>43314</v>
      </c>
      <c r="D1201" s="11">
        <v>0.69748842592592597</v>
      </c>
      <c r="E1201" s="12" t="s">
        <v>9</v>
      </c>
      <c r="F1201" s="12">
        <v>28</v>
      </c>
      <c r="G1201" s="12" t="s">
        <v>10</v>
      </c>
    </row>
    <row r="1202" spans="3:7" ht="15" thickBot="1" x14ac:dyDescent="0.35">
      <c r="C1202" s="10">
        <v>43314</v>
      </c>
      <c r="D1202" s="11">
        <v>0.69868055555555564</v>
      </c>
      <c r="E1202" s="12" t="s">
        <v>9</v>
      </c>
      <c r="F1202" s="12">
        <v>10</v>
      </c>
      <c r="G1202" s="12" t="s">
        <v>10</v>
      </c>
    </row>
    <row r="1203" spans="3:7" ht="15" thickBot="1" x14ac:dyDescent="0.35">
      <c r="C1203" s="10">
        <v>43314</v>
      </c>
      <c r="D1203" s="11">
        <v>0.69935185185185189</v>
      </c>
      <c r="E1203" s="12" t="s">
        <v>9</v>
      </c>
      <c r="F1203" s="12">
        <v>12</v>
      </c>
      <c r="G1203" s="12" t="s">
        <v>11</v>
      </c>
    </row>
    <row r="1204" spans="3:7" ht="15" thickBot="1" x14ac:dyDescent="0.35">
      <c r="C1204" s="10">
        <v>43314</v>
      </c>
      <c r="D1204" s="11">
        <v>0.70017361111111109</v>
      </c>
      <c r="E1204" s="12" t="s">
        <v>9</v>
      </c>
      <c r="F1204" s="12">
        <v>14</v>
      </c>
      <c r="G1204" s="12" t="s">
        <v>11</v>
      </c>
    </row>
    <row r="1205" spans="3:7" ht="15" thickBot="1" x14ac:dyDescent="0.35">
      <c r="C1205" s="10">
        <v>43314</v>
      </c>
      <c r="D1205" s="11">
        <v>0.71527777777777779</v>
      </c>
      <c r="E1205" s="12" t="s">
        <v>9</v>
      </c>
      <c r="F1205" s="12">
        <v>22</v>
      </c>
      <c r="G1205" s="12" t="s">
        <v>10</v>
      </c>
    </row>
    <row r="1206" spans="3:7" ht="15" thickBot="1" x14ac:dyDescent="0.35">
      <c r="C1206" s="10">
        <v>43314</v>
      </c>
      <c r="D1206" s="11">
        <v>0.72650462962962958</v>
      </c>
      <c r="E1206" s="12" t="s">
        <v>9</v>
      </c>
      <c r="F1206" s="12">
        <v>15</v>
      </c>
      <c r="G1206" s="12" t="s">
        <v>10</v>
      </c>
    </row>
    <row r="1207" spans="3:7" ht="15" thickBot="1" x14ac:dyDescent="0.35">
      <c r="C1207" s="10">
        <v>43314</v>
      </c>
      <c r="D1207" s="11">
        <v>0.72652777777777777</v>
      </c>
      <c r="E1207" s="12" t="s">
        <v>9</v>
      </c>
      <c r="F1207" s="12">
        <v>10</v>
      </c>
      <c r="G1207" s="12" t="s">
        <v>11</v>
      </c>
    </row>
    <row r="1208" spans="3:7" ht="15" thickBot="1" x14ac:dyDescent="0.35">
      <c r="C1208" s="10">
        <v>43314</v>
      </c>
      <c r="D1208" s="11">
        <v>0.72660879629629627</v>
      </c>
      <c r="E1208" s="12" t="s">
        <v>9</v>
      </c>
      <c r="F1208" s="12">
        <v>19</v>
      </c>
      <c r="G1208" s="12" t="s">
        <v>11</v>
      </c>
    </row>
    <row r="1209" spans="3:7" ht="15" thickBot="1" x14ac:dyDescent="0.35">
      <c r="C1209" s="10">
        <v>43314</v>
      </c>
      <c r="D1209" s="11">
        <v>0.72663194444444434</v>
      </c>
      <c r="E1209" s="12" t="s">
        <v>9</v>
      </c>
      <c r="F1209" s="12">
        <v>16</v>
      </c>
      <c r="G1209" s="12" t="s">
        <v>11</v>
      </c>
    </row>
    <row r="1210" spans="3:7" ht="15" thickBot="1" x14ac:dyDescent="0.35">
      <c r="C1210" s="10">
        <v>43314</v>
      </c>
      <c r="D1210" s="11">
        <v>0.72664351851851849</v>
      </c>
      <c r="E1210" s="12" t="s">
        <v>9</v>
      </c>
      <c r="F1210" s="12">
        <v>14</v>
      </c>
      <c r="G1210" s="12" t="s">
        <v>11</v>
      </c>
    </row>
    <row r="1211" spans="3:7" ht="15" thickBot="1" x14ac:dyDescent="0.35">
      <c r="C1211" s="10">
        <v>43314</v>
      </c>
      <c r="D1211" s="11">
        <v>0.73098379629629628</v>
      </c>
      <c r="E1211" s="12" t="s">
        <v>9</v>
      </c>
      <c r="F1211" s="12">
        <v>14</v>
      </c>
      <c r="G1211" s="12" t="s">
        <v>10</v>
      </c>
    </row>
    <row r="1212" spans="3:7" ht="15" thickBot="1" x14ac:dyDescent="0.35">
      <c r="C1212" s="10">
        <v>43314</v>
      </c>
      <c r="D1212" s="11">
        <v>0.73929398148148151</v>
      </c>
      <c r="E1212" s="12" t="s">
        <v>9</v>
      </c>
      <c r="F1212" s="12">
        <v>14</v>
      </c>
      <c r="G1212" s="12" t="s">
        <v>10</v>
      </c>
    </row>
    <row r="1213" spans="3:7" ht="15" thickBot="1" x14ac:dyDescent="0.35">
      <c r="C1213" s="10">
        <v>43314</v>
      </c>
      <c r="D1213" s="11">
        <v>0.7446180555555556</v>
      </c>
      <c r="E1213" s="12" t="s">
        <v>9</v>
      </c>
      <c r="F1213" s="12">
        <v>12</v>
      </c>
      <c r="G1213" s="12" t="s">
        <v>11</v>
      </c>
    </row>
    <row r="1214" spans="3:7" ht="15" thickBot="1" x14ac:dyDescent="0.35">
      <c r="C1214" s="10">
        <v>43314</v>
      </c>
      <c r="D1214" s="11">
        <v>0.74938657407407405</v>
      </c>
      <c r="E1214" s="12" t="s">
        <v>9</v>
      </c>
      <c r="F1214" s="12">
        <v>29</v>
      </c>
      <c r="G1214" s="12" t="s">
        <v>10</v>
      </c>
    </row>
    <row r="1215" spans="3:7" ht="15" thickBot="1" x14ac:dyDescent="0.35">
      <c r="C1215" s="10">
        <v>43314</v>
      </c>
      <c r="D1215" s="11">
        <v>0.7586342592592592</v>
      </c>
      <c r="E1215" s="12" t="s">
        <v>9</v>
      </c>
      <c r="F1215" s="12">
        <v>29</v>
      </c>
      <c r="G1215" s="12" t="s">
        <v>10</v>
      </c>
    </row>
    <row r="1216" spans="3:7" ht="15" thickBot="1" x14ac:dyDescent="0.35">
      <c r="C1216" s="10">
        <v>43314</v>
      </c>
      <c r="D1216" s="11">
        <v>0.75968750000000007</v>
      </c>
      <c r="E1216" s="12" t="s">
        <v>9</v>
      </c>
      <c r="F1216" s="12">
        <v>14</v>
      </c>
      <c r="G1216" s="12" t="s">
        <v>11</v>
      </c>
    </row>
    <row r="1217" spans="3:7" ht="15" thickBot="1" x14ac:dyDescent="0.35">
      <c r="C1217" s="10">
        <v>43314</v>
      </c>
      <c r="D1217" s="11">
        <v>0.76067129629629626</v>
      </c>
      <c r="E1217" s="12" t="s">
        <v>9</v>
      </c>
      <c r="F1217" s="12">
        <v>32</v>
      </c>
      <c r="G1217" s="12" t="s">
        <v>10</v>
      </c>
    </row>
    <row r="1218" spans="3:7" ht="15" thickBot="1" x14ac:dyDescent="0.35">
      <c r="C1218" s="10">
        <v>43314</v>
      </c>
      <c r="D1218" s="11">
        <v>0.7622106481481481</v>
      </c>
      <c r="E1218" s="12" t="s">
        <v>9</v>
      </c>
      <c r="F1218" s="12">
        <v>11</v>
      </c>
      <c r="G1218" s="12" t="s">
        <v>11</v>
      </c>
    </row>
    <row r="1219" spans="3:7" ht="15" thickBot="1" x14ac:dyDescent="0.35">
      <c r="C1219" s="10">
        <v>43314</v>
      </c>
      <c r="D1219" s="11">
        <v>0.76356481481481486</v>
      </c>
      <c r="E1219" s="12" t="s">
        <v>9</v>
      </c>
      <c r="F1219" s="12">
        <v>25</v>
      </c>
      <c r="G1219" s="12" t="s">
        <v>10</v>
      </c>
    </row>
    <row r="1220" spans="3:7" ht="15" thickBot="1" x14ac:dyDescent="0.35">
      <c r="C1220" s="10">
        <v>43314</v>
      </c>
      <c r="D1220" s="11">
        <v>0.76432870370370365</v>
      </c>
      <c r="E1220" s="12" t="s">
        <v>9</v>
      </c>
      <c r="F1220" s="12">
        <v>23</v>
      </c>
      <c r="G1220" s="12" t="s">
        <v>11</v>
      </c>
    </row>
    <row r="1221" spans="3:7" ht="15" thickBot="1" x14ac:dyDescent="0.35">
      <c r="C1221" s="10">
        <v>43314</v>
      </c>
      <c r="D1221" s="11">
        <v>0.76618055555555553</v>
      </c>
      <c r="E1221" s="12" t="s">
        <v>9</v>
      </c>
      <c r="F1221" s="12">
        <v>11</v>
      </c>
      <c r="G1221" s="12" t="s">
        <v>10</v>
      </c>
    </row>
    <row r="1222" spans="3:7" ht="15" thickBot="1" x14ac:dyDescent="0.35">
      <c r="C1222" s="10">
        <v>43314</v>
      </c>
      <c r="D1222" s="11">
        <v>0.76894675925925926</v>
      </c>
      <c r="E1222" s="12" t="s">
        <v>9</v>
      </c>
      <c r="F1222" s="12">
        <v>10</v>
      </c>
      <c r="G1222" s="12" t="s">
        <v>11</v>
      </c>
    </row>
    <row r="1223" spans="3:7" ht="15" thickBot="1" x14ac:dyDescent="0.35">
      <c r="C1223" s="10">
        <v>43314</v>
      </c>
      <c r="D1223" s="11">
        <v>0.77380787037037047</v>
      </c>
      <c r="E1223" s="12" t="s">
        <v>9</v>
      </c>
      <c r="F1223" s="12">
        <v>10</v>
      </c>
      <c r="G1223" s="12" t="s">
        <v>11</v>
      </c>
    </row>
    <row r="1224" spans="3:7" ht="15" thickBot="1" x14ac:dyDescent="0.35">
      <c r="C1224" s="10">
        <v>43314</v>
      </c>
      <c r="D1224" s="11">
        <v>0.77393518518518523</v>
      </c>
      <c r="E1224" s="12" t="s">
        <v>9</v>
      </c>
      <c r="F1224" s="12">
        <v>8</v>
      </c>
      <c r="G1224" s="12" t="s">
        <v>10</v>
      </c>
    </row>
    <row r="1225" spans="3:7" ht="15" thickBot="1" x14ac:dyDescent="0.35">
      <c r="C1225" s="10">
        <v>43314</v>
      </c>
      <c r="D1225" s="11">
        <v>0.77648148148148144</v>
      </c>
      <c r="E1225" s="12" t="s">
        <v>9</v>
      </c>
      <c r="F1225" s="12">
        <v>13</v>
      </c>
      <c r="G1225" s="12" t="s">
        <v>11</v>
      </c>
    </row>
    <row r="1226" spans="3:7" ht="15" thickBot="1" x14ac:dyDescent="0.35">
      <c r="C1226" s="10">
        <v>43314</v>
      </c>
      <c r="D1226" s="11">
        <v>0.78046296296296302</v>
      </c>
      <c r="E1226" s="12" t="s">
        <v>9</v>
      </c>
      <c r="F1226" s="12">
        <v>11</v>
      </c>
      <c r="G1226" s="12" t="s">
        <v>11</v>
      </c>
    </row>
    <row r="1227" spans="3:7" ht="15" thickBot="1" x14ac:dyDescent="0.35">
      <c r="C1227" s="10">
        <v>43314</v>
      </c>
      <c r="D1227" s="11">
        <v>0.78754629629629624</v>
      </c>
      <c r="E1227" s="12" t="s">
        <v>9</v>
      </c>
      <c r="F1227" s="12">
        <v>20</v>
      </c>
      <c r="G1227" s="12" t="s">
        <v>10</v>
      </c>
    </row>
    <row r="1228" spans="3:7" ht="15" thickBot="1" x14ac:dyDescent="0.35">
      <c r="C1228" s="10">
        <v>43314</v>
      </c>
      <c r="D1228" s="11">
        <v>0.7906481481481481</v>
      </c>
      <c r="E1228" s="12" t="s">
        <v>9</v>
      </c>
      <c r="F1228" s="12">
        <v>10</v>
      </c>
      <c r="G1228" s="12" t="s">
        <v>11</v>
      </c>
    </row>
    <row r="1229" spans="3:7" ht="15" thickBot="1" x14ac:dyDescent="0.35">
      <c r="C1229" s="10">
        <v>43314</v>
      </c>
      <c r="D1229" s="11">
        <v>0.79069444444444448</v>
      </c>
      <c r="E1229" s="12" t="s">
        <v>9</v>
      </c>
      <c r="F1229" s="12">
        <v>10</v>
      </c>
      <c r="G1229" s="12" t="s">
        <v>11</v>
      </c>
    </row>
    <row r="1230" spans="3:7" ht="15" thickBot="1" x14ac:dyDescent="0.35">
      <c r="C1230" s="10">
        <v>43314</v>
      </c>
      <c r="D1230" s="11">
        <v>0.80516203703703704</v>
      </c>
      <c r="E1230" s="12" t="s">
        <v>9</v>
      </c>
      <c r="F1230" s="12">
        <v>15</v>
      </c>
      <c r="G1230" s="12" t="s">
        <v>10</v>
      </c>
    </row>
    <row r="1231" spans="3:7" ht="15" thickBot="1" x14ac:dyDescent="0.35">
      <c r="C1231" s="10">
        <v>43314</v>
      </c>
      <c r="D1231" s="11">
        <v>0.80517361111111108</v>
      </c>
      <c r="E1231" s="12" t="s">
        <v>9</v>
      </c>
      <c r="F1231" s="12">
        <v>11</v>
      </c>
      <c r="G1231" s="12" t="s">
        <v>10</v>
      </c>
    </row>
    <row r="1232" spans="3:7" ht="15" thickBot="1" x14ac:dyDescent="0.35">
      <c r="C1232" s="10">
        <v>43314</v>
      </c>
      <c r="D1232" s="11">
        <v>0.83478009259259256</v>
      </c>
      <c r="E1232" s="12" t="s">
        <v>9</v>
      </c>
      <c r="F1232" s="12">
        <v>22</v>
      </c>
      <c r="G1232" s="12" t="s">
        <v>10</v>
      </c>
    </row>
    <row r="1233" spans="3:7" ht="15" thickBot="1" x14ac:dyDescent="0.35">
      <c r="C1233" s="10">
        <v>43314</v>
      </c>
      <c r="D1233" s="11">
        <v>0.83480324074074075</v>
      </c>
      <c r="E1233" s="12" t="s">
        <v>9</v>
      </c>
      <c r="F1233" s="12">
        <v>17</v>
      </c>
      <c r="G1233" s="12" t="s">
        <v>10</v>
      </c>
    </row>
    <row r="1234" spans="3:7" ht="15" thickBot="1" x14ac:dyDescent="0.35">
      <c r="C1234" s="10">
        <v>43314</v>
      </c>
      <c r="D1234" s="11">
        <v>0.84354166666666675</v>
      </c>
      <c r="E1234" s="12" t="s">
        <v>9</v>
      </c>
      <c r="F1234" s="12">
        <v>26</v>
      </c>
      <c r="G1234" s="12" t="s">
        <v>11</v>
      </c>
    </row>
    <row r="1235" spans="3:7" ht="15" thickBot="1" x14ac:dyDescent="0.35">
      <c r="C1235" s="10">
        <v>43314</v>
      </c>
      <c r="D1235" s="11">
        <v>0.84958333333333336</v>
      </c>
      <c r="E1235" s="12" t="s">
        <v>9</v>
      </c>
      <c r="F1235" s="12">
        <v>10</v>
      </c>
      <c r="G1235" s="12" t="s">
        <v>11</v>
      </c>
    </row>
    <row r="1236" spans="3:7" ht="15" thickBot="1" x14ac:dyDescent="0.35">
      <c r="C1236" s="10">
        <v>43314</v>
      </c>
      <c r="D1236" s="11">
        <v>0.86284722222222221</v>
      </c>
      <c r="E1236" s="12" t="s">
        <v>9</v>
      </c>
      <c r="F1236" s="12">
        <v>10</v>
      </c>
      <c r="G1236" s="12" t="s">
        <v>11</v>
      </c>
    </row>
    <row r="1237" spans="3:7" ht="15" thickBot="1" x14ac:dyDescent="0.35">
      <c r="C1237" s="10">
        <v>43314</v>
      </c>
      <c r="D1237" s="11">
        <v>0.87815972222222216</v>
      </c>
      <c r="E1237" s="12" t="s">
        <v>9</v>
      </c>
      <c r="F1237" s="12">
        <v>8</v>
      </c>
      <c r="G1237" s="12" t="s">
        <v>11</v>
      </c>
    </row>
    <row r="1238" spans="3:7" ht="15" thickBot="1" x14ac:dyDescent="0.35">
      <c r="C1238" s="10">
        <v>43314</v>
      </c>
      <c r="D1238" s="11">
        <v>0.90494212962962972</v>
      </c>
      <c r="E1238" s="12" t="s">
        <v>9</v>
      </c>
      <c r="F1238" s="12">
        <v>10</v>
      </c>
      <c r="G1238" s="12" t="s">
        <v>11</v>
      </c>
    </row>
    <row r="1239" spans="3:7" ht="15" thickBot="1" x14ac:dyDescent="0.35">
      <c r="C1239" s="10">
        <v>43314</v>
      </c>
      <c r="D1239" s="11">
        <v>0.94481481481481477</v>
      </c>
      <c r="E1239" s="12" t="s">
        <v>9</v>
      </c>
      <c r="F1239" s="12">
        <v>21</v>
      </c>
      <c r="G1239" s="12" t="s">
        <v>10</v>
      </c>
    </row>
    <row r="1240" spans="3:7" ht="15" thickBot="1" x14ac:dyDescent="0.35">
      <c r="C1240" s="10">
        <v>43314</v>
      </c>
      <c r="D1240" s="11">
        <v>0.96372685185185192</v>
      </c>
      <c r="E1240" s="12" t="s">
        <v>9</v>
      </c>
      <c r="F1240" s="12">
        <v>28</v>
      </c>
      <c r="G1240" s="12" t="s">
        <v>11</v>
      </c>
    </row>
    <row r="1241" spans="3:7" ht="15" thickBot="1" x14ac:dyDescent="0.35">
      <c r="C1241" s="10">
        <v>43315</v>
      </c>
      <c r="D1241" s="11">
        <v>1.2025462962962962E-2</v>
      </c>
      <c r="E1241" s="12" t="s">
        <v>9</v>
      </c>
      <c r="F1241" s="12">
        <v>12</v>
      </c>
      <c r="G1241" s="12" t="s">
        <v>10</v>
      </c>
    </row>
    <row r="1242" spans="3:7" ht="15" thickBot="1" x14ac:dyDescent="0.35">
      <c r="C1242" s="10">
        <v>43315</v>
      </c>
      <c r="D1242" s="11">
        <v>0.12408564814814815</v>
      </c>
      <c r="E1242" s="12" t="s">
        <v>9</v>
      </c>
      <c r="F1242" s="12">
        <v>14</v>
      </c>
      <c r="G1242" s="12" t="s">
        <v>11</v>
      </c>
    </row>
    <row r="1243" spans="3:7" ht="15" thickBot="1" x14ac:dyDescent="0.35">
      <c r="C1243" s="10">
        <v>43315</v>
      </c>
      <c r="D1243" s="11">
        <v>0.12424768518518518</v>
      </c>
      <c r="E1243" s="12" t="s">
        <v>9</v>
      </c>
      <c r="F1243" s="12">
        <v>22</v>
      </c>
      <c r="G1243" s="12" t="s">
        <v>11</v>
      </c>
    </row>
    <row r="1244" spans="3:7" ht="15" thickBot="1" x14ac:dyDescent="0.35">
      <c r="C1244" s="10">
        <v>43315</v>
      </c>
      <c r="D1244" s="11">
        <v>0.21787037037037038</v>
      </c>
      <c r="E1244" s="12" t="s">
        <v>9</v>
      </c>
      <c r="F1244" s="12">
        <v>21</v>
      </c>
      <c r="G1244" s="12" t="s">
        <v>10</v>
      </c>
    </row>
    <row r="1245" spans="3:7" ht="15" thickBot="1" x14ac:dyDescent="0.35">
      <c r="C1245" s="10">
        <v>43315</v>
      </c>
      <c r="D1245" s="11">
        <v>0.23138888888888889</v>
      </c>
      <c r="E1245" s="12" t="s">
        <v>9</v>
      </c>
      <c r="F1245" s="12">
        <v>14</v>
      </c>
      <c r="G1245" s="12" t="s">
        <v>11</v>
      </c>
    </row>
    <row r="1246" spans="3:7" ht="15" thickBot="1" x14ac:dyDescent="0.35">
      <c r="C1246" s="10">
        <v>43315</v>
      </c>
      <c r="D1246" s="11">
        <v>0.26510416666666664</v>
      </c>
      <c r="E1246" s="12" t="s">
        <v>9</v>
      </c>
      <c r="F1246" s="12">
        <v>11</v>
      </c>
      <c r="G1246" s="12" t="s">
        <v>11</v>
      </c>
    </row>
    <row r="1247" spans="3:7" ht="15" thickBot="1" x14ac:dyDescent="0.35">
      <c r="C1247" s="10">
        <v>43315</v>
      </c>
      <c r="D1247" s="11">
        <v>0.28001157407407407</v>
      </c>
      <c r="E1247" s="12" t="s">
        <v>9</v>
      </c>
      <c r="F1247" s="12">
        <v>10</v>
      </c>
      <c r="G1247" s="12" t="s">
        <v>11</v>
      </c>
    </row>
    <row r="1248" spans="3:7" ht="15" thickBot="1" x14ac:dyDescent="0.35">
      <c r="C1248" s="10">
        <v>43315</v>
      </c>
      <c r="D1248" s="11">
        <v>0.30971064814814814</v>
      </c>
      <c r="E1248" s="12" t="s">
        <v>9</v>
      </c>
      <c r="F1248" s="12">
        <v>11</v>
      </c>
      <c r="G1248" s="12" t="s">
        <v>11</v>
      </c>
    </row>
    <row r="1249" spans="3:7" ht="15" thickBot="1" x14ac:dyDescent="0.35">
      <c r="C1249" s="10">
        <v>43315</v>
      </c>
      <c r="D1249" s="11">
        <v>0.32270833333333332</v>
      </c>
      <c r="E1249" s="12" t="s">
        <v>9</v>
      </c>
      <c r="F1249" s="12">
        <v>7</v>
      </c>
      <c r="G1249" s="12" t="s">
        <v>10</v>
      </c>
    </row>
    <row r="1250" spans="3:7" ht="15" thickBot="1" x14ac:dyDescent="0.35">
      <c r="C1250" s="10">
        <v>43315</v>
      </c>
      <c r="D1250" s="11">
        <v>0.32943287037037039</v>
      </c>
      <c r="E1250" s="12" t="s">
        <v>9</v>
      </c>
      <c r="F1250" s="12">
        <v>5</v>
      </c>
      <c r="G1250" s="12" t="s">
        <v>11</v>
      </c>
    </row>
    <row r="1251" spans="3:7" ht="15" thickBot="1" x14ac:dyDescent="0.35">
      <c r="C1251" s="10">
        <v>43315</v>
      </c>
      <c r="D1251" s="11">
        <v>0.33549768518518519</v>
      </c>
      <c r="E1251" s="12" t="s">
        <v>9</v>
      </c>
      <c r="F1251" s="12">
        <v>10</v>
      </c>
      <c r="G1251" s="12" t="s">
        <v>11</v>
      </c>
    </row>
    <row r="1252" spans="3:7" ht="15" thickBot="1" x14ac:dyDescent="0.35">
      <c r="C1252" s="10">
        <v>43315</v>
      </c>
      <c r="D1252" s="11">
        <v>0.37995370370370374</v>
      </c>
      <c r="E1252" s="12" t="s">
        <v>9</v>
      </c>
      <c r="F1252" s="12">
        <v>27</v>
      </c>
      <c r="G1252" s="12" t="s">
        <v>11</v>
      </c>
    </row>
    <row r="1253" spans="3:7" ht="15" thickBot="1" x14ac:dyDescent="0.35">
      <c r="C1253" s="10">
        <v>43315</v>
      </c>
      <c r="D1253" s="11">
        <v>0.3909259259259259</v>
      </c>
      <c r="E1253" s="12" t="s">
        <v>9</v>
      </c>
      <c r="F1253" s="12">
        <v>24</v>
      </c>
      <c r="G1253" s="12" t="s">
        <v>10</v>
      </c>
    </row>
    <row r="1254" spans="3:7" ht="15" thickBot="1" x14ac:dyDescent="0.35">
      <c r="C1254" s="10">
        <v>43315</v>
      </c>
      <c r="D1254" s="11">
        <v>0.40069444444444446</v>
      </c>
      <c r="E1254" s="12" t="s">
        <v>9</v>
      </c>
      <c r="F1254" s="12">
        <v>20</v>
      </c>
      <c r="G1254" s="12" t="s">
        <v>11</v>
      </c>
    </row>
    <row r="1255" spans="3:7" ht="15" thickBot="1" x14ac:dyDescent="0.35">
      <c r="C1255" s="10">
        <v>43315</v>
      </c>
      <c r="D1255" s="11">
        <v>0.40103009259259265</v>
      </c>
      <c r="E1255" s="12" t="s">
        <v>9</v>
      </c>
      <c r="F1255" s="12">
        <v>24</v>
      </c>
      <c r="G1255" s="12" t="s">
        <v>10</v>
      </c>
    </row>
    <row r="1256" spans="3:7" ht="15" thickBot="1" x14ac:dyDescent="0.35">
      <c r="C1256" s="10">
        <v>43315</v>
      </c>
      <c r="D1256" s="11">
        <v>0.40103009259259265</v>
      </c>
      <c r="E1256" s="12" t="s">
        <v>9</v>
      </c>
      <c r="F1256" s="12">
        <v>24</v>
      </c>
      <c r="G1256" s="12" t="s">
        <v>10</v>
      </c>
    </row>
    <row r="1257" spans="3:7" ht="15" thickBot="1" x14ac:dyDescent="0.35">
      <c r="C1257" s="10">
        <v>43315</v>
      </c>
      <c r="D1257" s="11">
        <v>0.40837962962962965</v>
      </c>
      <c r="E1257" s="12" t="s">
        <v>9</v>
      </c>
      <c r="F1257" s="12">
        <v>10</v>
      </c>
      <c r="G1257" s="12" t="s">
        <v>11</v>
      </c>
    </row>
    <row r="1258" spans="3:7" ht="15" thickBot="1" x14ac:dyDescent="0.35">
      <c r="C1258" s="10">
        <v>43315</v>
      </c>
      <c r="D1258" s="11">
        <v>0.41013888888888889</v>
      </c>
      <c r="E1258" s="12" t="s">
        <v>9</v>
      </c>
      <c r="F1258" s="12">
        <v>12</v>
      </c>
      <c r="G1258" s="12" t="s">
        <v>11</v>
      </c>
    </row>
    <row r="1259" spans="3:7" ht="15" thickBot="1" x14ac:dyDescent="0.35">
      <c r="C1259" s="10">
        <v>43315</v>
      </c>
      <c r="D1259" s="11">
        <v>0.43015046296296294</v>
      </c>
      <c r="E1259" s="12" t="s">
        <v>9</v>
      </c>
      <c r="F1259" s="12">
        <v>16</v>
      </c>
      <c r="G1259" s="12" t="s">
        <v>10</v>
      </c>
    </row>
    <row r="1260" spans="3:7" ht="15" thickBot="1" x14ac:dyDescent="0.35">
      <c r="C1260" s="10">
        <v>43315</v>
      </c>
      <c r="D1260" s="11">
        <v>0.43018518518518517</v>
      </c>
      <c r="E1260" s="12" t="s">
        <v>9</v>
      </c>
      <c r="F1260" s="12">
        <v>9</v>
      </c>
      <c r="G1260" s="12" t="s">
        <v>10</v>
      </c>
    </row>
    <row r="1261" spans="3:7" ht="15" thickBot="1" x14ac:dyDescent="0.35">
      <c r="C1261" s="10">
        <v>43315</v>
      </c>
      <c r="D1261" s="11">
        <v>0.43019675925925926</v>
      </c>
      <c r="E1261" s="12" t="s">
        <v>9</v>
      </c>
      <c r="F1261" s="12">
        <v>10</v>
      </c>
      <c r="G1261" s="12" t="s">
        <v>10</v>
      </c>
    </row>
    <row r="1262" spans="3:7" ht="15" thickBot="1" x14ac:dyDescent="0.35">
      <c r="C1262" s="10">
        <v>43315</v>
      </c>
      <c r="D1262" s="11">
        <v>0.44834490740740746</v>
      </c>
      <c r="E1262" s="12" t="s">
        <v>9</v>
      </c>
      <c r="F1262" s="12">
        <v>26</v>
      </c>
      <c r="G1262" s="12" t="s">
        <v>10</v>
      </c>
    </row>
    <row r="1263" spans="3:7" ht="15" thickBot="1" x14ac:dyDescent="0.35">
      <c r="C1263" s="10">
        <v>43315</v>
      </c>
      <c r="D1263" s="11">
        <v>0.44913194444444443</v>
      </c>
      <c r="E1263" s="12" t="s">
        <v>9</v>
      </c>
      <c r="F1263" s="12">
        <v>12</v>
      </c>
      <c r="G1263" s="12" t="s">
        <v>11</v>
      </c>
    </row>
    <row r="1264" spans="3:7" ht="15" thickBot="1" x14ac:dyDescent="0.35">
      <c r="C1264" s="10">
        <v>43315</v>
      </c>
      <c r="D1264" s="11">
        <v>0.44935185185185184</v>
      </c>
      <c r="E1264" s="12" t="s">
        <v>9</v>
      </c>
      <c r="F1264" s="12">
        <v>15</v>
      </c>
      <c r="G1264" s="12" t="s">
        <v>11</v>
      </c>
    </row>
    <row r="1265" spans="3:7" ht="15" thickBot="1" x14ac:dyDescent="0.35">
      <c r="C1265" s="10">
        <v>43315</v>
      </c>
      <c r="D1265" s="11">
        <v>0.44936342592592587</v>
      </c>
      <c r="E1265" s="12" t="s">
        <v>9</v>
      </c>
      <c r="F1265" s="12">
        <v>13</v>
      </c>
      <c r="G1265" s="12" t="s">
        <v>11</v>
      </c>
    </row>
    <row r="1266" spans="3:7" ht="15" thickBot="1" x14ac:dyDescent="0.35">
      <c r="C1266" s="10">
        <v>43315</v>
      </c>
      <c r="D1266" s="11">
        <v>0.4498032407407408</v>
      </c>
      <c r="E1266" s="12" t="s">
        <v>9</v>
      </c>
      <c r="F1266" s="12">
        <v>9</v>
      </c>
      <c r="G1266" s="12" t="s">
        <v>11</v>
      </c>
    </row>
    <row r="1267" spans="3:7" ht="15" thickBot="1" x14ac:dyDescent="0.35">
      <c r="C1267" s="10">
        <v>43315</v>
      </c>
      <c r="D1267" s="11">
        <v>0.45543981481481483</v>
      </c>
      <c r="E1267" s="12" t="s">
        <v>9</v>
      </c>
      <c r="F1267" s="12">
        <v>8</v>
      </c>
      <c r="G1267" s="12" t="s">
        <v>10</v>
      </c>
    </row>
    <row r="1268" spans="3:7" ht="15" thickBot="1" x14ac:dyDescent="0.35">
      <c r="C1268" s="10">
        <v>43315</v>
      </c>
      <c r="D1268" s="11">
        <v>0.46567129629629633</v>
      </c>
      <c r="E1268" s="12" t="s">
        <v>9</v>
      </c>
      <c r="F1268" s="12">
        <v>13</v>
      </c>
      <c r="G1268" s="12" t="s">
        <v>11</v>
      </c>
    </row>
    <row r="1269" spans="3:7" ht="15" thickBot="1" x14ac:dyDescent="0.35">
      <c r="C1269" s="10">
        <v>43315</v>
      </c>
      <c r="D1269" s="11">
        <v>0.46655092592592595</v>
      </c>
      <c r="E1269" s="12" t="s">
        <v>9</v>
      </c>
      <c r="F1269" s="12">
        <v>11</v>
      </c>
      <c r="G1269" s="12" t="s">
        <v>11</v>
      </c>
    </row>
    <row r="1270" spans="3:7" ht="15" thickBot="1" x14ac:dyDescent="0.35">
      <c r="C1270" s="10">
        <v>43315</v>
      </c>
      <c r="D1270" s="11">
        <v>0.46879629629629632</v>
      </c>
      <c r="E1270" s="12" t="s">
        <v>9</v>
      </c>
      <c r="F1270" s="12">
        <v>22</v>
      </c>
      <c r="G1270" s="12" t="s">
        <v>10</v>
      </c>
    </row>
    <row r="1271" spans="3:7" ht="15" thickBot="1" x14ac:dyDescent="0.35">
      <c r="C1271" s="10">
        <v>43315</v>
      </c>
      <c r="D1271" s="11">
        <v>0.46881944444444446</v>
      </c>
      <c r="E1271" s="12" t="s">
        <v>9</v>
      </c>
      <c r="F1271" s="12">
        <v>16</v>
      </c>
      <c r="G1271" s="12" t="s">
        <v>10</v>
      </c>
    </row>
    <row r="1272" spans="3:7" ht="15" thickBot="1" x14ac:dyDescent="0.35">
      <c r="C1272" s="10">
        <v>43315</v>
      </c>
      <c r="D1272" s="11">
        <v>0.47248842592592594</v>
      </c>
      <c r="E1272" s="12" t="s">
        <v>9</v>
      </c>
      <c r="F1272" s="12">
        <v>11</v>
      </c>
      <c r="G1272" s="12" t="s">
        <v>11</v>
      </c>
    </row>
    <row r="1273" spans="3:7" ht="15" thickBot="1" x14ac:dyDescent="0.35">
      <c r="C1273" s="10">
        <v>43315</v>
      </c>
      <c r="D1273" s="11">
        <v>0.47616898148148151</v>
      </c>
      <c r="E1273" s="12" t="s">
        <v>9</v>
      </c>
      <c r="F1273" s="12">
        <v>18</v>
      </c>
      <c r="G1273" s="12" t="s">
        <v>11</v>
      </c>
    </row>
    <row r="1274" spans="3:7" ht="15" thickBot="1" x14ac:dyDescent="0.35">
      <c r="C1274" s="10">
        <v>43315</v>
      </c>
      <c r="D1274" s="11">
        <v>0.47619212962962965</v>
      </c>
      <c r="E1274" s="12" t="s">
        <v>9</v>
      </c>
      <c r="F1274" s="12">
        <v>15</v>
      </c>
      <c r="G1274" s="12" t="s">
        <v>11</v>
      </c>
    </row>
    <row r="1275" spans="3:7" ht="15" thickBot="1" x14ac:dyDescent="0.35">
      <c r="C1275" s="10">
        <v>43315</v>
      </c>
      <c r="D1275" s="11">
        <v>0.47620370370370368</v>
      </c>
      <c r="E1275" s="12" t="s">
        <v>9</v>
      </c>
      <c r="F1275" s="12">
        <v>15</v>
      </c>
      <c r="G1275" s="12" t="s">
        <v>11</v>
      </c>
    </row>
    <row r="1276" spans="3:7" ht="15" thickBot="1" x14ac:dyDescent="0.35">
      <c r="C1276" s="10">
        <v>43315</v>
      </c>
      <c r="D1276" s="11">
        <v>0.48260416666666667</v>
      </c>
      <c r="E1276" s="12" t="s">
        <v>9</v>
      </c>
      <c r="F1276" s="12">
        <v>14</v>
      </c>
      <c r="G1276" s="12" t="s">
        <v>10</v>
      </c>
    </row>
    <row r="1277" spans="3:7" ht="15" thickBot="1" x14ac:dyDescent="0.35">
      <c r="C1277" s="10">
        <v>43315</v>
      </c>
      <c r="D1277" s="11">
        <v>0.48549768518518516</v>
      </c>
      <c r="E1277" s="12" t="s">
        <v>9</v>
      </c>
      <c r="F1277" s="12">
        <v>21</v>
      </c>
      <c r="G1277" s="12" t="s">
        <v>10</v>
      </c>
    </row>
    <row r="1278" spans="3:7" ht="15" thickBot="1" x14ac:dyDescent="0.35">
      <c r="C1278" s="10">
        <v>43315</v>
      </c>
      <c r="D1278" s="11">
        <v>0.48556712962962961</v>
      </c>
      <c r="E1278" s="12" t="s">
        <v>9</v>
      </c>
      <c r="F1278" s="12">
        <v>17</v>
      </c>
      <c r="G1278" s="12" t="s">
        <v>10</v>
      </c>
    </row>
    <row r="1279" spans="3:7" ht="15" thickBot="1" x14ac:dyDescent="0.35">
      <c r="C1279" s="10">
        <v>43315</v>
      </c>
      <c r="D1279" s="11">
        <v>0.48622685185185183</v>
      </c>
      <c r="E1279" s="12" t="s">
        <v>9</v>
      </c>
      <c r="F1279" s="12">
        <v>13</v>
      </c>
      <c r="G1279" s="12" t="s">
        <v>10</v>
      </c>
    </row>
    <row r="1280" spans="3:7" ht="15" thickBot="1" x14ac:dyDescent="0.35">
      <c r="C1280" s="10">
        <v>43315</v>
      </c>
      <c r="D1280" s="11">
        <v>0.48626157407407411</v>
      </c>
      <c r="E1280" s="12" t="s">
        <v>9</v>
      </c>
      <c r="F1280" s="12">
        <v>16</v>
      </c>
      <c r="G1280" s="12" t="s">
        <v>10</v>
      </c>
    </row>
    <row r="1281" spans="3:7" ht="15" thickBot="1" x14ac:dyDescent="0.35">
      <c r="C1281" s="10">
        <v>43315</v>
      </c>
      <c r="D1281" s="11">
        <v>0.48629629629629628</v>
      </c>
      <c r="E1281" s="12" t="s">
        <v>9</v>
      </c>
      <c r="F1281" s="12">
        <v>15</v>
      </c>
      <c r="G1281" s="12" t="s">
        <v>10</v>
      </c>
    </row>
    <row r="1282" spans="3:7" ht="15" thickBot="1" x14ac:dyDescent="0.35">
      <c r="C1282" s="10">
        <v>43315</v>
      </c>
      <c r="D1282" s="11">
        <v>0.4896064814814815</v>
      </c>
      <c r="E1282" s="12" t="s">
        <v>9</v>
      </c>
      <c r="F1282" s="12">
        <v>14</v>
      </c>
      <c r="G1282" s="12" t="s">
        <v>11</v>
      </c>
    </row>
    <row r="1283" spans="3:7" ht="15" thickBot="1" x14ac:dyDescent="0.35">
      <c r="C1283" s="10">
        <v>43315</v>
      </c>
      <c r="D1283" s="11">
        <v>0.49122685185185189</v>
      </c>
      <c r="E1283" s="12" t="s">
        <v>9</v>
      </c>
      <c r="F1283" s="12">
        <v>12</v>
      </c>
      <c r="G1283" s="12" t="s">
        <v>11</v>
      </c>
    </row>
    <row r="1284" spans="3:7" ht="15" thickBot="1" x14ac:dyDescent="0.35">
      <c r="C1284" s="10">
        <v>43315</v>
      </c>
      <c r="D1284" s="11">
        <v>0.49179398148148151</v>
      </c>
      <c r="E1284" s="12" t="s">
        <v>9</v>
      </c>
      <c r="F1284" s="12">
        <v>7</v>
      </c>
      <c r="G1284" s="12" t="s">
        <v>10</v>
      </c>
    </row>
    <row r="1285" spans="3:7" ht="15" thickBot="1" x14ac:dyDescent="0.35">
      <c r="C1285" s="10">
        <v>43315</v>
      </c>
      <c r="D1285" s="11">
        <v>0.49180555555555555</v>
      </c>
      <c r="E1285" s="12" t="s">
        <v>9</v>
      </c>
      <c r="F1285" s="12">
        <v>16</v>
      </c>
      <c r="G1285" s="12" t="s">
        <v>10</v>
      </c>
    </row>
    <row r="1286" spans="3:7" ht="15" thickBot="1" x14ac:dyDescent="0.35">
      <c r="C1286" s="10">
        <v>43315</v>
      </c>
      <c r="D1286" s="11">
        <v>0.49180555555555555</v>
      </c>
      <c r="E1286" s="12" t="s">
        <v>9</v>
      </c>
      <c r="F1286" s="12">
        <v>17</v>
      </c>
      <c r="G1286" s="12" t="s">
        <v>10</v>
      </c>
    </row>
    <row r="1287" spans="3:7" ht="15" thickBot="1" x14ac:dyDescent="0.35">
      <c r="C1287" s="10">
        <v>43315</v>
      </c>
      <c r="D1287" s="11">
        <v>0.49182870370370368</v>
      </c>
      <c r="E1287" s="12" t="s">
        <v>9</v>
      </c>
      <c r="F1287" s="12">
        <v>18</v>
      </c>
      <c r="G1287" s="12" t="s">
        <v>10</v>
      </c>
    </row>
    <row r="1288" spans="3:7" ht="15" thickBot="1" x14ac:dyDescent="0.35">
      <c r="C1288" s="10">
        <v>43315</v>
      </c>
      <c r="D1288" s="11">
        <v>0.49185185185185182</v>
      </c>
      <c r="E1288" s="12" t="s">
        <v>9</v>
      </c>
      <c r="F1288" s="12">
        <v>18</v>
      </c>
      <c r="G1288" s="12" t="s">
        <v>10</v>
      </c>
    </row>
    <row r="1289" spans="3:7" ht="15" thickBot="1" x14ac:dyDescent="0.35">
      <c r="C1289" s="10">
        <v>43315</v>
      </c>
      <c r="D1289" s="11">
        <v>0.49187500000000001</v>
      </c>
      <c r="E1289" s="12" t="s">
        <v>9</v>
      </c>
      <c r="F1289" s="12">
        <v>13</v>
      </c>
      <c r="G1289" s="12" t="s">
        <v>10</v>
      </c>
    </row>
    <row r="1290" spans="3:7" ht="15" thickBot="1" x14ac:dyDescent="0.35">
      <c r="C1290" s="10">
        <v>43315</v>
      </c>
      <c r="D1290" s="11">
        <v>0.50216435185185182</v>
      </c>
      <c r="E1290" s="12" t="s">
        <v>9</v>
      </c>
      <c r="F1290" s="12">
        <v>22</v>
      </c>
      <c r="G1290" s="12" t="s">
        <v>10</v>
      </c>
    </row>
    <row r="1291" spans="3:7" ht="15" thickBot="1" x14ac:dyDescent="0.35">
      <c r="C1291" s="10">
        <v>43315</v>
      </c>
      <c r="D1291" s="11">
        <v>0.51633101851851848</v>
      </c>
      <c r="E1291" s="12" t="s">
        <v>9</v>
      </c>
      <c r="F1291" s="12">
        <v>19</v>
      </c>
      <c r="G1291" s="12" t="s">
        <v>10</v>
      </c>
    </row>
    <row r="1292" spans="3:7" ht="15" thickBot="1" x14ac:dyDescent="0.35">
      <c r="C1292" s="10">
        <v>43315</v>
      </c>
      <c r="D1292" s="11">
        <v>0.52681712962962968</v>
      </c>
      <c r="E1292" s="12" t="s">
        <v>9</v>
      </c>
      <c r="F1292" s="12">
        <v>15</v>
      </c>
      <c r="G1292" s="12" t="s">
        <v>11</v>
      </c>
    </row>
    <row r="1293" spans="3:7" ht="15" thickBot="1" x14ac:dyDescent="0.35">
      <c r="C1293" s="10">
        <v>43315</v>
      </c>
      <c r="D1293" s="11">
        <v>0.52733796296296298</v>
      </c>
      <c r="E1293" s="12" t="s">
        <v>9</v>
      </c>
      <c r="F1293" s="12">
        <v>12</v>
      </c>
      <c r="G1293" s="12" t="s">
        <v>11</v>
      </c>
    </row>
    <row r="1294" spans="3:7" ht="15" thickBot="1" x14ac:dyDescent="0.35">
      <c r="C1294" s="10">
        <v>43315</v>
      </c>
      <c r="D1294" s="11">
        <v>0.52844907407407404</v>
      </c>
      <c r="E1294" s="12" t="s">
        <v>9</v>
      </c>
      <c r="F1294" s="12">
        <v>10</v>
      </c>
      <c r="G1294" s="12" t="s">
        <v>10</v>
      </c>
    </row>
    <row r="1295" spans="3:7" ht="15" thickBot="1" x14ac:dyDescent="0.35">
      <c r="C1295" s="10">
        <v>43315</v>
      </c>
      <c r="D1295" s="11">
        <v>0.53660879629629632</v>
      </c>
      <c r="E1295" s="12" t="s">
        <v>9</v>
      </c>
      <c r="F1295" s="12">
        <v>10</v>
      </c>
      <c r="G1295" s="12" t="s">
        <v>11</v>
      </c>
    </row>
    <row r="1296" spans="3:7" ht="15" thickBot="1" x14ac:dyDescent="0.35">
      <c r="C1296" s="10">
        <v>43315</v>
      </c>
      <c r="D1296" s="11">
        <v>0.53749999999999998</v>
      </c>
      <c r="E1296" s="12" t="s">
        <v>9</v>
      </c>
      <c r="F1296" s="12">
        <v>19</v>
      </c>
      <c r="G1296" s="12" t="s">
        <v>10</v>
      </c>
    </row>
    <row r="1297" spans="3:7" ht="15" thickBot="1" x14ac:dyDescent="0.35">
      <c r="C1297" s="10">
        <v>43315</v>
      </c>
      <c r="D1297" s="11">
        <v>0.54840277777777779</v>
      </c>
      <c r="E1297" s="12" t="s">
        <v>9</v>
      </c>
      <c r="F1297" s="12">
        <v>12</v>
      </c>
      <c r="G1297" s="12" t="s">
        <v>11</v>
      </c>
    </row>
    <row r="1298" spans="3:7" ht="15" thickBot="1" x14ac:dyDescent="0.35">
      <c r="C1298" s="10">
        <v>43315</v>
      </c>
      <c r="D1298" s="11">
        <v>0.55570601851851853</v>
      </c>
      <c r="E1298" s="12" t="s">
        <v>9</v>
      </c>
      <c r="F1298" s="12">
        <v>11</v>
      </c>
      <c r="G1298" s="12" t="s">
        <v>11</v>
      </c>
    </row>
    <row r="1299" spans="3:7" ht="15" thickBot="1" x14ac:dyDescent="0.35">
      <c r="C1299" s="10">
        <v>43315</v>
      </c>
      <c r="D1299" s="11">
        <v>0.57633101851851853</v>
      </c>
      <c r="E1299" s="12" t="s">
        <v>9</v>
      </c>
      <c r="F1299" s="12">
        <v>25</v>
      </c>
      <c r="G1299" s="12" t="s">
        <v>11</v>
      </c>
    </row>
    <row r="1300" spans="3:7" ht="15" thickBot="1" x14ac:dyDescent="0.35">
      <c r="C1300" s="10">
        <v>43315</v>
      </c>
      <c r="D1300" s="11">
        <v>0.57634259259259257</v>
      </c>
      <c r="E1300" s="12" t="s">
        <v>9</v>
      </c>
      <c r="F1300" s="12">
        <v>17</v>
      </c>
      <c r="G1300" s="12" t="s">
        <v>11</v>
      </c>
    </row>
    <row r="1301" spans="3:7" ht="15" thickBot="1" x14ac:dyDescent="0.35">
      <c r="C1301" s="10">
        <v>43315</v>
      </c>
      <c r="D1301" s="11">
        <v>0.57638888888888895</v>
      </c>
      <c r="E1301" s="12" t="s">
        <v>9</v>
      </c>
      <c r="F1301" s="12">
        <v>12</v>
      </c>
      <c r="G1301" s="12" t="s">
        <v>11</v>
      </c>
    </row>
    <row r="1302" spans="3:7" ht="15" thickBot="1" x14ac:dyDescent="0.35">
      <c r="C1302" s="10">
        <v>43315</v>
      </c>
      <c r="D1302" s="11">
        <v>0.58604166666666668</v>
      </c>
      <c r="E1302" s="12" t="s">
        <v>9</v>
      </c>
      <c r="F1302" s="12">
        <v>11</v>
      </c>
      <c r="G1302" s="12" t="s">
        <v>10</v>
      </c>
    </row>
    <row r="1303" spans="3:7" ht="15" thickBot="1" x14ac:dyDescent="0.35">
      <c r="C1303" s="10">
        <v>43315</v>
      </c>
      <c r="D1303" s="11">
        <v>0.58619212962962963</v>
      </c>
      <c r="E1303" s="12" t="s">
        <v>9</v>
      </c>
      <c r="F1303" s="12">
        <v>21</v>
      </c>
      <c r="G1303" s="12" t="s">
        <v>10</v>
      </c>
    </row>
    <row r="1304" spans="3:7" ht="15" thickBot="1" x14ac:dyDescent="0.35">
      <c r="C1304" s="10">
        <v>43315</v>
      </c>
      <c r="D1304" s="11">
        <v>0.58621527777777771</v>
      </c>
      <c r="E1304" s="12" t="s">
        <v>9</v>
      </c>
      <c r="F1304" s="12">
        <v>19</v>
      </c>
      <c r="G1304" s="12" t="s">
        <v>10</v>
      </c>
    </row>
    <row r="1305" spans="3:7" ht="15" thickBot="1" x14ac:dyDescent="0.35">
      <c r="C1305" s="10">
        <v>43315</v>
      </c>
      <c r="D1305" s="11">
        <v>0.59693287037037035</v>
      </c>
      <c r="E1305" s="12" t="s">
        <v>9</v>
      </c>
      <c r="F1305" s="12">
        <v>10</v>
      </c>
      <c r="G1305" s="12" t="s">
        <v>10</v>
      </c>
    </row>
    <row r="1306" spans="3:7" ht="15" thickBot="1" x14ac:dyDescent="0.35">
      <c r="C1306" s="10">
        <v>43315</v>
      </c>
      <c r="D1306" s="11">
        <v>0.59706018518518522</v>
      </c>
      <c r="E1306" s="12" t="s">
        <v>9</v>
      </c>
      <c r="F1306" s="12">
        <v>20</v>
      </c>
      <c r="G1306" s="12" t="s">
        <v>10</v>
      </c>
    </row>
    <row r="1307" spans="3:7" ht="15" thickBot="1" x14ac:dyDescent="0.35">
      <c r="C1307" s="10">
        <v>43315</v>
      </c>
      <c r="D1307" s="11">
        <v>0.59761574074074075</v>
      </c>
      <c r="E1307" s="12" t="s">
        <v>9</v>
      </c>
      <c r="F1307" s="12">
        <v>16</v>
      </c>
      <c r="G1307" s="12" t="s">
        <v>10</v>
      </c>
    </row>
    <row r="1308" spans="3:7" ht="15" thickBot="1" x14ac:dyDescent="0.35">
      <c r="C1308" s="10">
        <v>43315</v>
      </c>
      <c r="D1308" s="11">
        <v>0.59813657407407406</v>
      </c>
      <c r="E1308" s="12" t="s">
        <v>9</v>
      </c>
      <c r="F1308" s="12">
        <v>20</v>
      </c>
      <c r="G1308" s="12" t="s">
        <v>10</v>
      </c>
    </row>
    <row r="1309" spans="3:7" ht="15" thickBot="1" x14ac:dyDescent="0.35">
      <c r="C1309" s="10">
        <v>43315</v>
      </c>
      <c r="D1309" s="11">
        <v>0.60303240740740738</v>
      </c>
      <c r="E1309" s="12" t="s">
        <v>9</v>
      </c>
      <c r="F1309" s="12">
        <v>20</v>
      </c>
      <c r="G1309" s="12" t="s">
        <v>10</v>
      </c>
    </row>
    <row r="1310" spans="3:7" ht="15" thickBot="1" x14ac:dyDescent="0.35">
      <c r="C1310" s="10">
        <v>43315</v>
      </c>
      <c r="D1310" s="11">
        <v>0.61380787037037032</v>
      </c>
      <c r="E1310" s="12" t="s">
        <v>9</v>
      </c>
      <c r="F1310" s="12">
        <v>15</v>
      </c>
      <c r="G1310" s="12" t="s">
        <v>10</v>
      </c>
    </row>
    <row r="1311" spans="3:7" ht="15" thickBot="1" x14ac:dyDescent="0.35">
      <c r="C1311" s="10">
        <v>43315</v>
      </c>
      <c r="D1311" s="11">
        <v>0.62024305555555559</v>
      </c>
      <c r="E1311" s="12" t="s">
        <v>9</v>
      </c>
      <c r="F1311" s="12">
        <v>24</v>
      </c>
      <c r="G1311" s="12" t="s">
        <v>10</v>
      </c>
    </row>
    <row r="1312" spans="3:7" ht="15" thickBot="1" x14ac:dyDescent="0.35">
      <c r="C1312" s="10">
        <v>43315</v>
      </c>
      <c r="D1312" s="11">
        <v>0.62258101851851855</v>
      </c>
      <c r="E1312" s="12" t="s">
        <v>9</v>
      </c>
      <c r="F1312" s="12">
        <v>23</v>
      </c>
      <c r="G1312" s="12" t="s">
        <v>11</v>
      </c>
    </row>
    <row r="1313" spans="3:7" ht="15" thickBot="1" x14ac:dyDescent="0.35">
      <c r="C1313" s="10">
        <v>43315</v>
      </c>
      <c r="D1313" s="11">
        <v>0.62657407407407406</v>
      </c>
      <c r="E1313" s="12" t="s">
        <v>9</v>
      </c>
      <c r="F1313" s="12">
        <v>10</v>
      </c>
      <c r="G1313" s="12" t="s">
        <v>10</v>
      </c>
    </row>
    <row r="1314" spans="3:7" ht="15" thickBot="1" x14ac:dyDescent="0.35">
      <c r="C1314" s="10">
        <v>43315</v>
      </c>
      <c r="D1314" s="11">
        <v>0.65524305555555562</v>
      </c>
      <c r="E1314" s="12" t="s">
        <v>9</v>
      </c>
      <c r="F1314" s="12">
        <v>11</v>
      </c>
      <c r="G1314" s="12" t="s">
        <v>11</v>
      </c>
    </row>
    <row r="1315" spans="3:7" ht="15" thickBot="1" x14ac:dyDescent="0.35">
      <c r="C1315" s="10">
        <v>43315</v>
      </c>
      <c r="D1315" s="11">
        <v>0.66061342592592587</v>
      </c>
      <c r="E1315" s="12" t="s">
        <v>9</v>
      </c>
      <c r="F1315" s="12">
        <v>11</v>
      </c>
      <c r="G1315" s="12" t="s">
        <v>10</v>
      </c>
    </row>
    <row r="1316" spans="3:7" ht="15" thickBot="1" x14ac:dyDescent="0.35">
      <c r="C1316" s="10">
        <v>43315</v>
      </c>
      <c r="D1316" s="11">
        <v>0.66195601851851849</v>
      </c>
      <c r="E1316" s="12" t="s">
        <v>9</v>
      </c>
      <c r="F1316" s="12">
        <v>11</v>
      </c>
      <c r="G1316" s="12" t="s">
        <v>11</v>
      </c>
    </row>
    <row r="1317" spans="3:7" ht="15" thickBot="1" x14ac:dyDescent="0.35">
      <c r="C1317" s="10">
        <v>43315</v>
      </c>
      <c r="D1317" s="11">
        <v>0.66197916666666667</v>
      </c>
      <c r="E1317" s="12" t="s">
        <v>9</v>
      </c>
      <c r="F1317" s="12">
        <v>9</v>
      </c>
      <c r="G1317" s="12" t="s">
        <v>11</v>
      </c>
    </row>
    <row r="1318" spans="3:7" ht="15" thickBot="1" x14ac:dyDescent="0.35">
      <c r="C1318" s="10">
        <v>43315</v>
      </c>
      <c r="D1318" s="11">
        <v>0.66427083333333337</v>
      </c>
      <c r="E1318" s="12" t="s">
        <v>9</v>
      </c>
      <c r="F1318" s="12">
        <v>10</v>
      </c>
      <c r="G1318" s="12" t="s">
        <v>10</v>
      </c>
    </row>
    <row r="1319" spans="3:7" ht="15" thickBot="1" x14ac:dyDescent="0.35">
      <c r="C1319" s="10">
        <v>43315</v>
      </c>
      <c r="D1319" s="11">
        <v>0.66865740740740742</v>
      </c>
      <c r="E1319" s="12" t="s">
        <v>9</v>
      </c>
      <c r="F1319" s="12">
        <v>13</v>
      </c>
      <c r="G1319" s="12" t="s">
        <v>11</v>
      </c>
    </row>
    <row r="1320" spans="3:7" ht="15" thickBot="1" x14ac:dyDescent="0.35">
      <c r="C1320" s="10">
        <v>43315</v>
      </c>
      <c r="D1320" s="11">
        <v>0.67678240740740747</v>
      </c>
      <c r="E1320" s="12" t="s">
        <v>9</v>
      </c>
      <c r="F1320" s="12">
        <v>19</v>
      </c>
      <c r="G1320" s="12" t="s">
        <v>11</v>
      </c>
    </row>
    <row r="1321" spans="3:7" ht="15" thickBot="1" x14ac:dyDescent="0.35">
      <c r="C1321" s="10">
        <v>43315</v>
      </c>
      <c r="D1321" s="11">
        <v>0.67708333333333337</v>
      </c>
      <c r="E1321" s="12" t="s">
        <v>9</v>
      </c>
      <c r="F1321" s="12">
        <v>18</v>
      </c>
      <c r="G1321" s="12" t="s">
        <v>11</v>
      </c>
    </row>
    <row r="1322" spans="3:7" ht="15" thickBot="1" x14ac:dyDescent="0.35">
      <c r="C1322" s="10">
        <v>43315</v>
      </c>
      <c r="D1322" s="11">
        <v>0.68521990740740746</v>
      </c>
      <c r="E1322" s="12" t="s">
        <v>9</v>
      </c>
      <c r="F1322" s="12">
        <v>13</v>
      </c>
      <c r="G1322" s="12" t="s">
        <v>10</v>
      </c>
    </row>
    <row r="1323" spans="3:7" ht="15" thickBot="1" x14ac:dyDescent="0.35">
      <c r="C1323" s="10">
        <v>43315</v>
      </c>
      <c r="D1323" s="11">
        <v>0.69109953703703697</v>
      </c>
      <c r="E1323" s="12" t="s">
        <v>9</v>
      </c>
      <c r="F1323" s="12">
        <v>17</v>
      </c>
      <c r="G1323" s="12" t="s">
        <v>10</v>
      </c>
    </row>
    <row r="1324" spans="3:7" ht="15" thickBot="1" x14ac:dyDescent="0.35">
      <c r="C1324" s="10">
        <v>43315</v>
      </c>
      <c r="D1324" s="11">
        <v>0.69146990740740744</v>
      </c>
      <c r="E1324" s="12" t="s">
        <v>9</v>
      </c>
      <c r="F1324" s="12">
        <v>19</v>
      </c>
      <c r="G1324" s="12" t="s">
        <v>10</v>
      </c>
    </row>
    <row r="1325" spans="3:7" ht="15" thickBot="1" x14ac:dyDescent="0.35">
      <c r="C1325" s="10">
        <v>43315</v>
      </c>
      <c r="D1325" s="11">
        <v>0.69709490740740743</v>
      </c>
      <c r="E1325" s="12" t="s">
        <v>9</v>
      </c>
      <c r="F1325" s="12">
        <v>11</v>
      </c>
      <c r="G1325" s="12" t="s">
        <v>10</v>
      </c>
    </row>
    <row r="1326" spans="3:7" ht="15" thickBot="1" x14ac:dyDescent="0.35">
      <c r="C1326" s="10">
        <v>43315</v>
      </c>
      <c r="D1326" s="11">
        <v>0.7006134259259259</v>
      </c>
      <c r="E1326" s="12" t="s">
        <v>9</v>
      </c>
      <c r="F1326" s="12">
        <v>10</v>
      </c>
      <c r="G1326" s="12" t="s">
        <v>10</v>
      </c>
    </row>
    <row r="1327" spans="3:7" ht="15" thickBot="1" x14ac:dyDescent="0.35">
      <c r="C1327" s="10">
        <v>43315</v>
      </c>
      <c r="D1327" s="11">
        <v>0.70378472222222221</v>
      </c>
      <c r="E1327" s="12" t="s">
        <v>9</v>
      </c>
      <c r="F1327" s="12">
        <v>19</v>
      </c>
      <c r="G1327" s="12" t="s">
        <v>10</v>
      </c>
    </row>
    <row r="1328" spans="3:7" ht="15" thickBot="1" x14ac:dyDescent="0.35">
      <c r="C1328" s="10">
        <v>43315</v>
      </c>
      <c r="D1328" s="11">
        <v>0.70865740740740746</v>
      </c>
      <c r="E1328" s="12" t="s">
        <v>9</v>
      </c>
      <c r="F1328" s="12">
        <v>10</v>
      </c>
      <c r="G1328" s="12" t="s">
        <v>11</v>
      </c>
    </row>
    <row r="1329" spans="3:7" ht="15" thickBot="1" x14ac:dyDescent="0.35">
      <c r="C1329" s="10">
        <v>43315</v>
      </c>
      <c r="D1329" s="11">
        <v>0.71508101851851846</v>
      </c>
      <c r="E1329" s="12" t="s">
        <v>9</v>
      </c>
      <c r="F1329" s="12">
        <v>12</v>
      </c>
      <c r="G1329" s="12" t="s">
        <v>11</v>
      </c>
    </row>
    <row r="1330" spans="3:7" ht="15" thickBot="1" x14ac:dyDescent="0.35">
      <c r="C1330" s="10">
        <v>43315</v>
      </c>
      <c r="D1330" s="11">
        <v>0.71795138888888888</v>
      </c>
      <c r="E1330" s="12" t="s">
        <v>9</v>
      </c>
      <c r="F1330" s="12">
        <v>11</v>
      </c>
      <c r="G1330" s="12" t="s">
        <v>10</v>
      </c>
    </row>
    <row r="1331" spans="3:7" ht="15" thickBot="1" x14ac:dyDescent="0.35">
      <c r="C1331" s="10">
        <v>43315</v>
      </c>
      <c r="D1331" s="11">
        <v>0.7217824074074074</v>
      </c>
      <c r="E1331" s="12" t="s">
        <v>9</v>
      </c>
      <c r="F1331" s="12">
        <v>10</v>
      </c>
      <c r="G1331" s="12" t="s">
        <v>10</v>
      </c>
    </row>
    <row r="1332" spans="3:7" ht="15" thickBot="1" x14ac:dyDescent="0.35">
      <c r="C1332" s="10">
        <v>43315</v>
      </c>
      <c r="D1332" s="11">
        <v>0.72556712962962966</v>
      </c>
      <c r="E1332" s="12" t="s">
        <v>9</v>
      </c>
      <c r="F1332" s="12">
        <v>10</v>
      </c>
      <c r="G1332" s="12" t="s">
        <v>11</v>
      </c>
    </row>
    <row r="1333" spans="3:7" ht="15" thickBot="1" x14ac:dyDescent="0.35">
      <c r="C1333" s="10">
        <v>43315</v>
      </c>
      <c r="D1333" s="11">
        <v>0.72565972222222219</v>
      </c>
      <c r="E1333" s="12" t="s">
        <v>9</v>
      </c>
      <c r="F1333" s="12">
        <v>29</v>
      </c>
      <c r="G1333" s="12" t="s">
        <v>10</v>
      </c>
    </row>
    <row r="1334" spans="3:7" ht="15" thickBot="1" x14ac:dyDescent="0.35">
      <c r="C1334" s="10">
        <v>43315</v>
      </c>
      <c r="D1334" s="11">
        <v>0.73350694444444453</v>
      </c>
      <c r="E1334" s="12" t="s">
        <v>9</v>
      </c>
      <c r="F1334" s="12">
        <v>12</v>
      </c>
      <c r="G1334" s="12" t="s">
        <v>11</v>
      </c>
    </row>
    <row r="1335" spans="3:7" ht="15" thickBot="1" x14ac:dyDescent="0.35">
      <c r="C1335" s="10">
        <v>43315</v>
      </c>
      <c r="D1335" s="11">
        <v>0.74728009259259265</v>
      </c>
      <c r="E1335" s="12" t="s">
        <v>9</v>
      </c>
      <c r="F1335" s="12">
        <v>10</v>
      </c>
      <c r="G1335" s="12" t="s">
        <v>11</v>
      </c>
    </row>
    <row r="1336" spans="3:7" ht="15" thickBot="1" x14ac:dyDescent="0.35">
      <c r="C1336" s="10">
        <v>43315</v>
      </c>
      <c r="D1336" s="11">
        <v>0.76873842592592589</v>
      </c>
      <c r="E1336" s="12" t="s">
        <v>9</v>
      </c>
      <c r="F1336" s="12">
        <v>21</v>
      </c>
      <c r="G1336" s="12" t="s">
        <v>10</v>
      </c>
    </row>
    <row r="1337" spans="3:7" ht="15" thickBot="1" x14ac:dyDescent="0.35">
      <c r="C1337" s="10">
        <v>43315</v>
      </c>
      <c r="D1337" s="11">
        <v>0.78015046296296298</v>
      </c>
      <c r="E1337" s="12" t="s">
        <v>9</v>
      </c>
      <c r="F1337" s="12">
        <v>12</v>
      </c>
      <c r="G1337" s="12" t="s">
        <v>11</v>
      </c>
    </row>
    <row r="1338" spans="3:7" ht="15" thickBot="1" x14ac:dyDescent="0.35">
      <c r="C1338" s="10">
        <v>43315</v>
      </c>
      <c r="D1338" s="11">
        <v>0.78131944444444434</v>
      </c>
      <c r="E1338" s="12" t="s">
        <v>9</v>
      </c>
      <c r="F1338" s="12">
        <v>11</v>
      </c>
      <c r="G1338" s="12" t="s">
        <v>11</v>
      </c>
    </row>
    <row r="1339" spans="3:7" ht="15" thickBot="1" x14ac:dyDescent="0.35">
      <c r="C1339" s="10">
        <v>43315</v>
      </c>
      <c r="D1339" s="11">
        <v>0.78971064814814806</v>
      </c>
      <c r="E1339" s="12" t="s">
        <v>9</v>
      </c>
      <c r="F1339" s="12">
        <v>10</v>
      </c>
      <c r="G1339" s="12" t="s">
        <v>10</v>
      </c>
    </row>
    <row r="1340" spans="3:7" ht="15" thickBot="1" x14ac:dyDescent="0.35">
      <c r="C1340" s="10">
        <v>43315</v>
      </c>
      <c r="D1340" s="11">
        <v>0.79031250000000008</v>
      </c>
      <c r="E1340" s="12" t="s">
        <v>9</v>
      </c>
      <c r="F1340" s="12">
        <v>14</v>
      </c>
      <c r="G1340" s="12" t="s">
        <v>10</v>
      </c>
    </row>
    <row r="1341" spans="3:7" ht="15" thickBot="1" x14ac:dyDescent="0.35">
      <c r="C1341" s="10">
        <v>43315</v>
      </c>
      <c r="D1341" s="11">
        <v>0.79508101851851853</v>
      </c>
      <c r="E1341" s="12" t="s">
        <v>9</v>
      </c>
      <c r="F1341" s="12">
        <v>13</v>
      </c>
      <c r="G1341" s="12" t="s">
        <v>11</v>
      </c>
    </row>
    <row r="1342" spans="3:7" ht="15" thickBot="1" x14ac:dyDescent="0.35">
      <c r="C1342" s="10">
        <v>43315</v>
      </c>
      <c r="D1342" s="11">
        <v>0.79792824074074076</v>
      </c>
      <c r="E1342" s="12" t="s">
        <v>9</v>
      </c>
      <c r="F1342" s="12">
        <v>12</v>
      </c>
      <c r="G1342" s="12" t="s">
        <v>11</v>
      </c>
    </row>
    <row r="1343" spans="3:7" ht="15" thickBot="1" x14ac:dyDescent="0.35">
      <c r="C1343" s="10">
        <v>43315</v>
      </c>
      <c r="D1343" s="11">
        <v>0.80202546296296295</v>
      </c>
      <c r="E1343" s="12" t="s">
        <v>9</v>
      </c>
      <c r="F1343" s="12">
        <v>18</v>
      </c>
      <c r="G1343" s="12" t="s">
        <v>10</v>
      </c>
    </row>
    <row r="1344" spans="3:7" ht="15" thickBot="1" x14ac:dyDescent="0.35">
      <c r="C1344" s="10">
        <v>43315</v>
      </c>
      <c r="D1344" s="11">
        <v>0.80456018518518524</v>
      </c>
      <c r="E1344" s="12" t="s">
        <v>9</v>
      </c>
      <c r="F1344" s="12">
        <v>19</v>
      </c>
      <c r="G1344" s="12" t="s">
        <v>11</v>
      </c>
    </row>
    <row r="1345" spans="3:7" ht="15" thickBot="1" x14ac:dyDescent="0.35">
      <c r="C1345" s="10">
        <v>43315</v>
      </c>
      <c r="D1345" s="11">
        <v>0.81579861111111107</v>
      </c>
      <c r="E1345" s="12" t="s">
        <v>9</v>
      </c>
      <c r="F1345" s="12">
        <v>12</v>
      </c>
      <c r="G1345" s="12" t="s">
        <v>11</v>
      </c>
    </row>
    <row r="1346" spans="3:7" ht="15" thickBot="1" x14ac:dyDescent="0.35">
      <c r="C1346" s="10">
        <v>43315</v>
      </c>
      <c r="D1346" s="11">
        <v>0.83554398148148146</v>
      </c>
      <c r="E1346" s="12" t="s">
        <v>9</v>
      </c>
      <c r="F1346" s="12">
        <v>8</v>
      </c>
      <c r="G1346" s="12" t="s">
        <v>10</v>
      </c>
    </row>
    <row r="1347" spans="3:7" ht="15" thickBot="1" x14ac:dyDescent="0.35">
      <c r="C1347" s="10">
        <v>43315</v>
      </c>
      <c r="D1347" s="11">
        <v>0.83767361111111116</v>
      </c>
      <c r="E1347" s="12" t="s">
        <v>9</v>
      </c>
      <c r="F1347" s="12">
        <v>30</v>
      </c>
      <c r="G1347" s="12" t="s">
        <v>10</v>
      </c>
    </row>
    <row r="1348" spans="3:7" ht="15" thickBot="1" x14ac:dyDescent="0.35">
      <c r="C1348" s="10">
        <v>43315</v>
      </c>
      <c r="D1348" s="11">
        <v>0.85675925925925922</v>
      </c>
      <c r="E1348" s="12" t="s">
        <v>9</v>
      </c>
      <c r="F1348" s="12">
        <v>15</v>
      </c>
      <c r="G1348" s="12" t="s">
        <v>11</v>
      </c>
    </row>
    <row r="1349" spans="3:7" ht="15" thickBot="1" x14ac:dyDescent="0.35">
      <c r="C1349" s="10">
        <v>43315</v>
      </c>
      <c r="D1349" s="11">
        <v>0.87136574074074069</v>
      </c>
      <c r="E1349" s="12" t="s">
        <v>9</v>
      </c>
      <c r="F1349" s="12">
        <v>13</v>
      </c>
      <c r="G1349" s="12" t="s">
        <v>11</v>
      </c>
    </row>
    <row r="1350" spans="3:7" ht="15" thickBot="1" x14ac:dyDescent="0.35">
      <c r="C1350" s="10">
        <v>43315</v>
      </c>
      <c r="D1350" s="11">
        <v>0.8740162037037037</v>
      </c>
      <c r="E1350" s="12" t="s">
        <v>9</v>
      </c>
      <c r="F1350" s="12">
        <v>21</v>
      </c>
      <c r="G1350" s="12" t="s">
        <v>10</v>
      </c>
    </row>
    <row r="1351" spans="3:7" ht="15" thickBot="1" x14ac:dyDescent="0.35">
      <c r="C1351" s="10">
        <v>43315</v>
      </c>
      <c r="D1351" s="11">
        <v>0.90973379629629625</v>
      </c>
      <c r="E1351" s="12" t="s">
        <v>9</v>
      </c>
      <c r="F1351" s="12">
        <v>27</v>
      </c>
      <c r="G1351" s="12" t="s">
        <v>10</v>
      </c>
    </row>
    <row r="1352" spans="3:7" ht="15" thickBot="1" x14ac:dyDescent="0.35">
      <c r="C1352" s="10">
        <v>43315</v>
      </c>
      <c r="D1352" s="11">
        <v>0.91557870370370376</v>
      </c>
      <c r="E1352" s="12" t="s">
        <v>9</v>
      </c>
      <c r="F1352" s="12">
        <v>12</v>
      </c>
      <c r="G1352" s="12" t="s">
        <v>11</v>
      </c>
    </row>
    <row r="1353" spans="3:7" ht="15" thickBot="1" x14ac:dyDescent="0.35">
      <c r="C1353" s="10">
        <v>43315</v>
      </c>
      <c r="D1353" s="11">
        <v>0.91717592592592589</v>
      </c>
      <c r="E1353" s="12" t="s">
        <v>9</v>
      </c>
      <c r="F1353" s="12">
        <v>10</v>
      </c>
      <c r="G1353" s="12" t="s">
        <v>11</v>
      </c>
    </row>
    <row r="1354" spans="3:7" ht="15" thickBot="1" x14ac:dyDescent="0.35">
      <c r="C1354" s="10">
        <v>43315</v>
      </c>
      <c r="D1354" s="11">
        <v>0.92846064814814822</v>
      </c>
      <c r="E1354" s="12" t="s">
        <v>9</v>
      </c>
      <c r="F1354" s="12">
        <v>11</v>
      </c>
      <c r="G1354" s="12" t="s">
        <v>11</v>
      </c>
    </row>
    <row r="1355" spans="3:7" ht="15" thickBot="1" x14ac:dyDescent="0.35">
      <c r="C1355" s="10">
        <v>43315</v>
      </c>
      <c r="D1355" s="11">
        <v>0.93231481481481471</v>
      </c>
      <c r="E1355" s="12" t="s">
        <v>9</v>
      </c>
      <c r="F1355" s="12">
        <v>11</v>
      </c>
      <c r="G1355" s="12" t="s">
        <v>11</v>
      </c>
    </row>
    <row r="1356" spans="3:7" ht="15" thickBot="1" x14ac:dyDescent="0.35">
      <c r="C1356" s="10">
        <v>43315</v>
      </c>
      <c r="D1356" s="11">
        <v>0.94089120370370372</v>
      </c>
      <c r="E1356" s="12" t="s">
        <v>9</v>
      </c>
      <c r="F1356" s="12">
        <v>12</v>
      </c>
      <c r="G1356" s="12" t="s">
        <v>11</v>
      </c>
    </row>
    <row r="1357" spans="3:7" ht="15" thickBot="1" x14ac:dyDescent="0.35">
      <c r="C1357" s="10">
        <v>43316</v>
      </c>
      <c r="D1357" s="11">
        <v>0.13928240740740741</v>
      </c>
      <c r="E1357" s="12" t="s">
        <v>9</v>
      </c>
      <c r="F1357" s="12">
        <v>32</v>
      </c>
      <c r="G1357" s="12" t="s">
        <v>10</v>
      </c>
    </row>
    <row r="1358" spans="3:7" ht="15" thickBot="1" x14ac:dyDescent="0.35">
      <c r="C1358" s="10">
        <v>43316</v>
      </c>
      <c r="D1358" s="11">
        <v>0.14178240740740741</v>
      </c>
      <c r="E1358" s="12" t="s">
        <v>9</v>
      </c>
      <c r="F1358" s="12">
        <v>13</v>
      </c>
      <c r="G1358" s="12" t="s">
        <v>11</v>
      </c>
    </row>
    <row r="1359" spans="3:7" ht="15" thickBot="1" x14ac:dyDescent="0.35">
      <c r="C1359" s="10">
        <v>43316</v>
      </c>
      <c r="D1359" s="11">
        <v>0.1421064814814815</v>
      </c>
      <c r="E1359" s="12" t="s">
        <v>9</v>
      </c>
      <c r="F1359" s="12">
        <v>12</v>
      </c>
      <c r="G1359" s="12" t="s">
        <v>11</v>
      </c>
    </row>
    <row r="1360" spans="3:7" ht="15" thickBot="1" x14ac:dyDescent="0.35">
      <c r="C1360" s="10">
        <v>43316</v>
      </c>
      <c r="D1360" s="11">
        <v>0.2200115740740741</v>
      </c>
      <c r="E1360" s="12" t="s">
        <v>9</v>
      </c>
      <c r="F1360" s="12">
        <v>12</v>
      </c>
      <c r="G1360" s="12" t="s">
        <v>11</v>
      </c>
    </row>
    <row r="1361" spans="3:7" ht="15" thickBot="1" x14ac:dyDescent="0.35">
      <c r="C1361" s="10">
        <v>43316</v>
      </c>
      <c r="D1361" s="11">
        <v>0.2648726851851852</v>
      </c>
      <c r="E1361" s="12" t="s">
        <v>9</v>
      </c>
      <c r="F1361" s="12">
        <v>14</v>
      </c>
      <c r="G1361" s="12" t="s">
        <v>11</v>
      </c>
    </row>
    <row r="1362" spans="3:7" ht="15" thickBot="1" x14ac:dyDescent="0.35">
      <c r="C1362" s="10">
        <v>43316</v>
      </c>
      <c r="D1362" s="11">
        <v>0.29063657407407406</v>
      </c>
      <c r="E1362" s="12" t="s">
        <v>9</v>
      </c>
      <c r="F1362" s="12">
        <v>12</v>
      </c>
      <c r="G1362" s="12" t="s">
        <v>11</v>
      </c>
    </row>
    <row r="1363" spans="3:7" ht="15" thickBot="1" x14ac:dyDescent="0.35">
      <c r="C1363" s="10">
        <v>43316</v>
      </c>
      <c r="D1363" s="11">
        <v>0.30157407407407405</v>
      </c>
      <c r="E1363" s="12" t="s">
        <v>9</v>
      </c>
      <c r="F1363" s="12">
        <v>10</v>
      </c>
      <c r="G1363" s="12" t="s">
        <v>10</v>
      </c>
    </row>
    <row r="1364" spans="3:7" ht="15" thickBot="1" x14ac:dyDescent="0.35">
      <c r="C1364" s="10">
        <v>43316</v>
      </c>
      <c r="D1364" s="11">
        <v>0.31395833333333334</v>
      </c>
      <c r="E1364" s="12" t="s">
        <v>9</v>
      </c>
      <c r="F1364" s="12">
        <v>9</v>
      </c>
      <c r="G1364" s="12" t="s">
        <v>11</v>
      </c>
    </row>
    <row r="1365" spans="3:7" ht="15" thickBot="1" x14ac:dyDescent="0.35">
      <c r="C1365" s="10">
        <v>43316</v>
      </c>
      <c r="D1365" s="11">
        <v>0.36574074074074076</v>
      </c>
      <c r="E1365" s="12" t="s">
        <v>9</v>
      </c>
      <c r="F1365" s="12">
        <v>4</v>
      </c>
      <c r="G1365" s="12" t="s">
        <v>11</v>
      </c>
    </row>
    <row r="1366" spans="3:7" ht="15" thickBot="1" x14ac:dyDescent="0.35">
      <c r="C1366" s="10">
        <v>43316</v>
      </c>
      <c r="D1366" s="11">
        <v>0.38302083333333337</v>
      </c>
      <c r="E1366" s="12" t="s">
        <v>9</v>
      </c>
      <c r="F1366" s="12">
        <v>12</v>
      </c>
      <c r="G1366" s="12" t="s">
        <v>11</v>
      </c>
    </row>
    <row r="1367" spans="3:7" ht="15" thickBot="1" x14ac:dyDescent="0.35">
      <c r="C1367" s="10">
        <v>43316</v>
      </c>
      <c r="D1367" s="11">
        <v>0.39333333333333331</v>
      </c>
      <c r="E1367" s="12" t="s">
        <v>9</v>
      </c>
      <c r="F1367" s="12">
        <v>16</v>
      </c>
      <c r="G1367" s="12" t="s">
        <v>10</v>
      </c>
    </row>
    <row r="1368" spans="3:7" ht="15" thickBot="1" x14ac:dyDescent="0.35">
      <c r="C1368" s="10">
        <v>43316</v>
      </c>
      <c r="D1368" s="11">
        <v>0.39689814814814817</v>
      </c>
      <c r="E1368" s="12" t="s">
        <v>9</v>
      </c>
      <c r="F1368" s="12">
        <v>11</v>
      </c>
      <c r="G1368" s="12" t="s">
        <v>11</v>
      </c>
    </row>
    <row r="1369" spans="3:7" ht="15" thickBot="1" x14ac:dyDescent="0.35">
      <c r="C1369" s="10">
        <v>43316</v>
      </c>
      <c r="D1369" s="11">
        <v>0.40800925925925924</v>
      </c>
      <c r="E1369" s="12" t="s">
        <v>9</v>
      </c>
      <c r="F1369" s="12">
        <v>9</v>
      </c>
      <c r="G1369" s="12" t="s">
        <v>11</v>
      </c>
    </row>
    <row r="1370" spans="3:7" ht="15" thickBot="1" x14ac:dyDescent="0.35">
      <c r="C1370" s="10">
        <v>43316</v>
      </c>
      <c r="D1370" s="11">
        <v>0.41090277777777778</v>
      </c>
      <c r="E1370" s="12" t="s">
        <v>9</v>
      </c>
      <c r="F1370" s="12">
        <v>10</v>
      </c>
      <c r="G1370" s="12" t="s">
        <v>11</v>
      </c>
    </row>
    <row r="1371" spans="3:7" ht="15" thickBot="1" x14ac:dyDescent="0.35">
      <c r="C1371" s="10">
        <v>43316</v>
      </c>
      <c r="D1371" s="11">
        <v>0.41871527777777778</v>
      </c>
      <c r="E1371" s="12" t="s">
        <v>9</v>
      </c>
      <c r="F1371" s="12">
        <v>8</v>
      </c>
      <c r="G1371" s="12" t="s">
        <v>11</v>
      </c>
    </row>
    <row r="1372" spans="3:7" ht="15" thickBot="1" x14ac:dyDescent="0.35">
      <c r="C1372" s="10">
        <v>43316</v>
      </c>
      <c r="D1372" s="11">
        <v>0.44299768518518517</v>
      </c>
      <c r="E1372" s="12" t="s">
        <v>9</v>
      </c>
      <c r="F1372" s="12">
        <v>5</v>
      </c>
      <c r="G1372" s="12" t="s">
        <v>11</v>
      </c>
    </row>
    <row r="1373" spans="3:7" ht="15" thickBot="1" x14ac:dyDescent="0.35">
      <c r="C1373" s="10">
        <v>43316</v>
      </c>
      <c r="D1373" s="11">
        <v>0.44883101851851853</v>
      </c>
      <c r="E1373" s="12" t="s">
        <v>9</v>
      </c>
      <c r="F1373" s="12">
        <v>20</v>
      </c>
      <c r="G1373" s="12" t="s">
        <v>10</v>
      </c>
    </row>
    <row r="1374" spans="3:7" ht="15" thickBot="1" x14ac:dyDescent="0.35">
      <c r="C1374" s="10">
        <v>43316</v>
      </c>
      <c r="D1374" s="11">
        <v>0.47834490740740737</v>
      </c>
      <c r="E1374" s="12" t="s">
        <v>9</v>
      </c>
      <c r="F1374" s="12">
        <v>20</v>
      </c>
      <c r="G1374" s="12" t="s">
        <v>11</v>
      </c>
    </row>
    <row r="1375" spans="3:7" ht="15" thickBot="1" x14ac:dyDescent="0.35">
      <c r="C1375" s="10">
        <v>43316</v>
      </c>
      <c r="D1375" s="11">
        <v>0.48601851851851857</v>
      </c>
      <c r="E1375" s="12" t="s">
        <v>9</v>
      </c>
      <c r="F1375" s="12">
        <v>17</v>
      </c>
      <c r="G1375" s="12" t="s">
        <v>11</v>
      </c>
    </row>
    <row r="1376" spans="3:7" ht="15" thickBot="1" x14ac:dyDescent="0.35">
      <c r="C1376" s="10">
        <v>43316</v>
      </c>
      <c r="D1376" s="11">
        <v>0.50280092592592596</v>
      </c>
      <c r="E1376" s="12" t="s">
        <v>9</v>
      </c>
      <c r="F1376" s="12">
        <v>11</v>
      </c>
      <c r="G1376" s="12" t="s">
        <v>10</v>
      </c>
    </row>
    <row r="1377" spans="3:7" ht="15" thickBot="1" x14ac:dyDescent="0.35">
      <c r="C1377" s="10">
        <v>43316</v>
      </c>
      <c r="D1377" s="11">
        <v>0.50313657407407408</v>
      </c>
      <c r="E1377" s="12" t="s">
        <v>9</v>
      </c>
      <c r="F1377" s="12">
        <v>22</v>
      </c>
      <c r="G1377" s="12" t="s">
        <v>10</v>
      </c>
    </row>
    <row r="1378" spans="3:7" ht="15" thickBot="1" x14ac:dyDescent="0.35">
      <c r="C1378" s="10">
        <v>43316</v>
      </c>
      <c r="D1378" s="11">
        <v>0.51400462962962956</v>
      </c>
      <c r="E1378" s="12" t="s">
        <v>9</v>
      </c>
      <c r="F1378" s="12">
        <v>20</v>
      </c>
      <c r="G1378" s="12" t="s">
        <v>10</v>
      </c>
    </row>
    <row r="1379" spans="3:7" ht="15" thickBot="1" x14ac:dyDescent="0.35">
      <c r="C1379" s="10">
        <v>43316</v>
      </c>
      <c r="D1379" s="11">
        <v>0.52152777777777781</v>
      </c>
      <c r="E1379" s="12" t="s">
        <v>9</v>
      </c>
      <c r="F1379" s="12">
        <v>10</v>
      </c>
      <c r="G1379" s="12" t="s">
        <v>11</v>
      </c>
    </row>
    <row r="1380" spans="3:7" ht="15" thickBot="1" x14ac:dyDescent="0.35">
      <c r="C1380" s="10">
        <v>43316</v>
      </c>
      <c r="D1380" s="11">
        <v>0.52896990740740735</v>
      </c>
      <c r="E1380" s="12" t="s">
        <v>9</v>
      </c>
      <c r="F1380" s="12">
        <v>9</v>
      </c>
      <c r="G1380" s="12" t="s">
        <v>11</v>
      </c>
    </row>
    <row r="1381" spans="3:7" ht="15" thickBot="1" x14ac:dyDescent="0.35">
      <c r="C1381" s="10">
        <v>43316</v>
      </c>
      <c r="D1381" s="11">
        <v>0.5328356481481481</v>
      </c>
      <c r="E1381" s="12" t="s">
        <v>9</v>
      </c>
      <c r="F1381" s="12">
        <v>15</v>
      </c>
      <c r="G1381" s="12" t="s">
        <v>11</v>
      </c>
    </row>
    <row r="1382" spans="3:7" ht="15" thickBot="1" x14ac:dyDescent="0.35">
      <c r="C1382" s="10">
        <v>43316</v>
      </c>
      <c r="D1382" s="11">
        <v>0.53284722222222225</v>
      </c>
      <c r="E1382" s="12" t="s">
        <v>9</v>
      </c>
      <c r="F1382" s="12">
        <v>9</v>
      </c>
      <c r="G1382" s="12" t="s">
        <v>11</v>
      </c>
    </row>
    <row r="1383" spans="3:7" ht="15" thickBot="1" x14ac:dyDescent="0.35">
      <c r="C1383" s="10">
        <v>43316</v>
      </c>
      <c r="D1383" s="11">
        <v>0.54026620370370371</v>
      </c>
      <c r="E1383" s="12" t="s">
        <v>9</v>
      </c>
      <c r="F1383" s="12">
        <v>8</v>
      </c>
      <c r="G1383" s="12" t="s">
        <v>11</v>
      </c>
    </row>
    <row r="1384" spans="3:7" ht="15" thickBot="1" x14ac:dyDescent="0.35">
      <c r="C1384" s="10">
        <v>43316</v>
      </c>
      <c r="D1384" s="11">
        <v>0.55380787037037038</v>
      </c>
      <c r="E1384" s="12" t="s">
        <v>9</v>
      </c>
      <c r="F1384" s="12">
        <v>19</v>
      </c>
      <c r="G1384" s="12" t="s">
        <v>10</v>
      </c>
    </row>
    <row r="1385" spans="3:7" ht="15" thickBot="1" x14ac:dyDescent="0.35">
      <c r="C1385" s="10">
        <v>43316</v>
      </c>
      <c r="D1385" s="11">
        <v>0.55778935185185186</v>
      </c>
      <c r="E1385" s="12" t="s">
        <v>9</v>
      </c>
      <c r="F1385" s="12">
        <v>22</v>
      </c>
      <c r="G1385" s="12" t="s">
        <v>10</v>
      </c>
    </row>
    <row r="1386" spans="3:7" ht="15" thickBot="1" x14ac:dyDescent="0.35">
      <c r="C1386" s="10">
        <v>43316</v>
      </c>
      <c r="D1386" s="11">
        <v>0.5597685185185185</v>
      </c>
      <c r="E1386" s="12" t="s">
        <v>9</v>
      </c>
      <c r="F1386" s="12">
        <v>19</v>
      </c>
      <c r="G1386" s="12" t="s">
        <v>11</v>
      </c>
    </row>
    <row r="1387" spans="3:7" ht="15" thickBot="1" x14ac:dyDescent="0.35">
      <c r="C1387" s="10">
        <v>43316</v>
      </c>
      <c r="D1387" s="11">
        <v>0.56447916666666664</v>
      </c>
      <c r="E1387" s="12" t="s">
        <v>9</v>
      </c>
      <c r="F1387" s="12">
        <v>16</v>
      </c>
      <c r="G1387" s="12" t="s">
        <v>10</v>
      </c>
    </row>
    <row r="1388" spans="3:7" ht="15" thickBot="1" x14ac:dyDescent="0.35">
      <c r="C1388" s="10">
        <v>43316</v>
      </c>
      <c r="D1388" s="11">
        <v>0.5706944444444445</v>
      </c>
      <c r="E1388" s="12" t="s">
        <v>9</v>
      </c>
      <c r="F1388" s="12">
        <v>22</v>
      </c>
      <c r="G1388" s="12" t="s">
        <v>10</v>
      </c>
    </row>
    <row r="1389" spans="3:7" ht="15" thickBot="1" x14ac:dyDescent="0.35">
      <c r="C1389" s="10">
        <v>43316</v>
      </c>
      <c r="D1389" s="11">
        <v>0.60523148148148154</v>
      </c>
      <c r="E1389" s="12" t="s">
        <v>9</v>
      </c>
      <c r="F1389" s="12">
        <v>25</v>
      </c>
      <c r="G1389" s="12" t="s">
        <v>11</v>
      </c>
    </row>
    <row r="1390" spans="3:7" ht="15" thickBot="1" x14ac:dyDescent="0.35">
      <c r="C1390" s="10">
        <v>43316</v>
      </c>
      <c r="D1390" s="11">
        <v>0.60526620370370365</v>
      </c>
      <c r="E1390" s="12" t="s">
        <v>9</v>
      </c>
      <c r="F1390" s="12">
        <v>14</v>
      </c>
      <c r="G1390" s="12" t="s">
        <v>11</v>
      </c>
    </row>
    <row r="1391" spans="3:7" ht="15" thickBot="1" x14ac:dyDescent="0.35">
      <c r="C1391" s="10">
        <v>43316</v>
      </c>
      <c r="D1391" s="11">
        <v>0.61413194444444441</v>
      </c>
      <c r="E1391" s="12" t="s">
        <v>9</v>
      </c>
      <c r="F1391" s="12">
        <v>15</v>
      </c>
      <c r="G1391" s="12" t="s">
        <v>10</v>
      </c>
    </row>
    <row r="1392" spans="3:7" ht="15" thickBot="1" x14ac:dyDescent="0.35">
      <c r="C1392" s="10">
        <v>43316</v>
      </c>
      <c r="D1392" s="11">
        <v>0.61562499999999998</v>
      </c>
      <c r="E1392" s="12" t="s">
        <v>9</v>
      </c>
      <c r="F1392" s="12">
        <v>11</v>
      </c>
      <c r="G1392" s="12" t="s">
        <v>11</v>
      </c>
    </row>
    <row r="1393" spans="3:7" ht="15" thickBot="1" x14ac:dyDescent="0.35">
      <c r="C1393" s="10">
        <v>43316</v>
      </c>
      <c r="D1393" s="11">
        <v>0.61593750000000003</v>
      </c>
      <c r="E1393" s="12" t="s">
        <v>9</v>
      </c>
      <c r="F1393" s="12">
        <v>23</v>
      </c>
      <c r="G1393" s="12" t="s">
        <v>10</v>
      </c>
    </row>
    <row r="1394" spans="3:7" ht="15" thickBot="1" x14ac:dyDescent="0.35">
      <c r="C1394" s="10">
        <v>43316</v>
      </c>
      <c r="D1394" s="11">
        <v>0.62457175925925923</v>
      </c>
      <c r="E1394" s="12" t="s">
        <v>9</v>
      </c>
      <c r="F1394" s="12">
        <v>17</v>
      </c>
      <c r="G1394" s="12" t="s">
        <v>11</v>
      </c>
    </row>
    <row r="1395" spans="3:7" ht="15" thickBot="1" x14ac:dyDescent="0.35">
      <c r="C1395" s="10">
        <v>43316</v>
      </c>
      <c r="D1395" s="11">
        <v>0.62671296296296297</v>
      </c>
      <c r="E1395" s="12" t="s">
        <v>9</v>
      </c>
      <c r="F1395" s="12">
        <v>10</v>
      </c>
      <c r="G1395" s="12" t="s">
        <v>10</v>
      </c>
    </row>
    <row r="1396" spans="3:7" ht="15" thickBot="1" x14ac:dyDescent="0.35">
      <c r="C1396" s="10">
        <v>43316</v>
      </c>
      <c r="D1396" s="11">
        <v>0.63714120370370375</v>
      </c>
      <c r="E1396" s="12" t="s">
        <v>9</v>
      </c>
      <c r="F1396" s="12">
        <v>13</v>
      </c>
      <c r="G1396" s="12" t="s">
        <v>11</v>
      </c>
    </row>
    <row r="1397" spans="3:7" ht="15" thickBot="1" x14ac:dyDescent="0.35">
      <c r="C1397" s="10">
        <v>43316</v>
      </c>
      <c r="D1397" s="11">
        <v>0.64195601851851858</v>
      </c>
      <c r="E1397" s="12" t="s">
        <v>9</v>
      </c>
      <c r="F1397" s="12">
        <v>26</v>
      </c>
      <c r="G1397" s="12" t="s">
        <v>10</v>
      </c>
    </row>
    <row r="1398" spans="3:7" ht="15" thickBot="1" x14ac:dyDescent="0.35">
      <c r="C1398" s="10">
        <v>43316</v>
      </c>
      <c r="D1398" s="11">
        <v>0.6497222222222222</v>
      </c>
      <c r="E1398" s="12" t="s">
        <v>9</v>
      </c>
      <c r="F1398" s="12">
        <v>21</v>
      </c>
      <c r="G1398" s="12" t="s">
        <v>11</v>
      </c>
    </row>
    <row r="1399" spans="3:7" ht="15" thickBot="1" x14ac:dyDescent="0.35">
      <c r="C1399" s="10">
        <v>43316</v>
      </c>
      <c r="D1399" s="11">
        <v>0.65664351851851854</v>
      </c>
      <c r="E1399" s="12" t="s">
        <v>9</v>
      </c>
      <c r="F1399" s="12">
        <v>17</v>
      </c>
      <c r="G1399" s="12" t="s">
        <v>10</v>
      </c>
    </row>
    <row r="1400" spans="3:7" ht="15" thickBot="1" x14ac:dyDescent="0.35">
      <c r="C1400" s="10">
        <v>43316</v>
      </c>
      <c r="D1400" s="11">
        <v>0.6599652777777778</v>
      </c>
      <c r="E1400" s="12" t="s">
        <v>9</v>
      </c>
      <c r="F1400" s="12">
        <v>13</v>
      </c>
      <c r="G1400" s="12" t="s">
        <v>11</v>
      </c>
    </row>
    <row r="1401" spans="3:7" ht="15" thickBot="1" x14ac:dyDescent="0.35">
      <c r="C1401" s="10">
        <v>43316</v>
      </c>
      <c r="D1401" s="11">
        <v>0.68312499999999998</v>
      </c>
      <c r="E1401" s="12" t="s">
        <v>9</v>
      </c>
      <c r="F1401" s="12">
        <v>6</v>
      </c>
      <c r="G1401" s="12" t="s">
        <v>10</v>
      </c>
    </row>
    <row r="1402" spans="3:7" ht="15" thickBot="1" x14ac:dyDescent="0.35">
      <c r="C1402" s="10">
        <v>43316</v>
      </c>
      <c r="D1402" s="11">
        <v>0.69005787037037036</v>
      </c>
      <c r="E1402" s="12" t="s">
        <v>9</v>
      </c>
      <c r="F1402" s="12">
        <v>10</v>
      </c>
      <c r="G1402" s="12" t="s">
        <v>11</v>
      </c>
    </row>
    <row r="1403" spans="3:7" ht="15" thickBot="1" x14ac:dyDescent="0.35">
      <c r="C1403" s="10">
        <v>43316</v>
      </c>
      <c r="D1403" s="11">
        <v>0.71436342592592583</v>
      </c>
      <c r="E1403" s="12" t="s">
        <v>9</v>
      </c>
      <c r="F1403" s="12">
        <v>10</v>
      </c>
      <c r="G1403" s="12" t="s">
        <v>10</v>
      </c>
    </row>
    <row r="1404" spans="3:7" ht="15" thickBot="1" x14ac:dyDescent="0.35">
      <c r="C1404" s="10">
        <v>43316</v>
      </c>
      <c r="D1404" s="11">
        <v>0.74252314814814813</v>
      </c>
      <c r="E1404" s="12" t="s">
        <v>9</v>
      </c>
      <c r="F1404" s="12">
        <v>9</v>
      </c>
      <c r="G1404" s="12" t="s">
        <v>11</v>
      </c>
    </row>
    <row r="1405" spans="3:7" ht="15" thickBot="1" x14ac:dyDescent="0.35">
      <c r="C1405" s="10">
        <v>43316</v>
      </c>
      <c r="D1405" s="11">
        <v>0.74621527777777785</v>
      </c>
      <c r="E1405" s="12" t="s">
        <v>9</v>
      </c>
      <c r="F1405" s="12">
        <v>6</v>
      </c>
      <c r="G1405" s="12" t="s">
        <v>11</v>
      </c>
    </row>
    <row r="1406" spans="3:7" ht="15" thickBot="1" x14ac:dyDescent="0.35">
      <c r="C1406" s="10">
        <v>43316</v>
      </c>
      <c r="D1406" s="11">
        <v>0.7584143518518518</v>
      </c>
      <c r="E1406" s="12" t="s">
        <v>9</v>
      </c>
      <c r="F1406" s="12">
        <v>16</v>
      </c>
      <c r="G1406" s="12" t="s">
        <v>10</v>
      </c>
    </row>
    <row r="1407" spans="3:7" ht="15" thickBot="1" x14ac:dyDescent="0.35">
      <c r="C1407" s="10">
        <v>43316</v>
      </c>
      <c r="D1407" s="11">
        <v>0.75847222222222221</v>
      </c>
      <c r="E1407" s="12" t="s">
        <v>9</v>
      </c>
      <c r="F1407" s="12">
        <v>18</v>
      </c>
      <c r="G1407" s="12" t="s">
        <v>10</v>
      </c>
    </row>
    <row r="1408" spans="3:7" ht="15" thickBot="1" x14ac:dyDescent="0.35">
      <c r="C1408" s="10">
        <v>43316</v>
      </c>
      <c r="D1408" s="11">
        <v>0.75848379629629636</v>
      </c>
      <c r="E1408" s="12" t="s">
        <v>9</v>
      </c>
      <c r="F1408" s="12">
        <v>14</v>
      </c>
      <c r="G1408" s="12" t="s">
        <v>10</v>
      </c>
    </row>
    <row r="1409" spans="3:7" ht="15" thickBot="1" x14ac:dyDescent="0.35">
      <c r="C1409" s="10">
        <v>43316</v>
      </c>
      <c r="D1409" s="11">
        <v>0.7584953703703704</v>
      </c>
      <c r="E1409" s="12" t="s">
        <v>9</v>
      </c>
      <c r="F1409" s="12">
        <v>12</v>
      </c>
      <c r="G1409" s="12" t="s">
        <v>10</v>
      </c>
    </row>
    <row r="1410" spans="3:7" ht="15" thickBot="1" x14ac:dyDescent="0.35">
      <c r="C1410" s="10">
        <v>43316</v>
      </c>
      <c r="D1410" s="11">
        <v>0.7584953703703704</v>
      </c>
      <c r="E1410" s="12" t="s">
        <v>9</v>
      </c>
      <c r="F1410" s="12">
        <v>10</v>
      </c>
      <c r="G1410" s="12" t="s">
        <v>10</v>
      </c>
    </row>
    <row r="1411" spans="3:7" ht="15" thickBot="1" x14ac:dyDescent="0.35">
      <c r="C1411" s="10">
        <v>43316</v>
      </c>
      <c r="D1411" s="11">
        <v>0.75866898148148154</v>
      </c>
      <c r="E1411" s="12" t="s">
        <v>9</v>
      </c>
      <c r="F1411" s="12">
        <v>13</v>
      </c>
      <c r="G1411" s="12" t="s">
        <v>10</v>
      </c>
    </row>
    <row r="1412" spans="3:7" ht="15" thickBot="1" x14ac:dyDescent="0.35">
      <c r="C1412" s="10">
        <v>43316</v>
      </c>
      <c r="D1412" s="11">
        <v>0.75943287037037033</v>
      </c>
      <c r="E1412" s="12" t="s">
        <v>9</v>
      </c>
      <c r="F1412" s="12">
        <v>13</v>
      </c>
      <c r="G1412" s="12" t="s">
        <v>11</v>
      </c>
    </row>
    <row r="1413" spans="3:7" ht="15" thickBot="1" x14ac:dyDescent="0.35">
      <c r="C1413" s="10">
        <v>43316</v>
      </c>
      <c r="D1413" s="11">
        <v>0.76741898148148147</v>
      </c>
      <c r="E1413" s="12" t="s">
        <v>9</v>
      </c>
      <c r="F1413" s="12">
        <v>12</v>
      </c>
      <c r="G1413" s="12" t="s">
        <v>11</v>
      </c>
    </row>
    <row r="1414" spans="3:7" ht="15" thickBot="1" x14ac:dyDescent="0.35">
      <c r="C1414" s="10">
        <v>43316</v>
      </c>
      <c r="D1414" s="11">
        <v>0.77857638888888892</v>
      </c>
      <c r="E1414" s="12" t="s">
        <v>9</v>
      </c>
      <c r="F1414" s="12">
        <v>10</v>
      </c>
      <c r="G1414" s="12" t="s">
        <v>11</v>
      </c>
    </row>
    <row r="1415" spans="3:7" ht="15" thickBot="1" x14ac:dyDescent="0.35">
      <c r="C1415" s="10">
        <v>43316</v>
      </c>
      <c r="D1415" s="11">
        <v>0.78245370370370371</v>
      </c>
      <c r="E1415" s="12" t="s">
        <v>9</v>
      </c>
      <c r="F1415" s="12">
        <v>10</v>
      </c>
      <c r="G1415" s="12" t="s">
        <v>11</v>
      </c>
    </row>
    <row r="1416" spans="3:7" ht="15" thickBot="1" x14ac:dyDescent="0.35">
      <c r="C1416" s="10">
        <v>43316</v>
      </c>
      <c r="D1416" s="11">
        <v>0.78332175925925929</v>
      </c>
      <c r="E1416" s="12" t="s">
        <v>9</v>
      </c>
      <c r="F1416" s="12">
        <v>11</v>
      </c>
      <c r="G1416" s="12" t="s">
        <v>11</v>
      </c>
    </row>
    <row r="1417" spans="3:7" ht="15" thickBot="1" x14ac:dyDescent="0.35">
      <c r="C1417" s="10">
        <v>43316</v>
      </c>
      <c r="D1417" s="11">
        <v>0.79339120370370375</v>
      </c>
      <c r="E1417" s="12" t="s">
        <v>9</v>
      </c>
      <c r="F1417" s="12">
        <v>10</v>
      </c>
      <c r="G1417" s="12" t="s">
        <v>11</v>
      </c>
    </row>
    <row r="1418" spans="3:7" ht="15" thickBot="1" x14ac:dyDescent="0.35">
      <c r="C1418" s="10">
        <v>43316</v>
      </c>
      <c r="D1418" s="11">
        <v>0.79789351851851853</v>
      </c>
      <c r="E1418" s="12" t="s">
        <v>9</v>
      </c>
      <c r="F1418" s="12">
        <v>9</v>
      </c>
      <c r="G1418" s="12" t="s">
        <v>10</v>
      </c>
    </row>
    <row r="1419" spans="3:7" ht="15" thickBot="1" x14ac:dyDescent="0.35">
      <c r="C1419" s="10">
        <v>43316</v>
      </c>
      <c r="D1419" s="11">
        <v>0.79927083333333337</v>
      </c>
      <c r="E1419" s="12" t="s">
        <v>9</v>
      </c>
      <c r="F1419" s="12">
        <v>20</v>
      </c>
      <c r="G1419" s="12" t="s">
        <v>10</v>
      </c>
    </row>
    <row r="1420" spans="3:7" ht="15" thickBot="1" x14ac:dyDescent="0.35">
      <c r="C1420" s="10">
        <v>43316</v>
      </c>
      <c r="D1420" s="11">
        <v>0.80252314814814818</v>
      </c>
      <c r="E1420" s="12" t="s">
        <v>9</v>
      </c>
      <c r="F1420" s="12">
        <v>21</v>
      </c>
      <c r="G1420" s="12" t="s">
        <v>10</v>
      </c>
    </row>
    <row r="1421" spans="3:7" ht="15" thickBot="1" x14ac:dyDescent="0.35">
      <c r="C1421" s="10">
        <v>43316</v>
      </c>
      <c r="D1421" s="11">
        <v>0.82556712962962964</v>
      </c>
      <c r="E1421" s="12" t="s">
        <v>9</v>
      </c>
      <c r="F1421" s="12">
        <v>22</v>
      </c>
      <c r="G1421" s="12" t="s">
        <v>11</v>
      </c>
    </row>
    <row r="1422" spans="3:7" ht="15" thickBot="1" x14ac:dyDescent="0.35">
      <c r="C1422" s="10">
        <v>43316</v>
      </c>
      <c r="D1422" s="11">
        <v>0.84122685185185186</v>
      </c>
      <c r="E1422" s="12" t="s">
        <v>9</v>
      </c>
      <c r="F1422" s="12">
        <v>18</v>
      </c>
      <c r="G1422" s="12" t="s">
        <v>10</v>
      </c>
    </row>
    <row r="1423" spans="3:7" ht="15" thickBot="1" x14ac:dyDescent="0.35">
      <c r="C1423" s="10">
        <v>43316</v>
      </c>
      <c r="D1423" s="11">
        <v>0.84128472222222228</v>
      </c>
      <c r="E1423" s="12" t="s">
        <v>9</v>
      </c>
      <c r="F1423" s="12">
        <v>10</v>
      </c>
      <c r="G1423" s="12" t="s">
        <v>10</v>
      </c>
    </row>
    <row r="1424" spans="3:7" ht="15" thickBot="1" x14ac:dyDescent="0.35">
      <c r="C1424" s="10">
        <v>43316</v>
      </c>
      <c r="D1424" s="11">
        <v>0.84667824074074083</v>
      </c>
      <c r="E1424" s="12" t="s">
        <v>9</v>
      </c>
      <c r="F1424" s="12">
        <v>10</v>
      </c>
      <c r="G1424" s="12" t="s">
        <v>11</v>
      </c>
    </row>
    <row r="1425" spans="3:7" ht="15" thickBot="1" x14ac:dyDescent="0.35">
      <c r="C1425" s="10">
        <v>43316</v>
      </c>
      <c r="D1425" s="11">
        <v>0.8572685185185186</v>
      </c>
      <c r="E1425" s="12" t="s">
        <v>9</v>
      </c>
      <c r="F1425" s="12">
        <v>9</v>
      </c>
      <c r="G1425" s="12" t="s">
        <v>10</v>
      </c>
    </row>
    <row r="1426" spans="3:7" ht="15" thickBot="1" x14ac:dyDescent="0.35">
      <c r="C1426" s="10">
        <v>43316</v>
      </c>
      <c r="D1426" s="11">
        <v>0.89374999999999993</v>
      </c>
      <c r="E1426" s="12" t="s">
        <v>9</v>
      </c>
      <c r="F1426" s="12">
        <v>17</v>
      </c>
      <c r="G1426" s="12" t="s">
        <v>10</v>
      </c>
    </row>
    <row r="1427" spans="3:7" ht="15" thickBot="1" x14ac:dyDescent="0.35">
      <c r="C1427" s="10">
        <v>43316</v>
      </c>
      <c r="D1427" s="11">
        <v>0.91420138888888891</v>
      </c>
      <c r="E1427" s="12" t="s">
        <v>9</v>
      </c>
      <c r="F1427" s="12">
        <v>20</v>
      </c>
      <c r="G1427" s="12" t="s">
        <v>10</v>
      </c>
    </row>
    <row r="1428" spans="3:7" ht="15" thickBot="1" x14ac:dyDescent="0.35">
      <c r="C1428" s="10">
        <v>43316</v>
      </c>
      <c r="D1428" s="11">
        <v>0.99004629629629637</v>
      </c>
      <c r="E1428" s="12" t="s">
        <v>9</v>
      </c>
      <c r="F1428" s="12">
        <v>13</v>
      </c>
      <c r="G1428" s="12" t="s">
        <v>11</v>
      </c>
    </row>
    <row r="1429" spans="3:7" ht="15" thickBot="1" x14ac:dyDescent="0.35">
      <c r="C1429" s="10">
        <v>43317</v>
      </c>
      <c r="D1429" s="11">
        <v>2.9236111111111112E-2</v>
      </c>
      <c r="E1429" s="12" t="s">
        <v>9</v>
      </c>
      <c r="F1429" s="12">
        <v>13</v>
      </c>
      <c r="G1429" s="12" t="s">
        <v>11</v>
      </c>
    </row>
    <row r="1430" spans="3:7" ht="15" thickBot="1" x14ac:dyDescent="0.35">
      <c r="C1430" s="10">
        <v>43317</v>
      </c>
      <c r="D1430" s="11">
        <v>4.880787037037037E-2</v>
      </c>
      <c r="E1430" s="12" t="s">
        <v>9</v>
      </c>
      <c r="F1430" s="12">
        <v>12</v>
      </c>
      <c r="G1430" s="12" t="s">
        <v>10</v>
      </c>
    </row>
    <row r="1431" spans="3:7" ht="15" thickBot="1" x14ac:dyDescent="0.35">
      <c r="C1431" s="10">
        <v>43317</v>
      </c>
      <c r="D1431" s="11">
        <v>5.0763888888888886E-2</v>
      </c>
      <c r="E1431" s="12" t="s">
        <v>9</v>
      </c>
      <c r="F1431" s="12">
        <v>22</v>
      </c>
      <c r="G1431" s="12" t="s">
        <v>10</v>
      </c>
    </row>
    <row r="1432" spans="3:7" ht="15" thickBot="1" x14ac:dyDescent="0.35">
      <c r="C1432" s="10">
        <v>43317</v>
      </c>
      <c r="D1432" s="11">
        <v>0.26265046296296296</v>
      </c>
      <c r="E1432" s="12" t="s">
        <v>9</v>
      </c>
      <c r="F1432" s="12">
        <v>14</v>
      </c>
      <c r="G1432" s="12" t="s">
        <v>11</v>
      </c>
    </row>
    <row r="1433" spans="3:7" ht="15" thickBot="1" x14ac:dyDescent="0.35">
      <c r="C1433" s="10">
        <v>43317</v>
      </c>
      <c r="D1433" s="11">
        <v>0.26298611111111109</v>
      </c>
      <c r="E1433" s="12" t="s">
        <v>9</v>
      </c>
      <c r="F1433" s="12">
        <v>12</v>
      </c>
      <c r="G1433" s="12" t="s">
        <v>11</v>
      </c>
    </row>
    <row r="1434" spans="3:7" ht="15" thickBot="1" x14ac:dyDescent="0.35">
      <c r="C1434" s="10">
        <v>43317</v>
      </c>
      <c r="D1434" s="11">
        <v>0.28495370370370371</v>
      </c>
      <c r="E1434" s="12" t="s">
        <v>9</v>
      </c>
      <c r="F1434" s="12">
        <v>10</v>
      </c>
      <c r="G1434" s="12" t="s">
        <v>10</v>
      </c>
    </row>
    <row r="1435" spans="3:7" ht="15" thickBot="1" x14ac:dyDescent="0.35">
      <c r="C1435" s="10">
        <v>43317</v>
      </c>
      <c r="D1435" s="11">
        <v>0.34891203703703705</v>
      </c>
      <c r="E1435" s="12" t="s">
        <v>9</v>
      </c>
      <c r="F1435" s="12">
        <v>5</v>
      </c>
      <c r="G1435" s="12" t="s">
        <v>11</v>
      </c>
    </row>
    <row r="1436" spans="3:7" ht="15" thickBot="1" x14ac:dyDescent="0.35">
      <c r="C1436" s="10">
        <v>43317</v>
      </c>
      <c r="D1436" s="11">
        <v>0.39640046296296294</v>
      </c>
      <c r="E1436" s="12" t="s">
        <v>9</v>
      </c>
      <c r="F1436" s="12">
        <v>7</v>
      </c>
      <c r="G1436" s="12" t="s">
        <v>11</v>
      </c>
    </row>
    <row r="1437" spans="3:7" ht="15" thickBot="1" x14ac:dyDescent="0.35">
      <c r="C1437" s="10">
        <v>43317</v>
      </c>
      <c r="D1437" s="11">
        <v>0.39724537037037039</v>
      </c>
      <c r="E1437" s="12" t="s">
        <v>9</v>
      </c>
      <c r="F1437" s="12">
        <v>11</v>
      </c>
      <c r="G1437" s="12" t="s">
        <v>11</v>
      </c>
    </row>
    <row r="1438" spans="3:7" ht="15" thickBot="1" x14ac:dyDescent="0.35">
      <c r="C1438" s="10">
        <v>43317</v>
      </c>
      <c r="D1438" s="11">
        <v>0.40504629629629635</v>
      </c>
      <c r="E1438" s="12" t="s">
        <v>9</v>
      </c>
      <c r="F1438" s="12">
        <v>20</v>
      </c>
      <c r="G1438" s="12" t="s">
        <v>10</v>
      </c>
    </row>
    <row r="1439" spans="3:7" ht="15" thickBot="1" x14ac:dyDescent="0.35">
      <c r="C1439" s="10">
        <v>43317</v>
      </c>
      <c r="D1439" s="11">
        <v>0.41512731481481485</v>
      </c>
      <c r="E1439" s="12" t="s">
        <v>9</v>
      </c>
      <c r="F1439" s="12">
        <v>12</v>
      </c>
      <c r="G1439" s="12" t="s">
        <v>11</v>
      </c>
    </row>
    <row r="1440" spans="3:7" ht="15" thickBot="1" x14ac:dyDescent="0.35">
      <c r="C1440" s="10">
        <v>43317</v>
      </c>
      <c r="D1440" s="11">
        <v>0.4158101851851852</v>
      </c>
      <c r="E1440" s="12" t="s">
        <v>9</v>
      </c>
      <c r="F1440" s="12">
        <v>11</v>
      </c>
      <c r="G1440" s="12" t="s">
        <v>11</v>
      </c>
    </row>
    <row r="1441" spans="3:7" ht="15" thickBot="1" x14ac:dyDescent="0.35">
      <c r="C1441" s="10">
        <v>43317</v>
      </c>
      <c r="D1441" s="11">
        <v>0.44813657407407409</v>
      </c>
      <c r="E1441" s="12" t="s">
        <v>9</v>
      </c>
      <c r="F1441" s="12">
        <v>11</v>
      </c>
      <c r="G1441" s="12" t="s">
        <v>11</v>
      </c>
    </row>
    <row r="1442" spans="3:7" ht="15" thickBot="1" x14ac:dyDescent="0.35">
      <c r="C1442" s="10">
        <v>43317</v>
      </c>
      <c r="D1442" s="11">
        <v>0.50436342592592587</v>
      </c>
      <c r="E1442" s="12" t="s">
        <v>9</v>
      </c>
      <c r="F1442" s="12">
        <v>14</v>
      </c>
      <c r="G1442" s="12" t="s">
        <v>11</v>
      </c>
    </row>
    <row r="1443" spans="3:7" ht="15" thickBot="1" x14ac:dyDescent="0.35">
      <c r="C1443" s="10">
        <v>43317</v>
      </c>
      <c r="D1443" s="11">
        <v>0.50437500000000002</v>
      </c>
      <c r="E1443" s="12" t="s">
        <v>9</v>
      </c>
      <c r="F1443" s="12">
        <v>25</v>
      </c>
      <c r="G1443" s="12" t="s">
        <v>11</v>
      </c>
    </row>
    <row r="1444" spans="3:7" ht="15" thickBot="1" x14ac:dyDescent="0.35">
      <c r="C1444" s="10">
        <v>43317</v>
      </c>
      <c r="D1444" s="11">
        <v>0.50439814814814821</v>
      </c>
      <c r="E1444" s="12" t="s">
        <v>9</v>
      </c>
      <c r="F1444" s="12">
        <v>15</v>
      </c>
      <c r="G1444" s="12" t="s">
        <v>11</v>
      </c>
    </row>
    <row r="1445" spans="3:7" ht="15" thickBot="1" x14ac:dyDescent="0.35">
      <c r="C1445" s="10">
        <v>43317</v>
      </c>
      <c r="D1445" s="11">
        <v>0.50440972222222225</v>
      </c>
      <c r="E1445" s="12" t="s">
        <v>9</v>
      </c>
      <c r="F1445" s="12">
        <v>15</v>
      </c>
      <c r="G1445" s="12" t="s">
        <v>11</v>
      </c>
    </row>
    <row r="1446" spans="3:7" ht="15" thickBot="1" x14ac:dyDescent="0.35">
      <c r="C1446" s="10">
        <v>43317</v>
      </c>
      <c r="D1446" s="11">
        <v>0.51305555555555549</v>
      </c>
      <c r="E1446" s="12" t="s">
        <v>9</v>
      </c>
      <c r="F1446" s="12">
        <v>10</v>
      </c>
      <c r="G1446" s="12" t="s">
        <v>11</v>
      </c>
    </row>
    <row r="1447" spans="3:7" ht="15" thickBot="1" x14ac:dyDescent="0.35">
      <c r="C1447" s="10">
        <v>43317</v>
      </c>
      <c r="D1447" s="11">
        <v>0.52893518518518523</v>
      </c>
      <c r="E1447" s="12" t="s">
        <v>9</v>
      </c>
      <c r="F1447" s="12">
        <v>31</v>
      </c>
      <c r="G1447" s="12" t="s">
        <v>11</v>
      </c>
    </row>
    <row r="1448" spans="3:7" ht="15" thickBot="1" x14ac:dyDescent="0.35">
      <c r="C1448" s="10">
        <v>43317</v>
      </c>
      <c r="D1448" s="11">
        <v>0.53070601851851851</v>
      </c>
      <c r="E1448" s="12" t="s">
        <v>9</v>
      </c>
      <c r="F1448" s="12">
        <v>21</v>
      </c>
      <c r="G1448" s="12" t="s">
        <v>11</v>
      </c>
    </row>
    <row r="1449" spans="3:7" ht="15" thickBot="1" x14ac:dyDescent="0.35">
      <c r="C1449" s="10">
        <v>43317</v>
      </c>
      <c r="D1449" s="11">
        <v>0.53959490740740745</v>
      </c>
      <c r="E1449" s="12" t="s">
        <v>9</v>
      </c>
      <c r="F1449" s="12">
        <v>18</v>
      </c>
      <c r="G1449" s="12" t="s">
        <v>10</v>
      </c>
    </row>
    <row r="1450" spans="3:7" ht="15" thickBot="1" x14ac:dyDescent="0.35">
      <c r="C1450" s="10">
        <v>43317</v>
      </c>
      <c r="D1450" s="11">
        <v>0.53960648148148149</v>
      </c>
      <c r="E1450" s="12" t="s">
        <v>9</v>
      </c>
      <c r="F1450" s="12">
        <v>12</v>
      </c>
      <c r="G1450" s="12" t="s">
        <v>10</v>
      </c>
    </row>
    <row r="1451" spans="3:7" ht="15" thickBot="1" x14ac:dyDescent="0.35">
      <c r="C1451" s="10">
        <v>43317</v>
      </c>
      <c r="D1451" s="11">
        <v>0.53964120370370372</v>
      </c>
      <c r="E1451" s="12" t="s">
        <v>9</v>
      </c>
      <c r="F1451" s="12">
        <v>20</v>
      </c>
      <c r="G1451" s="12" t="s">
        <v>10</v>
      </c>
    </row>
    <row r="1452" spans="3:7" ht="15" thickBot="1" x14ac:dyDescent="0.35">
      <c r="C1452" s="10">
        <v>43317</v>
      </c>
      <c r="D1452" s="11">
        <v>0.53965277777777776</v>
      </c>
      <c r="E1452" s="12" t="s">
        <v>9</v>
      </c>
      <c r="F1452" s="12">
        <v>20</v>
      </c>
      <c r="G1452" s="12" t="s">
        <v>10</v>
      </c>
    </row>
    <row r="1453" spans="3:7" ht="15" thickBot="1" x14ac:dyDescent="0.35">
      <c r="C1453" s="10">
        <v>43317</v>
      </c>
      <c r="D1453" s="11">
        <v>0.54694444444444446</v>
      </c>
      <c r="E1453" s="12" t="s">
        <v>9</v>
      </c>
      <c r="F1453" s="12">
        <v>19</v>
      </c>
      <c r="G1453" s="12" t="s">
        <v>11</v>
      </c>
    </row>
    <row r="1454" spans="3:7" ht="15" thickBot="1" x14ac:dyDescent="0.35">
      <c r="C1454" s="10">
        <v>43317</v>
      </c>
      <c r="D1454" s="11">
        <v>0.55865740740740744</v>
      </c>
      <c r="E1454" s="12" t="s">
        <v>9</v>
      </c>
      <c r="F1454" s="12">
        <v>12</v>
      </c>
      <c r="G1454" s="12" t="s">
        <v>11</v>
      </c>
    </row>
    <row r="1455" spans="3:7" ht="15" thickBot="1" x14ac:dyDescent="0.35">
      <c r="C1455" s="10">
        <v>43317</v>
      </c>
      <c r="D1455" s="11">
        <v>0.56461805555555555</v>
      </c>
      <c r="E1455" s="12" t="s">
        <v>9</v>
      </c>
      <c r="F1455" s="12">
        <v>16</v>
      </c>
      <c r="G1455" s="12" t="s">
        <v>10</v>
      </c>
    </row>
    <row r="1456" spans="3:7" ht="15" thickBot="1" x14ac:dyDescent="0.35">
      <c r="C1456" s="10">
        <v>43317</v>
      </c>
      <c r="D1456" s="11">
        <v>0.57111111111111112</v>
      </c>
      <c r="E1456" s="12" t="s">
        <v>9</v>
      </c>
      <c r="F1456" s="12">
        <v>25</v>
      </c>
      <c r="G1456" s="12" t="s">
        <v>11</v>
      </c>
    </row>
    <row r="1457" spans="3:7" ht="15" thickBot="1" x14ac:dyDescent="0.35">
      <c r="C1457" s="10">
        <v>43317</v>
      </c>
      <c r="D1457" s="11">
        <v>0.57111111111111112</v>
      </c>
      <c r="E1457" s="12" t="s">
        <v>9</v>
      </c>
      <c r="F1457" s="12">
        <v>25</v>
      </c>
      <c r="G1457" s="12" t="s">
        <v>11</v>
      </c>
    </row>
    <row r="1458" spans="3:7" ht="15" thickBot="1" x14ac:dyDescent="0.35">
      <c r="C1458" s="10">
        <v>43317</v>
      </c>
      <c r="D1458" s="11">
        <v>0.57112268518518516</v>
      </c>
      <c r="E1458" s="12" t="s">
        <v>9</v>
      </c>
      <c r="F1458" s="12">
        <v>24</v>
      </c>
      <c r="G1458" s="12" t="s">
        <v>11</v>
      </c>
    </row>
    <row r="1459" spans="3:7" ht="15" thickBot="1" x14ac:dyDescent="0.35">
      <c r="C1459" s="10">
        <v>43317</v>
      </c>
      <c r="D1459" s="11">
        <v>0.57113425925925931</v>
      </c>
      <c r="E1459" s="12" t="s">
        <v>9</v>
      </c>
      <c r="F1459" s="12">
        <v>24</v>
      </c>
      <c r="G1459" s="12" t="s">
        <v>11</v>
      </c>
    </row>
    <row r="1460" spans="3:7" ht="15" thickBot="1" x14ac:dyDescent="0.35">
      <c r="C1460" s="10">
        <v>43317</v>
      </c>
      <c r="D1460" s="11">
        <v>0.57114583333333335</v>
      </c>
      <c r="E1460" s="12" t="s">
        <v>9</v>
      </c>
      <c r="F1460" s="12">
        <v>6</v>
      </c>
      <c r="G1460" s="12" t="s">
        <v>11</v>
      </c>
    </row>
    <row r="1461" spans="3:7" ht="15" thickBot="1" x14ac:dyDescent="0.35">
      <c r="C1461" s="10">
        <v>43317</v>
      </c>
      <c r="D1461" s="11">
        <v>0.57596064814814818</v>
      </c>
      <c r="E1461" s="12" t="s">
        <v>9</v>
      </c>
      <c r="F1461" s="12">
        <v>8</v>
      </c>
      <c r="G1461" s="12" t="s">
        <v>11</v>
      </c>
    </row>
    <row r="1462" spans="3:7" ht="15" thickBot="1" x14ac:dyDescent="0.35">
      <c r="C1462" s="10">
        <v>43317</v>
      </c>
      <c r="D1462" s="11">
        <v>0.57934027777777775</v>
      </c>
      <c r="E1462" s="12" t="s">
        <v>9</v>
      </c>
      <c r="F1462" s="12">
        <v>10</v>
      </c>
      <c r="G1462" s="12" t="s">
        <v>11</v>
      </c>
    </row>
    <row r="1463" spans="3:7" ht="15" thickBot="1" x14ac:dyDescent="0.35">
      <c r="C1463" s="10">
        <v>43317</v>
      </c>
      <c r="D1463" s="11">
        <v>0.58335648148148145</v>
      </c>
      <c r="E1463" s="12" t="s">
        <v>9</v>
      </c>
      <c r="F1463" s="12">
        <v>20</v>
      </c>
      <c r="G1463" s="12" t="s">
        <v>10</v>
      </c>
    </row>
    <row r="1464" spans="3:7" ht="15" thickBot="1" x14ac:dyDescent="0.35">
      <c r="C1464" s="10">
        <v>43317</v>
      </c>
      <c r="D1464" s="11">
        <v>0.59291666666666665</v>
      </c>
      <c r="E1464" s="12" t="s">
        <v>9</v>
      </c>
      <c r="F1464" s="12">
        <v>13</v>
      </c>
      <c r="G1464" s="12" t="s">
        <v>11</v>
      </c>
    </row>
    <row r="1465" spans="3:7" ht="15" thickBot="1" x14ac:dyDescent="0.35">
      <c r="C1465" s="10">
        <v>43317</v>
      </c>
      <c r="D1465" s="11">
        <v>0.59657407407407403</v>
      </c>
      <c r="E1465" s="12" t="s">
        <v>9</v>
      </c>
      <c r="F1465" s="12">
        <v>10</v>
      </c>
      <c r="G1465" s="12" t="s">
        <v>11</v>
      </c>
    </row>
    <row r="1466" spans="3:7" ht="15" thickBot="1" x14ac:dyDescent="0.35">
      <c r="C1466" s="10">
        <v>43317</v>
      </c>
      <c r="D1466" s="11">
        <v>0.60467592592592589</v>
      </c>
      <c r="E1466" s="12" t="s">
        <v>9</v>
      </c>
      <c r="F1466" s="12">
        <v>10</v>
      </c>
      <c r="G1466" s="12" t="s">
        <v>11</v>
      </c>
    </row>
    <row r="1467" spans="3:7" ht="15" thickBot="1" x14ac:dyDescent="0.35">
      <c r="C1467" s="10">
        <v>43317</v>
      </c>
      <c r="D1467" s="11">
        <v>0.61358796296296292</v>
      </c>
      <c r="E1467" s="12" t="s">
        <v>9</v>
      </c>
      <c r="F1467" s="12">
        <v>19</v>
      </c>
      <c r="G1467" s="12" t="s">
        <v>10</v>
      </c>
    </row>
    <row r="1468" spans="3:7" ht="15" thickBot="1" x14ac:dyDescent="0.35">
      <c r="C1468" s="10">
        <v>43317</v>
      </c>
      <c r="D1468" s="11">
        <v>0.61359953703703707</v>
      </c>
      <c r="E1468" s="12" t="s">
        <v>9</v>
      </c>
      <c r="F1468" s="12">
        <v>14</v>
      </c>
      <c r="G1468" s="12" t="s">
        <v>10</v>
      </c>
    </row>
    <row r="1469" spans="3:7" ht="15" thickBot="1" x14ac:dyDescent="0.35">
      <c r="C1469" s="10">
        <v>43317</v>
      </c>
      <c r="D1469" s="11">
        <v>0.61361111111111111</v>
      </c>
      <c r="E1469" s="12" t="s">
        <v>9</v>
      </c>
      <c r="F1469" s="12">
        <v>8</v>
      </c>
      <c r="G1469" s="12" t="s">
        <v>10</v>
      </c>
    </row>
    <row r="1470" spans="3:7" ht="15" thickBot="1" x14ac:dyDescent="0.35">
      <c r="C1470" s="10">
        <v>43317</v>
      </c>
      <c r="D1470" s="11">
        <v>0.62326388888888895</v>
      </c>
      <c r="E1470" s="12" t="s">
        <v>9</v>
      </c>
      <c r="F1470" s="12">
        <v>8</v>
      </c>
      <c r="G1470" s="12" t="s">
        <v>11</v>
      </c>
    </row>
    <row r="1471" spans="3:7" ht="15" thickBot="1" x14ac:dyDescent="0.35">
      <c r="C1471" s="10">
        <v>43317</v>
      </c>
      <c r="D1471" s="11">
        <v>0.62327546296296299</v>
      </c>
      <c r="E1471" s="12" t="s">
        <v>9</v>
      </c>
      <c r="F1471" s="12">
        <v>8</v>
      </c>
      <c r="G1471" s="12" t="s">
        <v>11</v>
      </c>
    </row>
    <row r="1472" spans="3:7" ht="15" thickBot="1" x14ac:dyDescent="0.35">
      <c r="C1472" s="10">
        <v>43317</v>
      </c>
      <c r="D1472" s="11">
        <v>0.62331018518518522</v>
      </c>
      <c r="E1472" s="12" t="s">
        <v>9</v>
      </c>
      <c r="F1472" s="12">
        <v>11</v>
      </c>
      <c r="G1472" s="12" t="s">
        <v>11</v>
      </c>
    </row>
    <row r="1473" spans="3:7" ht="15" thickBot="1" x14ac:dyDescent="0.35">
      <c r="C1473" s="10">
        <v>43317</v>
      </c>
      <c r="D1473" s="11">
        <v>0.62333333333333341</v>
      </c>
      <c r="E1473" s="12" t="s">
        <v>9</v>
      </c>
      <c r="F1473" s="12">
        <v>9</v>
      </c>
      <c r="G1473" s="12" t="s">
        <v>11</v>
      </c>
    </row>
    <row r="1474" spans="3:7" ht="15" thickBot="1" x14ac:dyDescent="0.35">
      <c r="C1474" s="10">
        <v>43317</v>
      </c>
      <c r="D1474" s="11">
        <v>0.62334490740740744</v>
      </c>
      <c r="E1474" s="12" t="s">
        <v>9</v>
      </c>
      <c r="F1474" s="12">
        <v>14</v>
      </c>
      <c r="G1474" s="12" t="s">
        <v>11</v>
      </c>
    </row>
    <row r="1475" spans="3:7" ht="15" thickBot="1" x14ac:dyDescent="0.35">
      <c r="C1475" s="10">
        <v>43317</v>
      </c>
      <c r="D1475" s="11">
        <v>0.62335648148148148</v>
      </c>
      <c r="E1475" s="12" t="s">
        <v>9</v>
      </c>
      <c r="F1475" s="12">
        <v>13</v>
      </c>
      <c r="G1475" s="12" t="s">
        <v>11</v>
      </c>
    </row>
    <row r="1476" spans="3:7" ht="15" thickBot="1" x14ac:dyDescent="0.35">
      <c r="C1476" s="10">
        <v>43317</v>
      </c>
      <c r="D1476" s="11">
        <v>0.62734953703703711</v>
      </c>
      <c r="E1476" s="12" t="s">
        <v>9</v>
      </c>
      <c r="F1476" s="12">
        <v>11</v>
      </c>
      <c r="G1476" s="12" t="s">
        <v>11</v>
      </c>
    </row>
    <row r="1477" spans="3:7" ht="15" thickBot="1" x14ac:dyDescent="0.35">
      <c r="C1477" s="10">
        <v>43317</v>
      </c>
      <c r="D1477" s="11">
        <v>0.62906249999999997</v>
      </c>
      <c r="E1477" s="12" t="s">
        <v>9</v>
      </c>
      <c r="F1477" s="12">
        <v>38</v>
      </c>
      <c r="G1477" s="12" t="s">
        <v>10</v>
      </c>
    </row>
    <row r="1478" spans="3:7" ht="15" thickBot="1" x14ac:dyDescent="0.35">
      <c r="C1478" s="10">
        <v>43317</v>
      </c>
      <c r="D1478" s="11">
        <v>0.63877314814814812</v>
      </c>
      <c r="E1478" s="12" t="s">
        <v>9</v>
      </c>
      <c r="F1478" s="12">
        <v>24</v>
      </c>
      <c r="G1478" s="12" t="s">
        <v>10</v>
      </c>
    </row>
    <row r="1479" spans="3:7" ht="15" thickBot="1" x14ac:dyDescent="0.35">
      <c r="C1479" s="10">
        <v>43317</v>
      </c>
      <c r="D1479" s="11">
        <v>0.63915509259259262</v>
      </c>
      <c r="E1479" s="12" t="s">
        <v>9</v>
      </c>
      <c r="F1479" s="12">
        <v>20</v>
      </c>
      <c r="G1479" s="12" t="s">
        <v>10</v>
      </c>
    </row>
    <row r="1480" spans="3:7" ht="15" thickBot="1" x14ac:dyDescent="0.35">
      <c r="C1480" s="10">
        <v>43317</v>
      </c>
      <c r="D1480" s="11">
        <v>0.63916666666666666</v>
      </c>
      <c r="E1480" s="12" t="s">
        <v>9</v>
      </c>
      <c r="F1480" s="12">
        <v>22</v>
      </c>
      <c r="G1480" s="12" t="s">
        <v>10</v>
      </c>
    </row>
    <row r="1481" spans="3:7" ht="15" thickBot="1" x14ac:dyDescent="0.35">
      <c r="C1481" s="10">
        <v>43317</v>
      </c>
      <c r="D1481" s="11">
        <v>0.63924768518518515</v>
      </c>
      <c r="E1481" s="12" t="s">
        <v>9</v>
      </c>
      <c r="F1481" s="12">
        <v>22</v>
      </c>
      <c r="G1481" s="12" t="s">
        <v>10</v>
      </c>
    </row>
    <row r="1482" spans="3:7" ht="15" thickBot="1" x14ac:dyDescent="0.35">
      <c r="C1482" s="10">
        <v>43317</v>
      </c>
      <c r="D1482" s="11">
        <v>0.64746527777777774</v>
      </c>
      <c r="E1482" s="12" t="s">
        <v>9</v>
      </c>
      <c r="F1482" s="12">
        <v>22</v>
      </c>
      <c r="G1482" s="12" t="s">
        <v>10</v>
      </c>
    </row>
    <row r="1483" spans="3:7" ht="15" thickBot="1" x14ac:dyDescent="0.35">
      <c r="C1483" s="10">
        <v>43317</v>
      </c>
      <c r="D1483" s="11">
        <v>0.64748842592592593</v>
      </c>
      <c r="E1483" s="12" t="s">
        <v>9</v>
      </c>
      <c r="F1483" s="12">
        <v>8</v>
      </c>
      <c r="G1483" s="12" t="s">
        <v>10</v>
      </c>
    </row>
    <row r="1484" spans="3:7" ht="15" thickBot="1" x14ac:dyDescent="0.35">
      <c r="C1484" s="10">
        <v>43317</v>
      </c>
      <c r="D1484" s="11">
        <v>0.65180555555555553</v>
      </c>
      <c r="E1484" s="12" t="s">
        <v>9</v>
      </c>
      <c r="F1484" s="12">
        <v>20</v>
      </c>
      <c r="G1484" s="12" t="s">
        <v>10</v>
      </c>
    </row>
    <row r="1485" spans="3:7" ht="15" thickBot="1" x14ac:dyDescent="0.35">
      <c r="C1485" s="10">
        <v>43317</v>
      </c>
      <c r="D1485" s="11">
        <v>0.66738425925925926</v>
      </c>
      <c r="E1485" s="12" t="s">
        <v>9</v>
      </c>
      <c r="F1485" s="12">
        <v>24</v>
      </c>
      <c r="G1485" s="12" t="s">
        <v>10</v>
      </c>
    </row>
    <row r="1486" spans="3:7" ht="15" thickBot="1" x14ac:dyDescent="0.35">
      <c r="C1486" s="10">
        <v>43317</v>
      </c>
      <c r="D1486" s="11">
        <v>0.66740740740740734</v>
      </c>
      <c r="E1486" s="12" t="s">
        <v>9</v>
      </c>
      <c r="F1486" s="12">
        <v>24</v>
      </c>
      <c r="G1486" s="12" t="s">
        <v>10</v>
      </c>
    </row>
    <row r="1487" spans="3:7" ht="15" thickBot="1" x14ac:dyDescent="0.35">
      <c r="C1487" s="10">
        <v>43317</v>
      </c>
      <c r="D1487" s="11">
        <v>0.66741898148148149</v>
      </c>
      <c r="E1487" s="12" t="s">
        <v>9</v>
      </c>
      <c r="F1487" s="12">
        <v>22</v>
      </c>
      <c r="G1487" s="12" t="s">
        <v>10</v>
      </c>
    </row>
    <row r="1488" spans="3:7" ht="15" thickBot="1" x14ac:dyDescent="0.35">
      <c r="C1488" s="10">
        <v>43317</v>
      </c>
      <c r="D1488" s="11">
        <v>0.66744212962962957</v>
      </c>
      <c r="E1488" s="12" t="s">
        <v>9</v>
      </c>
      <c r="F1488" s="12">
        <v>20</v>
      </c>
      <c r="G1488" s="12" t="s">
        <v>10</v>
      </c>
    </row>
    <row r="1489" spans="3:7" ht="15" thickBot="1" x14ac:dyDescent="0.35">
      <c r="C1489" s="10">
        <v>43317</v>
      </c>
      <c r="D1489" s="11">
        <v>0.66818287037037039</v>
      </c>
      <c r="E1489" s="12" t="s">
        <v>9</v>
      </c>
      <c r="F1489" s="12">
        <v>25</v>
      </c>
      <c r="G1489" s="12" t="s">
        <v>10</v>
      </c>
    </row>
    <row r="1490" spans="3:7" ht="15" thickBot="1" x14ac:dyDescent="0.35">
      <c r="C1490" s="10">
        <v>43317</v>
      </c>
      <c r="D1490" s="11">
        <v>0.67473379629629626</v>
      </c>
      <c r="E1490" s="12" t="s">
        <v>9</v>
      </c>
      <c r="F1490" s="12">
        <v>14</v>
      </c>
      <c r="G1490" s="12" t="s">
        <v>11</v>
      </c>
    </row>
    <row r="1491" spans="3:7" ht="15" thickBot="1" x14ac:dyDescent="0.35">
      <c r="C1491" s="10">
        <v>43317</v>
      </c>
      <c r="D1491" s="11">
        <v>0.67474537037037041</v>
      </c>
      <c r="E1491" s="12" t="s">
        <v>9</v>
      </c>
      <c r="F1491" s="12">
        <v>13</v>
      </c>
      <c r="G1491" s="12" t="s">
        <v>11</v>
      </c>
    </row>
    <row r="1492" spans="3:7" ht="15" thickBot="1" x14ac:dyDescent="0.35">
      <c r="C1492" s="10">
        <v>43317</v>
      </c>
      <c r="D1492" s="11">
        <v>0.67476851851851849</v>
      </c>
      <c r="E1492" s="12" t="s">
        <v>9</v>
      </c>
      <c r="F1492" s="12">
        <v>19</v>
      </c>
      <c r="G1492" s="12" t="s">
        <v>11</v>
      </c>
    </row>
    <row r="1493" spans="3:7" ht="15" thickBot="1" x14ac:dyDescent="0.35">
      <c r="C1493" s="10">
        <v>43317</v>
      </c>
      <c r="D1493" s="11">
        <v>0.67481481481481476</v>
      </c>
      <c r="E1493" s="12" t="s">
        <v>9</v>
      </c>
      <c r="F1493" s="12">
        <v>17</v>
      </c>
      <c r="G1493" s="12" t="s">
        <v>11</v>
      </c>
    </row>
    <row r="1494" spans="3:7" ht="15" thickBot="1" x14ac:dyDescent="0.35">
      <c r="C1494" s="10">
        <v>43317</v>
      </c>
      <c r="D1494" s="11">
        <v>0.69795138888888886</v>
      </c>
      <c r="E1494" s="12" t="s">
        <v>9</v>
      </c>
      <c r="F1494" s="12">
        <v>22</v>
      </c>
      <c r="G1494" s="12" t="s">
        <v>10</v>
      </c>
    </row>
    <row r="1495" spans="3:7" ht="15" thickBot="1" x14ac:dyDescent="0.35">
      <c r="C1495" s="10">
        <v>43317</v>
      </c>
      <c r="D1495" s="11">
        <v>0.69796296296296301</v>
      </c>
      <c r="E1495" s="12" t="s">
        <v>9</v>
      </c>
      <c r="F1495" s="12">
        <v>22</v>
      </c>
      <c r="G1495" s="12" t="s">
        <v>10</v>
      </c>
    </row>
    <row r="1496" spans="3:7" ht="15" thickBot="1" x14ac:dyDescent="0.35">
      <c r="C1496" s="10">
        <v>43317</v>
      </c>
      <c r="D1496" s="11">
        <v>0.69797453703703705</v>
      </c>
      <c r="E1496" s="12" t="s">
        <v>9</v>
      </c>
      <c r="F1496" s="12">
        <v>15</v>
      </c>
      <c r="G1496" s="12" t="s">
        <v>10</v>
      </c>
    </row>
    <row r="1497" spans="3:7" ht="15" thickBot="1" x14ac:dyDescent="0.35">
      <c r="C1497" s="10">
        <v>43317</v>
      </c>
      <c r="D1497" s="11">
        <v>0.69798611111111108</v>
      </c>
      <c r="E1497" s="12" t="s">
        <v>9</v>
      </c>
      <c r="F1497" s="12">
        <v>22</v>
      </c>
      <c r="G1497" s="12" t="s">
        <v>10</v>
      </c>
    </row>
    <row r="1498" spans="3:7" ht="15" thickBot="1" x14ac:dyDescent="0.35">
      <c r="C1498" s="10">
        <v>43317</v>
      </c>
      <c r="D1498" s="11">
        <v>0.71982638888888895</v>
      </c>
      <c r="E1498" s="12" t="s">
        <v>9</v>
      </c>
      <c r="F1498" s="12">
        <v>10</v>
      </c>
      <c r="G1498" s="12" t="s">
        <v>10</v>
      </c>
    </row>
    <row r="1499" spans="3:7" ht="15" thickBot="1" x14ac:dyDescent="0.35">
      <c r="C1499" s="10">
        <v>43317</v>
      </c>
      <c r="D1499" s="11">
        <v>0.71989583333333329</v>
      </c>
      <c r="E1499" s="12" t="s">
        <v>9</v>
      </c>
      <c r="F1499" s="12">
        <v>20</v>
      </c>
      <c r="G1499" s="12" t="s">
        <v>10</v>
      </c>
    </row>
    <row r="1500" spans="3:7" ht="15" thickBot="1" x14ac:dyDescent="0.35">
      <c r="C1500" s="10">
        <v>43317</v>
      </c>
      <c r="D1500" s="11">
        <v>0.71991898148148159</v>
      </c>
      <c r="E1500" s="12" t="s">
        <v>9</v>
      </c>
      <c r="F1500" s="12">
        <v>21</v>
      </c>
      <c r="G1500" s="12" t="s">
        <v>10</v>
      </c>
    </row>
    <row r="1501" spans="3:7" ht="15" thickBot="1" x14ac:dyDescent="0.35">
      <c r="C1501" s="10">
        <v>43317</v>
      </c>
      <c r="D1501" s="11">
        <v>0.7258796296296296</v>
      </c>
      <c r="E1501" s="12" t="s">
        <v>9</v>
      </c>
      <c r="F1501" s="12">
        <v>21</v>
      </c>
      <c r="G1501" s="12" t="s">
        <v>11</v>
      </c>
    </row>
    <row r="1502" spans="3:7" ht="15" thickBot="1" x14ac:dyDescent="0.35">
      <c r="C1502" s="10">
        <v>43317</v>
      </c>
      <c r="D1502" s="11">
        <v>0.74256944444444439</v>
      </c>
      <c r="E1502" s="12" t="s">
        <v>9</v>
      </c>
      <c r="F1502" s="12">
        <v>30</v>
      </c>
      <c r="G1502" s="12" t="s">
        <v>10</v>
      </c>
    </row>
    <row r="1503" spans="3:7" ht="15" thickBot="1" x14ac:dyDescent="0.35">
      <c r="C1503" s="10">
        <v>43317</v>
      </c>
      <c r="D1503" s="11">
        <v>0.74858796296296293</v>
      </c>
      <c r="E1503" s="12" t="s">
        <v>9</v>
      </c>
      <c r="F1503" s="12">
        <v>23</v>
      </c>
      <c r="G1503" s="12" t="s">
        <v>11</v>
      </c>
    </row>
    <row r="1504" spans="3:7" ht="15" thickBot="1" x14ac:dyDescent="0.35">
      <c r="C1504" s="10">
        <v>43317</v>
      </c>
      <c r="D1504" s="11">
        <v>0.74859953703703708</v>
      </c>
      <c r="E1504" s="12" t="s">
        <v>9</v>
      </c>
      <c r="F1504" s="12">
        <v>12</v>
      </c>
      <c r="G1504" s="12" t="s">
        <v>11</v>
      </c>
    </row>
    <row r="1505" spans="3:7" ht="15" thickBot="1" x14ac:dyDescent="0.35">
      <c r="C1505" s="10">
        <v>43317</v>
      </c>
      <c r="D1505" s="11">
        <v>0.75063657407407414</v>
      </c>
      <c r="E1505" s="12" t="s">
        <v>9</v>
      </c>
      <c r="F1505" s="12">
        <v>22</v>
      </c>
      <c r="G1505" s="12" t="s">
        <v>11</v>
      </c>
    </row>
    <row r="1506" spans="3:7" ht="15" thickBot="1" x14ac:dyDescent="0.35">
      <c r="C1506" s="10">
        <v>43317</v>
      </c>
      <c r="D1506" s="11">
        <v>0.75065972222222221</v>
      </c>
      <c r="E1506" s="12" t="s">
        <v>9</v>
      </c>
      <c r="F1506" s="12">
        <v>23</v>
      </c>
      <c r="G1506" s="12" t="s">
        <v>11</v>
      </c>
    </row>
    <row r="1507" spans="3:7" ht="15" thickBot="1" x14ac:dyDescent="0.35">
      <c r="C1507" s="10">
        <v>43317</v>
      </c>
      <c r="D1507" s="11">
        <v>0.75067129629629636</v>
      </c>
      <c r="E1507" s="12" t="s">
        <v>9</v>
      </c>
      <c r="F1507" s="12">
        <v>18</v>
      </c>
      <c r="G1507" s="12" t="s">
        <v>11</v>
      </c>
    </row>
    <row r="1508" spans="3:7" ht="15" thickBot="1" x14ac:dyDescent="0.35">
      <c r="C1508" s="10">
        <v>43317</v>
      </c>
      <c r="D1508" s="11">
        <v>0.75795138888888891</v>
      </c>
      <c r="E1508" s="12" t="s">
        <v>9</v>
      </c>
      <c r="F1508" s="12">
        <v>23</v>
      </c>
      <c r="G1508" s="12" t="s">
        <v>11</v>
      </c>
    </row>
    <row r="1509" spans="3:7" ht="15" thickBot="1" x14ac:dyDescent="0.35">
      <c r="C1509" s="10">
        <v>43317</v>
      </c>
      <c r="D1509" s="11">
        <v>0.76703703703703707</v>
      </c>
      <c r="E1509" s="12" t="s">
        <v>9</v>
      </c>
      <c r="F1509" s="12">
        <v>20</v>
      </c>
      <c r="G1509" s="12" t="s">
        <v>11</v>
      </c>
    </row>
    <row r="1510" spans="3:7" ht="15" thickBot="1" x14ac:dyDescent="0.35">
      <c r="C1510" s="10">
        <v>43317</v>
      </c>
      <c r="D1510" s="11">
        <v>0.76703703703703707</v>
      </c>
      <c r="E1510" s="12" t="s">
        <v>9</v>
      </c>
      <c r="F1510" s="12">
        <v>13</v>
      </c>
      <c r="G1510" s="12" t="s">
        <v>11</v>
      </c>
    </row>
    <row r="1511" spans="3:7" ht="15" thickBot="1" x14ac:dyDescent="0.35">
      <c r="C1511" s="10">
        <v>43317</v>
      </c>
      <c r="D1511" s="11">
        <v>0.76706018518518515</v>
      </c>
      <c r="E1511" s="12" t="s">
        <v>9</v>
      </c>
      <c r="F1511" s="12">
        <v>16</v>
      </c>
      <c r="G1511" s="12" t="s">
        <v>11</v>
      </c>
    </row>
    <row r="1512" spans="3:7" ht="15" thickBot="1" x14ac:dyDescent="0.35">
      <c r="C1512" s="10">
        <v>43317</v>
      </c>
      <c r="D1512" s="11">
        <v>0.76706018518518515</v>
      </c>
      <c r="E1512" s="12" t="s">
        <v>9</v>
      </c>
      <c r="F1512" s="12">
        <v>10</v>
      </c>
      <c r="G1512" s="12" t="s">
        <v>11</v>
      </c>
    </row>
    <row r="1513" spans="3:7" ht="15" thickBot="1" x14ac:dyDescent="0.35">
      <c r="C1513" s="10">
        <v>43317</v>
      </c>
      <c r="D1513" s="11">
        <v>0.78041666666666665</v>
      </c>
      <c r="E1513" s="12" t="s">
        <v>9</v>
      </c>
      <c r="F1513" s="12">
        <v>9</v>
      </c>
      <c r="G1513" s="12" t="s">
        <v>11</v>
      </c>
    </row>
    <row r="1514" spans="3:7" ht="15" thickBot="1" x14ac:dyDescent="0.35">
      <c r="C1514" s="10">
        <v>43317</v>
      </c>
      <c r="D1514" s="11">
        <v>0.78467592592592583</v>
      </c>
      <c r="E1514" s="12" t="s">
        <v>9</v>
      </c>
      <c r="F1514" s="12">
        <v>10</v>
      </c>
      <c r="G1514" s="12" t="s">
        <v>10</v>
      </c>
    </row>
    <row r="1515" spans="3:7" ht="15" thickBot="1" x14ac:dyDescent="0.35">
      <c r="C1515" s="10">
        <v>43317</v>
      </c>
      <c r="D1515" s="11">
        <v>0.78469907407407413</v>
      </c>
      <c r="E1515" s="12" t="s">
        <v>9</v>
      </c>
      <c r="F1515" s="12">
        <v>19</v>
      </c>
      <c r="G1515" s="12" t="s">
        <v>10</v>
      </c>
    </row>
    <row r="1516" spans="3:7" ht="15" thickBot="1" x14ac:dyDescent="0.35">
      <c r="C1516" s="10">
        <v>43317</v>
      </c>
      <c r="D1516" s="11">
        <v>0.78471064814814817</v>
      </c>
      <c r="E1516" s="12" t="s">
        <v>9</v>
      </c>
      <c r="F1516" s="12">
        <v>18</v>
      </c>
      <c r="G1516" s="12" t="s">
        <v>10</v>
      </c>
    </row>
    <row r="1517" spans="3:7" ht="15" thickBot="1" x14ac:dyDescent="0.35">
      <c r="C1517" s="10">
        <v>43317</v>
      </c>
      <c r="D1517" s="11">
        <v>0.78472222222222221</v>
      </c>
      <c r="E1517" s="12" t="s">
        <v>9</v>
      </c>
      <c r="F1517" s="12">
        <v>18</v>
      </c>
      <c r="G1517" s="12" t="s">
        <v>10</v>
      </c>
    </row>
    <row r="1518" spans="3:7" ht="15" thickBot="1" x14ac:dyDescent="0.35">
      <c r="C1518" s="10">
        <v>43317</v>
      </c>
      <c r="D1518" s="11">
        <v>0.80015046296296299</v>
      </c>
      <c r="E1518" s="12" t="s">
        <v>9</v>
      </c>
      <c r="F1518" s="12">
        <v>26</v>
      </c>
      <c r="G1518" s="12" t="s">
        <v>10</v>
      </c>
    </row>
    <row r="1519" spans="3:7" ht="15" thickBot="1" x14ac:dyDescent="0.35">
      <c r="C1519" s="10">
        <v>43317</v>
      </c>
      <c r="D1519" s="11">
        <v>0.80162037037037026</v>
      </c>
      <c r="E1519" s="12" t="s">
        <v>9</v>
      </c>
      <c r="F1519" s="12">
        <v>18</v>
      </c>
      <c r="G1519" s="12" t="s">
        <v>10</v>
      </c>
    </row>
    <row r="1520" spans="3:7" ht="15" thickBot="1" x14ac:dyDescent="0.35">
      <c r="C1520" s="10">
        <v>43317</v>
      </c>
      <c r="D1520" s="11">
        <v>0.80725694444444451</v>
      </c>
      <c r="E1520" s="12" t="s">
        <v>9</v>
      </c>
      <c r="F1520" s="12">
        <v>21</v>
      </c>
      <c r="G1520" s="12" t="s">
        <v>10</v>
      </c>
    </row>
    <row r="1521" spans="3:7" ht="15" thickBot="1" x14ac:dyDescent="0.35">
      <c r="C1521" s="10">
        <v>43317</v>
      </c>
      <c r="D1521" s="11">
        <v>0.81496527777777772</v>
      </c>
      <c r="E1521" s="12" t="s">
        <v>9</v>
      </c>
      <c r="F1521" s="12">
        <v>11</v>
      </c>
      <c r="G1521" s="12" t="s">
        <v>11</v>
      </c>
    </row>
    <row r="1522" spans="3:7" ht="15" thickBot="1" x14ac:dyDescent="0.35">
      <c r="C1522" s="10">
        <v>43317</v>
      </c>
      <c r="D1522" s="11">
        <v>0.81526620370370362</v>
      </c>
      <c r="E1522" s="12" t="s">
        <v>9</v>
      </c>
      <c r="F1522" s="12">
        <v>10</v>
      </c>
      <c r="G1522" s="12" t="s">
        <v>11</v>
      </c>
    </row>
    <row r="1523" spans="3:7" ht="15" thickBot="1" x14ac:dyDescent="0.35">
      <c r="C1523" s="10">
        <v>43317</v>
      </c>
      <c r="D1523" s="11">
        <v>0.8533912037037038</v>
      </c>
      <c r="E1523" s="12" t="s">
        <v>9</v>
      </c>
      <c r="F1523" s="12">
        <v>15</v>
      </c>
      <c r="G1523" s="12" t="s">
        <v>11</v>
      </c>
    </row>
    <row r="1524" spans="3:7" ht="15" thickBot="1" x14ac:dyDescent="0.35">
      <c r="C1524" s="10">
        <v>43317</v>
      </c>
      <c r="D1524" s="11">
        <v>0.853449074074074</v>
      </c>
      <c r="E1524" s="12" t="s">
        <v>9</v>
      </c>
      <c r="F1524" s="12">
        <v>12</v>
      </c>
      <c r="G1524" s="12" t="s">
        <v>11</v>
      </c>
    </row>
    <row r="1525" spans="3:7" ht="15" thickBot="1" x14ac:dyDescent="0.35">
      <c r="C1525" s="10">
        <v>43317</v>
      </c>
      <c r="D1525" s="11">
        <v>0.85346064814814815</v>
      </c>
      <c r="E1525" s="12" t="s">
        <v>9</v>
      </c>
      <c r="F1525" s="12">
        <v>11</v>
      </c>
      <c r="G1525" s="12" t="s">
        <v>11</v>
      </c>
    </row>
    <row r="1526" spans="3:7" ht="15" thickBot="1" x14ac:dyDescent="0.35">
      <c r="C1526" s="10">
        <v>43317</v>
      </c>
      <c r="D1526" s="11">
        <v>0.86208333333333342</v>
      </c>
      <c r="E1526" s="12" t="s">
        <v>9</v>
      </c>
      <c r="F1526" s="12">
        <v>11</v>
      </c>
      <c r="G1526" s="12" t="s">
        <v>10</v>
      </c>
    </row>
    <row r="1527" spans="3:7" ht="15" thickBot="1" x14ac:dyDescent="0.35">
      <c r="C1527" s="10">
        <v>43317</v>
      </c>
      <c r="D1527" s="11">
        <v>0.89778935185185194</v>
      </c>
      <c r="E1527" s="12" t="s">
        <v>9</v>
      </c>
      <c r="F1527" s="12">
        <v>11</v>
      </c>
      <c r="G1527" s="12" t="s">
        <v>11</v>
      </c>
    </row>
    <row r="1528" spans="3:7" ht="15" thickBot="1" x14ac:dyDescent="0.35">
      <c r="C1528" s="10">
        <v>43317</v>
      </c>
      <c r="D1528" s="11">
        <v>0.9034375</v>
      </c>
      <c r="E1528" s="12" t="s">
        <v>9</v>
      </c>
      <c r="F1528" s="12">
        <v>10</v>
      </c>
      <c r="G1528" s="12" t="s">
        <v>10</v>
      </c>
    </row>
    <row r="1529" spans="3:7" ht="15" thickBot="1" x14ac:dyDescent="0.35">
      <c r="C1529" s="10">
        <v>43317</v>
      </c>
      <c r="D1529" s="11">
        <v>0.9107291666666667</v>
      </c>
      <c r="E1529" s="12" t="s">
        <v>9</v>
      </c>
      <c r="F1529" s="12">
        <v>29</v>
      </c>
      <c r="G1529" s="12" t="s">
        <v>10</v>
      </c>
    </row>
    <row r="1530" spans="3:7" ht="15" thickBot="1" x14ac:dyDescent="0.35">
      <c r="C1530" s="10">
        <v>43317</v>
      </c>
      <c r="D1530" s="11">
        <v>0.93138888888888882</v>
      </c>
      <c r="E1530" s="12" t="s">
        <v>9</v>
      </c>
      <c r="F1530" s="12">
        <v>17</v>
      </c>
      <c r="G1530" s="12" t="s">
        <v>10</v>
      </c>
    </row>
    <row r="1531" spans="3:7" ht="15" thickBot="1" x14ac:dyDescent="0.35">
      <c r="C1531" s="10">
        <v>43317</v>
      </c>
      <c r="D1531" s="11">
        <v>0.93142361111111116</v>
      </c>
      <c r="E1531" s="12" t="s">
        <v>9</v>
      </c>
      <c r="F1531" s="12">
        <v>11</v>
      </c>
      <c r="G1531" s="12" t="s">
        <v>10</v>
      </c>
    </row>
    <row r="1532" spans="3:7" ht="15" thickBot="1" x14ac:dyDescent="0.35">
      <c r="C1532" s="17">
        <v>43317</v>
      </c>
      <c r="D1532" s="18">
        <v>0.93564814814814812</v>
      </c>
      <c r="E1532" s="19" t="s">
        <v>9</v>
      </c>
      <c r="F1532" s="19">
        <v>13</v>
      </c>
      <c r="G1532" s="19" t="s">
        <v>11</v>
      </c>
    </row>
    <row r="1533" spans="3:7" ht="15" thickBot="1" x14ac:dyDescent="0.35">
      <c r="C1533" s="7">
        <v>43318</v>
      </c>
      <c r="D1533" s="8">
        <v>2.9201388888888888E-2</v>
      </c>
      <c r="E1533" s="9" t="s">
        <v>9</v>
      </c>
      <c r="F1533" s="9">
        <v>18</v>
      </c>
      <c r="G1533" s="9" t="s">
        <v>10</v>
      </c>
    </row>
    <row r="1534" spans="3:7" ht="15" thickBot="1" x14ac:dyDescent="0.35">
      <c r="C1534" s="10">
        <v>43318</v>
      </c>
      <c r="D1534" s="11">
        <v>0.13252314814814814</v>
      </c>
      <c r="E1534" s="12" t="s">
        <v>9</v>
      </c>
      <c r="F1534" s="12">
        <v>22</v>
      </c>
      <c r="G1534" s="12" t="s">
        <v>10</v>
      </c>
    </row>
    <row r="1535" spans="3:7" ht="15" thickBot="1" x14ac:dyDescent="0.35">
      <c r="C1535" s="10">
        <v>43318</v>
      </c>
      <c r="D1535" s="11">
        <v>0.13253472222222221</v>
      </c>
      <c r="E1535" s="12" t="s">
        <v>9</v>
      </c>
      <c r="F1535" s="12">
        <v>17</v>
      </c>
      <c r="G1535" s="12" t="s">
        <v>10</v>
      </c>
    </row>
    <row r="1536" spans="3:7" ht="15" thickBot="1" x14ac:dyDescent="0.35">
      <c r="C1536" s="10">
        <v>43318</v>
      </c>
      <c r="D1536" s="11">
        <v>0.13258101851851853</v>
      </c>
      <c r="E1536" s="12" t="s">
        <v>9</v>
      </c>
      <c r="F1536" s="12">
        <v>27</v>
      </c>
      <c r="G1536" s="12" t="s">
        <v>10</v>
      </c>
    </row>
    <row r="1537" spans="3:7" ht="15" thickBot="1" x14ac:dyDescent="0.35">
      <c r="C1537" s="10">
        <v>43318</v>
      </c>
      <c r="D1537" s="11">
        <v>0.13508101851851853</v>
      </c>
      <c r="E1537" s="12" t="s">
        <v>9</v>
      </c>
      <c r="F1537" s="12">
        <v>11</v>
      </c>
      <c r="G1537" s="12" t="s">
        <v>11</v>
      </c>
    </row>
    <row r="1538" spans="3:7" ht="15" thickBot="1" x14ac:dyDescent="0.35">
      <c r="C1538" s="10">
        <v>43318</v>
      </c>
      <c r="D1538" s="11">
        <v>0.13530092592592594</v>
      </c>
      <c r="E1538" s="12" t="s">
        <v>9</v>
      </c>
      <c r="F1538" s="12">
        <v>11</v>
      </c>
      <c r="G1538" s="12" t="s">
        <v>11</v>
      </c>
    </row>
    <row r="1539" spans="3:7" ht="15" thickBot="1" x14ac:dyDescent="0.35">
      <c r="C1539" s="10">
        <v>43318</v>
      </c>
      <c r="D1539" s="11">
        <v>0.29274305555555552</v>
      </c>
      <c r="E1539" s="12" t="s">
        <v>9</v>
      </c>
      <c r="F1539" s="12">
        <v>10</v>
      </c>
      <c r="G1539" s="12" t="s">
        <v>11</v>
      </c>
    </row>
    <row r="1540" spans="3:7" ht="15" thickBot="1" x14ac:dyDescent="0.35">
      <c r="C1540" s="10">
        <v>43318</v>
      </c>
      <c r="D1540" s="11">
        <v>0.29903935185185188</v>
      </c>
      <c r="E1540" s="12" t="s">
        <v>9</v>
      </c>
      <c r="F1540" s="12">
        <v>12</v>
      </c>
      <c r="G1540" s="12" t="s">
        <v>11</v>
      </c>
    </row>
    <row r="1541" spans="3:7" x14ac:dyDescent="0.3">
      <c r="C1541" s="20">
        <v>43318</v>
      </c>
      <c r="D1541" s="21">
        <v>0.30981481481481482</v>
      </c>
      <c r="E1541" s="22" t="s">
        <v>9</v>
      </c>
      <c r="F1541" s="22">
        <v>9</v>
      </c>
      <c r="G1541" s="22" t="s">
        <v>10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3B18C-79DB-4157-8C64-58E21854B294}">
  <dimension ref="C4:T843"/>
  <sheetViews>
    <sheetView workbookViewId="0"/>
  </sheetViews>
  <sheetFormatPr defaultRowHeight="14.4" x14ac:dyDescent="0.3"/>
  <cols>
    <col min="3" max="3" width="10.33203125" customWidth="1"/>
    <col min="5" max="5" width="11" customWidth="1"/>
    <col min="10" max="10" width="34" customWidth="1"/>
  </cols>
  <sheetData>
    <row r="4" spans="3:20" ht="15" thickBot="1" x14ac:dyDescent="0.35">
      <c r="C4" s="32" t="s">
        <v>0</v>
      </c>
      <c r="D4" s="32" t="s">
        <v>1</v>
      </c>
      <c r="E4" s="32" t="s">
        <v>2</v>
      </c>
      <c r="F4" s="32" t="s">
        <v>3</v>
      </c>
      <c r="G4" s="32" t="s">
        <v>4</v>
      </c>
    </row>
    <row r="5" spans="3:20" ht="15" thickBot="1" x14ac:dyDescent="0.35">
      <c r="C5" s="33" t="s">
        <v>5</v>
      </c>
      <c r="D5" s="33">
        <v>15</v>
      </c>
      <c r="E5" s="34">
        <v>43318</v>
      </c>
      <c r="F5" s="35">
        <v>0.3294212962962963</v>
      </c>
      <c r="G5" s="36">
        <v>0.5</v>
      </c>
    </row>
    <row r="6" spans="3:20" x14ac:dyDescent="0.3">
      <c r="C6" s="37" t="s">
        <v>2</v>
      </c>
      <c r="D6" s="37" t="s">
        <v>3</v>
      </c>
      <c r="E6" s="37" t="s">
        <v>6</v>
      </c>
      <c r="F6" s="37" t="s">
        <v>7</v>
      </c>
      <c r="G6" s="37" t="s">
        <v>8</v>
      </c>
    </row>
    <row r="7" spans="3:20" ht="15" thickBot="1" x14ac:dyDescent="0.35">
      <c r="C7" s="7">
        <v>43311</v>
      </c>
      <c r="D7" s="8">
        <v>0.1223611111111111</v>
      </c>
      <c r="E7" s="9" t="s">
        <v>9</v>
      </c>
      <c r="F7" s="9">
        <v>35</v>
      </c>
      <c r="G7" s="9" t="s">
        <v>10</v>
      </c>
    </row>
    <row r="8" spans="3:20" ht="15" thickBot="1" x14ac:dyDescent="0.35">
      <c r="C8" s="10">
        <v>43311</v>
      </c>
      <c r="D8" s="11">
        <v>0.12451388888888888</v>
      </c>
      <c r="E8" s="12" t="s">
        <v>9</v>
      </c>
      <c r="F8" s="12">
        <v>12</v>
      </c>
      <c r="G8" s="12" t="s">
        <v>11</v>
      </c>
    </row>
    <row r="9" spans="3:20" ht="15" thickBot="1" x14ac:dyDescent="0.35">
      <c r="C9" s="10">
        <v>43311</v>
      </c>
      <c r="D9" s="11">
        <v>0.1252199074074074</v>
      </c>
      <c r="E9" s="12" t="s">
        <v>9</v>
      </c>
      <c r="F9" s="12">
        <v>11</v>
      </c>
      <c r="G9" s="12" t="s">
        <v>11</v>
      </c>
      <c r="J9" t="s">
        <v>12</v>
      </c>
      <c r="K9" s="13">
        <f>SUM( K11:R11 )</f>
        <v>828</v>
      </c>
      <c r="L9" s="13"/>
      <c r="M9" s="14"/>
      <c r="N9" s="14"/>
      <c r="O9" s="14"/>
      <c r="P9" s="14"/>
      <c r="Q9" s="14"/>
    </row>
    <row r="10" spans="3:20" ht="15" thickBot="1" x14ac:dyDescent="0.35">
      <c r="C10" s="10">
        <v>43311</v>
      </c>
      <c r="D10" s="11">
        <v>0.25031249999999999</v>
      </c>
      <c r="E10" s="12" t="s">
        <v>9</v>
      </c>
      <c r="F10" s="12">
        <v>10</v>
      </c>
      <c r="G10" s="12" t="s">
        <v>11</v>
      </c>
      <c r="K10" s="14" t="s">
        <v>121</v>
      </c>
      <c r="L10" s="14" t="s">
        <v>122</v>
      </c>
      <c r="M10" s="14" t="s">
        <v>123</v>
      </c>
      <c r="N10" s="14" t="s">
        <v>124</v>
      </c>
      <c r="O10" s="14" t="s">
        <v>125</v>
      </c>
      <c r="P10" s="14" t="s">
        <v>126</v>
      </c>
      <c r="Q10" s="14" t="s">
        <v>127</v>
      </c>
      <c r="S10" s="14" t="s">
        <v>20</v>
      </c>
    </row>
    <row r="11" spans="3:20" ht="15" thickBot="1" x14ac:dyDescent="0.35">
      <c r="C11" s="10">
        <v>43311</v>
      </c>
      <c r="D11" s="11">
        <v>0.25517361111111109</v>
      </c>
      <c r="E11" s="12" t="s">
        <v>9</v>
      </c>
      <c r="F11" s="12">
        <v>7</v>
      </c>
      <c r="G11" s="12" t="s">
        <v>11</v>
      </c>
      <c r="J11" t="s">
        <v>21</v>
      </c>
      <c r="K11" s="13">
        <f>COUNTIFS($C$7:$C$834, "=2018-07-30" )</f>
        <v>127</v>
      </c>
      <c r="L11" s="13">
        <f>COUNTIFS($C$7:$C$834, "=2018-07-31" )</f>
        <v>120</v>
      </c>
      <c r="M11" s="13">
        <f>COUNTIFS($C$7:$C$834, "=2018-08-01" )</f>
        <v>146</v>
      </c>
      <c r="N11" s="13">
        <f>COUNTIFS($C$7:$C$834, "=2018-08-02" )</f>
        <v>143</v>
      </c>
      <c r="O11" s="13">
        <f>COUNTIFS($C$7:$C$834, "=2018-08-03" )</f>
        <v>116</v>
      </c>
      <c r="P11" s="13">
        <f>COUNTIFS($C$7:$C$834, "=2018-08-04" )</f>
        <v>72</v>
      </c>
      <c r="Q11" s="13">
        <f>COUNTIFS($C$7:$C$834, "=2018-08-05" )</f>
        <v>104</v>
      </c>
      <c r="S11" s="13">
        <f>SUM( K11:Q11 )</f>
        <v>828</v>
      </c>
    </row>
    <row r="12" spans="3:20" ht="15" thickBot="1" x14ac:dyDescent="0.35">
      <c r="C12" s="10">
        <v>43311</v>
      </c>
      <c r="D12" s="11">
        <v>0.26612268518518517</v>
      </c>
      <c r="E12" s="12" t="s">
        <v>9</v>
      </c>
      <c r="F12" s="12">
        <v>10</v>
      </c>
      <c r="G12" s="12" t="s">
        <v>11</v>
      </c>
      <c r="J12" t="s">
        <v>22</v>
      </c>
      <c r="K12" s="13">
        <f>COUNTIFS($C$7:$C$834, "=2018-07-30",  $F$7:$F$834, "&gt;30" )</f>
        <v>5</v>
      </c>
      <c r="L12" s="13">
        <f>COUNTIFS($C$7:$C$834, "=2018-07-31", $F$7:$F$834, "&gt;30" )</f>
        <v>3</v>
      </c>
      <c r="M12" s="13">
        <f>COUNTIFS($C$7:$C$834, "=2018-08-01", $F$7:$F$834, "&gt;30" )</f>
        <v>2</v>
      </c>
      <c r="N12" s="13">
        <f>COUNTIFS($C$7:$C$834, "=2018-08-02", $F$7:$F$834, "&gt;30" )</f>
        <v>1</v>
      </c>
      <c r="O12" s="13">
        <f>COUNTIFS($C$7:$C$834, "=2018-08-03", $F$7:$F$834, "&gt;30" )</f>
        <v>0</v>
      </c>
      <c r="P12" s="13">
        <f>COUNTIFS($C$7:$C$834, "=2018-08-04", $F$7:$F$834, "&gt;30" )</f>
        <v>1</v>
      </c>
      <c r="Q12" s="13">
        <f>COUNTIFS($C$7:$C$834, "=2018-08-05", $F$7:$F$834, "&gt;30" )</f>
        <v>2</v>
      </c>
      <c r="S12" s="13">
        <f>SUM( K12:R12 )</f>
        <v>14</v>
      </c>
      <c r="T12" s="15">
        <f>S12/S11</f>
        <v>1.6908212560386472E-2</v>
      </c>
    </row>
    <row r="13" spans="3:20" ht="15" thickBot="1" x14ac:dyDescent="0.35">
      <c r="C13" s="10">
        <v>43311</v>
      </c>
      <c r="D13" s="11">
        <v>0.31116898148148148</v>
      </c>
      <c r="E13" s="12" t="s">
        <v>9</v>
      </c>
      <c r="F13" s="12">
        <v>14</v>
      </c>
      <c r="G13" s="12" t="s">
        <v>11</v>
      </c>
    </row>
    <row r="14" spans="3:20" ht="15" thickBot="1" x14ac:dyDescent="0.35">
      <c r="C14" s="10">
        <v>43311</v>
      </c>
      <c r="D14" s="11">
        <v>0.31398148148148147</v>
      </c>
      <c r="E14" s="12" t="s">
        <v>9</v>
      </c>
      <c r="F14" s="12">
        <v>13</v>
      </c>
      <c r="G14" s="12" t="s">
        <v>11</v>
      </c>
    </row>
    <row r="15" spans="3:20" ht="15" thickBot="1" x14ac:dyDescent="0.35">
      <c r="C15" s="10">
        <v>43311</v>
      </c>
      <c r="D15" s="11">
        <v>0.31435185185185183</v>
      </c>
      <c r="E15" s="12" t="s">
        <v>9</v>
      </c>
      <c r="F15" s="12">
        <v>10</v>
      </c>
      <c r="G15" s="12" t="s">
        <v>11</v>
      </c>
    </row>
    <row r="16" spans="3:20" ht="15" thickBot="1" x14ac:dyDescent="0.35">
      <c r="C16" s="10">
        <v>43311</v>
      </c>
      <c r="D16" s="11">
        <v>0.3146990740740741</v>
      </c>
      <c r="E16" s="12" t="s">
        <v>9</v>
      </c>
      <c r="F16" s="12">
        <v>13</v>
      </c>
      <c r="G16" s="12" t="s">
        <v>10</v>
      </c>
    </row>
    <row r="17" spans="3:7" ht="15" thickBot="1" x14ac:dyDescent="0.35">
      <c r="C17" s="10">
        <v>43311</v>
      </c>
      <c r="D17" s="11">
        <v>0.31504629629629627</v>
      </c>
      <c r="E17" s="12" t="s">
        <v>9</v>
      </c>
      <c r="F17" s="12">
        <v>17</v>
      </c>
      <c r="G17" s="12" t="s">
        <v>10</v>
      </c>
    </row>
    <row r="18" spans="3:7" ht="15" thickBot="1" x14ac:dyDescent="0.35">
      <c r="C18" s="10">
        <v>43311</v>
      </c>
      <c r="D18" s="11">
        <v>0.31912037037037039</v>
      </c>
      <c r="E18" s="12" t="s">
        <v>9</v>
      </c>
      <c r="F18" s="12">
        <v>11</v>
      </c>
      <c r="G18" s="12" t="s">
        <v>11</v>
      </c>
    </row>
    <row r="19" spans="3:7" ht="15" thickBot="1" x14ac:dyDescent="0.35">
      <c r="C19" s="10">
        <v>43311</v>
      </c>
      <c r="D19" s="11">
        <v>0.32002314814814814</v>
      </c>
      <c r="E19" s="12" t="s">
        <v>9</v>
      </c>
      <c r="F19" s="12">
        <v>10</v>
      </c>
      <c r="G19" s="12" t="s">
        <v>10</v>
      </c>
    </row>
    <row r="20" spans="3:7" ht="15" thickBot="1" x14ac:dyDescent="0.35">
      <c r="C20" s="10">
        <v>43311</v>
      </c>
      <c r="D20" s="11">
        <v>0.32370370370370372</v>
      </c>
      <c r="E20" s="12" t="s">
        <v>9</v>
      </c>
      <c r="F20" s="12">
        <v>9</v>
      </c>
      <c r="G20" s="12" t="s">
        <v>11</v>
      </c>
    </row>
    <row r="21" spans="3:7" ht="15" thickBot="1" x14ac:dyDescent="0.35">
      <c r="C21" s="10">
        <v>43311</v>
      </c>
      <c r="D21" s="11">
        <v>0.33333333333333331</v>
      </c>
      <c r="E21" s="12" t="s">
        <v>9</v>
      </c>
      <c r="F21" s="12">
        <v>8</v>
      </c>
      <c r="G21" s="12" t="s">
        <v>11</v>
      </c>
    </row>
    <row r="22" spans="3:7" ht="15" thickBot="1" x14ac:dyDescent="0.35">
      <c r="C22" s="10">
        <v>43311</v>
      </c>
      <c r="D22" s="11">
        <v>0.34310185185185182</v>
      </c>
      <c r="E22" s="12" t="s">
        <v>9</v>
      </c>
      <c r="F22" s="12">
        <v>8</v>
      </c>
      <c r="G22" s="12" t="s">
        <v>11</v>
      </c>
    </row>
    <row r="23" spans="3:7" ht="15" thickBot="1" x14ac:dyDescent="0.35">
      <c r="C23" s="10">
        <v>43311</v>
      </c>
      <c r="D23" s="11">
        <v>0.38861111111111107</v>
      </c>
      <c r="E23" s="12" t="s">
        <v>9</v>
      </c>
      <c r="F23" s="12">
        <v>11</v>
      </c>
      <c r="G23" s="12" t="s">
        <v>11</v>
      </c>
    </row>
    <row r="24" spans="3:7" ht="15" thickBot="1" x14ac:dyDescent="0.35">
      <c r="C24" s="10">
        <v>43311</v>
      </c>
      <c r="D24" s="11">
        <v>0.39618055555555554</v>
      </c>
      <c r="E24" s="12" t="s">
        <v>9</v>
      </c>
      <c r="F24" s="12">
        <v>11</v>
      </c>
      <c r="G24" s="12" t="s">
        <v>11</v>
      </c>
    </row>
    <row r="25" spans="3:7" ht="15" thickBot="1" x14ac:dyDescent="0.35">
      <c r="C25" s="10">
        <v>43311</v>
      </c>
      <c r="D25" s="11">
        <v>0.4288541666666667</v>
      </c>
      <c r="E25" s="12" t="s">
        <v>9</v>
      </c>
      <c r="F25" s="12">
        <v>11</v>
      </c>
      <c r="G25" s="12" t="s">
        <v>10</v>
      </c>
    </row>
    <row r="26" spans="3:7" ht="15" thickBot="1" x14ac:dyDescent="0.35">
      <c r="C26" s="10">
        <v>43311</v>
      </c>
      <c r="D26" s="11">
        <v>0.43128472222222225</v>
      </c>
      <c r="E26" s="12" t="s">
        <v>9</v>
      </c>
      <c r="F26" s="12">
        <v>12</v>
      </c>
      <c r="G26" s="12" t="s">
        <v>11</v>
      </c>
    </row>
    <row r="27" spans="3:7" ht="15" thickBot="1" x14ac:dyDescent="0.35">
      <c r="C27" s="10">
        <v>43311</v>
      </c>
      <c r="D27" s="11">
        <v>0.43199074074074079</v>
      </c>
      <c r="E27" s="12" t="s">
        <v>9</v>
      </c>
      <c r="F27" s="12">
        <v>10</v>
      </c>
      <c r="G27" s="12" t="s">
        <v>11</v>
      </c>
    </row>
    <row r="28" spans="3:7" ht="15" thickBot="1" x14ac:dyDescent="0.35">
      <c r="C28" s="10">
        <v>43311</v>
      </c>
      <c r="D28" s="11">
        <v>0.45112268518518522</v>
      </c>
      <c r="E28" s="12" t="s">
        <v>9</v>
      </c>
      <c r="F28" s="12">
        <v>10</v>
      </c>
      <c r="G28" s="12" t="s">
        <v>10</v>
      </c>
    </row>
    <row r="29" spans="3:7" ht="15" thickBot="1" x14ac:dyDescent="0.35">
      <c r="C29" s="10">
        <v>43311</v>
      </c>
      <c r="D29" s="11">
        <v>0.46972222222222221</v>
      </c>
      <c r="E29" s="12" t="s">
        <v>9</v>
      </c>
      <c r="F29" s="12">
        <v>23</v>
      </c>
      <c r="G29" s="12" t="s">
        <v>10</v>
      </c>
    </row>
    <row r="30" spans="3:7" ht="15" thickBot="1" x14ac:dyDescent="0.35">
      <c r="C30" s="10">
        <v>43311</v>
      </c>
      <c r="D30" s="11">
        <v>0.47113425925925928</v>
      </c>
      <c r="E30" s="12" t="s">
        <v>9</v>
      </c>
      <c r="F30" s="12">
        <v>12</v>
      </c>
      <c r="G30" s="12" t="s">
        <v>11</v>
      </c>
    </row>
    <row r="31" spans="3:7" ht="15" thickBot="1" x14ac:dyDescent="0.35">
      <c r="C31" s="10">
        <v>43311</v>
      </c>
      <c r="D31" s="11">
        <v>0.47737268518518516</v>
      </c>
      <c r="E31" s="12" t="s">
        <v>9</v>
      </c>
      <c r="F31" s="12">
        <v>19</v>
      </c>
      <c r="G31" s="12" t="s">
        <v>10</v>
      </c>
    </row>
    <row r="32" spans="3:7" ht="15" thickBot="1" x14ac:dyDescent="0.35">
      <c r="C32" s="10">
        <v>43311</v>
      </c>
      <c r="D32" s="11">
        <v>0.47805555555555551</v>
      </c>
      <c r="E32" s="12" t="s">
        <v>9</v>
      </c>
      <c r="F32" s="12">
        <v>13</v>
      </c>
      <c r="G32" s="12" t="s">
        <v>11</v>
      </c>
    </row>
    <row r="33" spans="3:7" ht="15" thickBot="1" x14ac:dyDescent="0.35">
      <c r="C33" s="10">
        <v>43311</v>
      </c>
      <c r="D33" s="11">
        <v>0.47877314814814814</v>
      </c>
      <c r="E33" s="12" t="s">
        <v>9</v>
      </c>
      <c r="F33" s="12">
        <v>12</v>
      </c>
      <c r="G33" s="12" t="s">
        <v>11</v>
      </c>
    </row>
    <row r="34" spans="3:7" ht="15" thickBot="1" x14ac:dyDescent="0.35">
      <c r="C34" s="10">
        <v>43311</v>
      </c>
      <c r="D34" s="11">
        <v>0.48144675925925928</v>
      </c>
      <c r="E34" s="12" t="s">
        <v>9</v>
      </c>
      <c r="F34" s="12">
        <v>18</v>
      </c>
      <c r="G34" s="12" t="s">
        <v>10</v>
      </c>
    </row>
    <row r="35" spans="3:7" ht="15" thickBot="1" x14ac:dyDescent="0.35">
      <c r="C35" s="10">
        <v>43311</v>
      </c>
      <c r="D35" s="11">
        <v>0.49475694444444446</v>
      </c>
      <c r="E35" s="12" t="s">
        <v>9</v>
      </c>
      <c r="F35" s="12">
        <v>11</v>
      </c>
      <c r="G35" s="12" t="s">
        <v>10</v>
      </c>
    </row>
    <row r="36" spans="3:7" ht="15" thickBot="1" x14ac:dyDescent="0.35">
      <c r="C36" s="10">
        <v>43311</v>
      </c>
      <c r="D36" s="11">
        <v>0.50892361111111117</v>
      </c>
      <c r="E36" s="12" t="s">
        <v>9</v>
      </c>
      <c r="F36" s="12">
        <v>9</v>
      </c>
      <c r="G36" s="12" t="s">
        <v>11</v>
      </c>
    </row>
    <row r="37" spans="3:7" ht="15" thickBot="1" x14ac:dyDescent="0.35">
      <c r="C37" s="10">
        <v>43311</v>
      </c>
      <c r="D37" s="11">
        <v>0.51209490740740737</v>
      </c>
      <c r="E37" s="12" t="s">
        <v>9</v>
      </c>
      <c r="F37" s="12">
        <v>11</v>
      </c>
      <c r="G37" s="12" t="s">
        <v>11</v>
      </c>
    </row>
    <row r="38" spans="3:7" ht="15" thickBot="1" x14ac:dyDescent="0.35">
      <c r="C38" s="10">
        <v>43311</v>
      </c>
      <c r="D38" s="11">
        <v>0.51299768518518518</v>
      </c>
      <c r="E38" s="12" t="s">
        <v>9</v>
      </c>
      <c r="F38" s="12">
        <v>13</v>
      </c>
      <c r="G38" s="12" t="s">
        <v>11</v>
      </c>
    </row>
    <row r="39" spans="3:7" ht="15" thickBot="1" x14ac:dyDescent="0.35">
      <c r="C39" s="10">
        <v>43311</v>
      </c>
      <c r="D39" s="11">
        <v>0.52488425925925919</v>
      </c>
      <c r="E39" s="12" t="s">
        <v>9</v>
      </c>
      <c r="F39" s="12">
        <v>13</v>
      </c>
      <c r="G39" s="12" t="s">
        <v>10</v>
      </c>
    </row>
    <row r="40" spans="3:7" ht="15" thickBot="1" x14ac:dyDescent="0.35">
      <c r="C40" s="10">
        <v>43311</v>
      </c>
      <c r="D40" s="11">
        <v>0.52490740740740738</v>
      </c>
      <c r="E40" s="12" t="s">
        <v>9</v>
      </c>
      <c r="F40" s="12">
        <v>10</v>
      </c>
      <c r="G40" s="12" t="s">
        <v>10</v>
      </c>
    </row>
    <row r="41" spans="3:7" ht="15" thickBot="1" x14ac:dyDescent="0.35">
      <c r="C41" s="10">
        <v>43311</v>
      </c>
      <c r="D41" s="11">
        <v>0.52972222222222221</v>
      </c>
      <c r="E41" s="12" t="s">
        <v>9</v>
      </c>
      <c r="F41" s="12">
        <v>12</v>
      </c>
      <c r="G41" s="12" t="s">
        <v>11</v>
      </c>
    </row>
    <row r="42" spans="3:7" ht="15" thickBot="1" x14ac:dyDescent="0.35">
      <c r="C42" s="10">
        <v>43311</v>
      </c>
      <c r="D42" s="11">
        <v>0.53806712962962966</v>
      </c>
      <c r="E42" s="12" t="s">
        <v>9</v>
      </c>
      <c r="F42" s="12">
        <v>14</v>
      </c>
      <c r="G42" s="12" t="s">
        <v>11</v>
      </c>
    </row>
    <row r="43" spans="3:7" ht="15" thickBot="1" x14ac:dyDescent="0.35">
      <c r="C43" s="10">
        <v>43311</v>
      </c>
      <c r="D43" s="11">
        <v>0.5387615740740741</v>
      </c>
      <c r="E43" s="12" t="s">
        <v>9</v>
      </c>
      <c r="F43" s="12">
        <v>12</v>
      </c>
      <c r="G43" s="12" t="s">
        <v>10</v>
      </c>
    </row>
    <row r="44" spans="3:7" ht="15" thickBot="1" x14ac:dyDescent="0.35">
      <c r="C44" s="10">
        <v>43311</v>
      </c>
      <c r="D44" s="11">
        <v>0.54688657407407404</v>
      </c>
      <c r="E44" s="12" t="s">
        <v>9</v>
      </c>
      <c r="F44" s="12">
        <v>10</v>
      </c>
      <c r="G44" s="12" t="s">
        <v>11</v>
      </c>
    </row>
    <row r="45" spans="3:7" ht="15" thickBot="1" x14ac:dyDescent="0.35">
      <c r="C45" s="10">
        <v>43311</v>
      </c>
      <c r="D45" s="11">
        <v>0.55483796296296295</v>
      </c>
      <c r="E45" s="12" t="s">
        <v>9</v>
      </c>
      <c r="F45" s="12">
        <v>15</v>
      </c>
      <c r="G45" s="12" t="s">
        <v>10</v>
      </c>
    </row>
    <row r="46" spans="3:7" ht="15" thickBot="1" x14ac:dyDescent="0.35">
      <c r="C46" s="10">
        <v>43311</v>
      </c>
      <c r="D46" s="11">
        <v>0.55893518518518526</v>
      </c>
      <c r="E46" s="12" t="s">
        <v>9</v>
      </c>
      <c r="F46" s="12">
        <v>13</v>
      </c>
      <c r="G46" s="12" t="s">
        <v>11</v>
      </c>
    </row>
    <row r="47" spans="3:7" ht="15" thickBot="1" x14ac:dyDescent="0.35">
      <c r="C47" s="10">
        <v>43311</v>
      </c>
      <c r="D47" s="11">
        <v>0.56519675925925927</v>
      </c>
      <c r="E47" s="12" t="s">
        <v>9</v>
      </c>
      <c r="F47" s="12">
        <v>10</v>
      </c>
      <c r="G47" s="12" t="s">
        <v>11</v>
      </c>
    </row>
    <row r="48" spans="3:7" ht="15" thickBot="1" x14ac:dyDescent="0.35">
      <c r="C48" s="10">
        <v>43311</v>
      </c>
      <c r="D48" s="11">
        <v>0.57767361111111104</v>
      </c>
      <c r="E48" s="12" t="s">
        <v>9</v>
      </c>
      <c r="F48" s="12">
        <v>7</v>
      </c>
      <c r="G48" s="12" t="s">
        <v>10</v>
      </c>
    </row>
    <row r="49" spans="3:7" ht="15" thickBot="1" x14ac:dyDescent="0.35">
      <c r="C49" s="10">
        <v>43311</v>
      </c>
      <c r="D49" s="11">
        <v>0.58584490740740736</v>
      </c>
      <c r="E49" s="12" t="s">
        <v>9</v>
      </c>
      <c r="F49" s="12">
        <v>5</v>
      </c>
      <c r="G49" s="12" t="s">
        <v>10</v>
      </c>
    </row>
    <row r="50" spans="3:7" ht="15" thickBot="1" x14ac:dyDescent="0.35">
      <c r="C50" s="10">
        <v>43311</v>
      </c>
      <c r="D50" s="11">
        <v>0.59643518518518512</v>
      </c>
      <c r="E50" s="12" t="s">
        <v>9</v>
      </c>
      <c r="F50" s="12">
        <v>12</v>
      </c>
      <c r="G50" s="12" t="s">
        <v>11</v>
      </c>
    </row>
    <row r="51" spans="3:7" ht="15" thickBot="1" x14ac:dyDescent="0.35">
      <c r="C51" s="10">
        <v>43311</v>
      </c>
      <c r="D51" s="11">
        <v>0.5975462962962963</v>
      </c>
      <c r="E51" s="12" t="s">
        <v>9</v>
      </c>
      <c r="F51" s="12">
        <v>10</v>
      </c>
      <c r="G51" s="12" t="s">
        <v>11</v>
      </c>
    </row>
    <row r="52" spans="3:7" ht="15" thickBot="1" x14ac:dyDescent="0.35">
      <c r="C52" s="10">
        <v>43311</v>
      </c>
      <c r="D52" s="11">
        <v>0.59763888888888894</v>
      </c>
      <c r="E52" s="12" t="s">
        <v>9</v>
      </c>
      <c r="F52" s="12">
        <v>12</v>
      </c>
      <c r="G52" s="12" t="s">
        <v>11</v>
      </c>
    </row>
    <row r="53" spans="3:7" ht="15" thickBot="1" x14ac:dyDescent="0.35">
      <c r="C53" s="10">
        <v>43311</v>
      </c>
      <c r="D53" s="11">
        <v>0.61532407407407408</v>
      </c>
      <c r="E53" s="12" t="s">
        <v>9</v>
      </c>
      <c r="F53" s="12">
        <v>11</v>
      </c>
      <c r="G53" s="12" t="s">
        <v>11</v>
      </c>
    </row>
    <row r="54" spans="3:7" ht="15" thickBot="1" x14ac:dyDescent="0.35">
      <c r="C54" s="10">
        <v>43311</v>
      </c>
      <c r="D54" s="11">
        <v>0.6211458333333334</v>
      </c>
      <c r="E54" s="12" t="s">
        <v>9</v>
      </c>
      <c r="F54" s="12">
        <v>10</v>
      </c>
      <c r="G54" s="12" t="s">
        <v>11</v>
      </c>
    </row>
    <row r="55" spans="3:7" ht="15" thickBot="1" x14ac:dyDescent="0.35">
      <c r="C55" s="10">
        <v>43311</v>
      </c>
      <c r="D55" s="11">
        <v>0.6231944444444445</v>
      </c>
      <c r="E55" s="12" t="s">
        <v>9</v>
      </c>
      <c r="F55" s="12">
        <v>9</v>
      </c>
      <c r="G55" s="12" t="s">
        <v>11</v>
      </c>
    </row>
    <row r="56" spans="3:7" ht="15" thickBot="1" x14ac:dyDescent="0.35">
      <c r="C56" s="10">
        <v>43311</v>
      </c>
      <c r="D56" s="11">
        <v>0.63650462962962961</v>
      </c>
      <c r="E56" s="12" t="s">
        <v>9</v>
      </c>
      <c r="F56" s="12">
        <v>26</v>
      </c>
      <c r="G56" s="12" t="s">
        <v>10</v>
      </c>
    </row>
    <row r="57" spans="3:7" ht="15" thickBot="1" x14ac:dyDescent="0.35">
      <c r="C57" s="10">
        <v>43311</v>
      </c>
      <c r="D57" s="11">
        <v>0.63806712962962964</v>
      </c>
      <c r="E57" s="12" t="s">
        <v>9</v>
      </c>
      <c r="F57" s="12">
        <v>21</v>
      </c>
      <c r="G57" s="12" t="s">
        <v>10</v>
      </c>
    </row>
    <row r="58" spans="3:7" ht="15" thickBot="1" x14ac:dyDescent="0.35">
      <c r="C58" s="10">
        <v>43311</v>
      </c>
      <c r="D58" s="11">
        <v>0.63821759259259259</v>
      </c>
      <c r="E58" s="12" t="s">
        <v>9</v>
      </c>
      <c r="F58" s="12">
        <v>21</v>
      </c>
      <c r="G58" s="12" t="s">
        <v>10</v>
      </c>
    </row>
    <row r="59" spans="3:7" ht="15" thickBot="1" x14ac:dyDescent="0.35">
      <c r="C59" s="10">
        <v>43311</v>
      </c>
      <c r="D59" s="11">
        <v>0.63828703703703704</v>
      </c>
      <c r="E59" s="12" t="s">
        <v>9</v>
      </c>
      <c r="F59" s="12">
        <v>15</v>
      </c>
      <c r="G59" s="12" t="s">
        <v>10</v>
      </c>
    </row>
    <row r="60" spans="3:7" ht="15" thickBot="1" x14ac:dyDescent="0.35">
      <c r="C60" s="10">
        <v>43311</v>
      </c>
      <c r="D60" s="11">
        <v>0.64310185185185187</v>
      </c>
      <c r="E60" s="12" t="s">
        <v>9</v>
      </c>
      <c r="F60" s="12">
        <v>12</v>
      </c>
      <c r="G60" s="12" t="s">
        <v>10</v>
      </c>
    </row>
    <row r="61" spans="3:7" ht="15" thickBot="1" x14ac:dyDescent="0.35">
      <c r="C61" s="10">
        <v>43311</v>
      </c>
      <c r="D61" s="11">
        <v>0.64799768518518519</v>
      </c>
      <c r="E61" s="12" t="s">
        <v>9</v>
      </c>
      <c r="F61" s="12">
        <v>11</v>
      </c>
      <c r="G61" s="12" t="s">
        <v>10</v>
      </c>
    </row>
    <row r="62" spans="3:7" ht="15" thickBot="1" x14ac:dyDescent="0.35">
      <c r="C62" s="10">
        <v>43311</v>
      </c>
      <c r="D62" s="11">
        <v>0.65033564814814815</v>
      </c>
      <c r="E62" s="12" t="s">
        <v>9</v>
      </c>
      <c r="F62" s="12">
        <v>8</v>
      </c>
      <c r="G62" s="12" t="s">
        <v>11</v>
      </c>
    </row>
    <row r="63" spans="3:7" ht="15" thickBot="1" x14ac:dyDescent="0.35">
      <c r="C63" s="10">
        <v>43311</v>
      </c>
      <c r="D63" s="11">
        <v>0.65033564814814815</v>
      </c>
      <c r="E63" s="12" t="s">
        <v>9</v>
      </c>
      <c r="F63" s="12">
        <v>8</v>
      </c>
      <c r="G63" s="12" t="s">
        <v>11</v>
      </c>
    </row>
    <row r="64" spans="3:7" ht="15" thickBot="1" x14ac:dyDescent="0.35">
      <c r="C64" s="10">
        <v>43311</v>
      </c>
      <c r="D64" s="11">
        <v>0.65034722222222219</v>
      </c>
      <c r="E64" s="12" t="s">
        <v>9</v>
      </c>
      <c r="F64" s="12">
        <v>12</v>
      </c>
      <c r="G64" s="12" t="s">
        <v>11</v>
      </c>
    </row>
    <row r="65" spans="3:7" ht="15" thickBot="1" x14ac:dyDescent="0.35">
      <c r="C65" s="10">
        <v>43311</v>
      </c>
      <c r="D65" s="11">
        <v>0.65035879629629634</v>
      </c>
      <c r="E65" s="12" t="s">
        <v>9</v>
      </c>
      <c r="F65" s="12">
        <v>17</v>
      </c>
      <c r="G65" s="12" t="s">
        <v>11</v>
      </c>
    </row>
    <row r="66" spans="3:7" ht="15" thickBot="1" x14ac:dyDescent="0.35">
      <c r="C66" s="10">
        <v>43311</v>
      </c>
      <c r="D66" s="11">
        <v>0.65038194444444442</v>
      </c>
      <c r="E66" s="12" t="s">
        <v>9</v>
      </c>
      <c r="F66" s="12">
        <v>14</v>
      </c>
      <c r="G66" s="12" t="s">
        <v>11</v>
      </c>
    </row>
    <row r="67" spans="3:7" ht="15" thickBot="1" x14ac:dyDescent="0.35">
      <c r="C67" s="10">
        <v>43311</v>
      </c>
      <c r="D67" s="11">
        <v>0.6504050925925926</v>
      </c>
      <c r="E67" s="12" t="s">
        <v>9</v>
      </c>
      <c r="F67" s="12">
        <v>11</v>
      </c>
      <c r="G67" s="12" t="s">
        <v>11</v>
      </c>
    </row>
    <row r="68" spans="3:7" ht="15" thickBot="1" x14ac:dyDescent="0.35">
      <c r="C68" s="10">
        <v>43311</v>
      </c>
      <c r="D68" s="11">
        <v>0.6504050925925926</v>
      </c>
      <c r="E68" s="12" t="s">
        <v>9</v>
      </c>
      <c r="F68" s="12">
        <v>11</v>
      </c>
      <c r="G68" s="12" t="s">
        <v>10</v>
      </c>
    </row>
    <row r="69" spans="3:7" ht="15" thickBot="1" x14ac:dyDescent="0.35">
      <c r="C69" s="10">
        <v>43311</v>
      </c>
      <c r="D69" s="11">
        <v>0.65041666666666664</v>
      </c>
      <c r="E69" s="12" t="s">
        <v>9</v>
      </c>
      <c r="F69" s="12">
        <v>6</v>
      </c>
      <c r="G69" s="12" t="s">
        <v>10</v>
      </c>
    </row>
    <row r="70" spans="3:7" ht="15" thickBot="1" x14ac:dyDescent="0.35">
      <c r="C70" s="10">
        <v>43311</v>
      </c>
      <c r="D70" s="11">
        <v>0.65043981481481483</v>
      </c>
      <c r="E70" s="12" t="s">
        <v>9</v>
      </c>
      <c r="F70" s="12">
        <v>18</v>
      </c>
      <c r="G70" s="12" t="s">
        <v>10</v>
      </c>
    </row>
    <row r="71" spans="3:7" ht="15" thickBot="1" x14ac:dyDescent="0.35">
      <c r="C71" s="10">
        <v>43311</v>
      </c>
      <c r="D71" s="11">
        <v>0.65047453703703706</v>
      </c>
      <c r="E71" s="12" t="s">
        <v>9</v>
      </c>
      <c r="F71" s="12">
        <v>23</v>
      </c>
      <c r="G71" s="12" t="s">
        <v>10</v>
      </c>
    </row>
    <row r="72" spans="3:7" ht="15" thickBot="1" x14ac:dyDescent="0.35">
      <c r="C72" s="10">
        <v>43311</v>
      </c>
      <c r="D72" s="11">
        <v>0.6504861111111111</v>
      </c>
      <c r="E72" s="12" t="s">
        <v>9</v>
      </c>
      <c r="F72" s="12">
        <v>24</v>
      </c>
      <c r="G72" s="12" t="s">
        <v>10</v>
      </c>
    </row>
    <row r="73" spans="3:7" ht="15" thickBot="1" x14ac:dyDescent="0.35">
      <c r="C73" s="10">
        <v>43311</v>
      </c>
      <c r="D73" s="11">
        <v>0.6554861111111111</v>
      </c>
      <c r="E73" s="12" t="s">
        <v>9</v>
      </c>
      <c r="F73" s="12">
        <v>19</v>
      </c>
      <c r="G73" s="12" t="s">
        <v>11</v>
      </c>
    </row>
    <row r="74" spans="3:7" ht="15" thickBot="1" x14ac:dyDescent="0.35">
      <c r="C74" s="10">
        <v>43311</v>
      </c>
      <c r="D74" s="11">
        <v>0.6616319444444444</v>
      </c>
      <c r="E74" s="12" t="s">
        <v>9</v>
      </c>
      <c r="F74" s="12">
        <v>12</v>
      </c>
      <c r="G74" s="12" t="s">
        <v>11</v>
      </c>
    </row>
    <row r="75" spans="3:7" ht="15" thickBot="1" x14ac:dyDescent="0.35">
      <c r="C75" s="10">
        <v>43311</v>
      </c>
      <c r="D75" s="11">
        <v>0.68165509259259249</v>
      </c>
      <c r="E75" s="12" t="s">
        <v>9</v>
      </c>
      <c r="F75" s="12">
        <v>12</v>
      </c>
      <c r="G75" s="12" t="s">
        <v>11</v>
      </c>
    </row>
    <row r="76" spans="3:7" ht="15" thickBot="1" x14ac:dyDescent="0.35">
      <c r="C76" s="10">
        <v>43311</v>
      </c>
      <c r="D76" s="11">
        <v>0.68530092592592595</v>
      </c>
      <c r="E76" s="12" t="s">
        <v>9</v>
      </c>
      <c r="F76" s="12">
        <v>27</v>
      </c>
      <c r="G76" s="12" t="s">
        <v>10</v>
      </c>
    </row>
    <row r="77" spans="3:7" ht="15" thickBot="1" x14ac:dyDescent="0.35">
      <c r="C77" s="10">
        <v>43311</v>
      </c>
      <c r="D77" s="11">
        <v>0.68758101851851849</v>
      </c>
      <c r="E77" s="12" t="s">
        <v>9</v>
      </c>
      <c r="F77" s="12">
        <v>22</v>
      </c>
      <c r="G77" s="12" t="s">
        <v>10</v>
      </c>
    </row>
    <row r="78" spans="3:7" ht="15" thickBot="1" x14ac:dyDescent="0.35">
      <c r="C78" s="10">
        <v>43311</v>
      </c>
      <c r="D78" s="11">
        <v>0.69108796296296304</v>
      </c>
      <c r="E78" s="12" t="s">
        <v>9</v>
      </c>
      <c r="F78" s="12">
        <v>21</v>
      </c>
      <c r="G78" s="12" t="s">
        <v>11</v>
      </c>
    </row>
    <row r="79" spans="3:7" ht="15" thickBot="1" x14ac:dyDescent="0.35">
      <c r="C79" s="10">
        <v>43311</v>
      </c>
      <c r="D79" s="11">
        <v>0.69496527777777783</v>
      </c>
      <c r="E79" s="12" t="s">
        <v>9</v>
      </c>
      <c r="F79" s="12">
        <v>15</v>
      </c>
      <c r="G79" s="12" t="s">
        <v>10</v>
      </c>
    </row>
    <row r="80" spans="3:7" ht="15" thickBot="1" x14ac:dyDescent="0.35">
      <c r="C80" s="10">
        <v>43311</v>
      </c>
      <c r="D80" s="11">
        <v>0.6960763888888889</v>
      </c>
      <c r="E80" s="12" t="s">
        <v>9</v>
      </c>
      <c r="F80" s="12">
        <v>20</v>
      </c>
      <c r="G80" s="12" t="s">
        <v>10</v>
      </c>
    </row>
    <row r="81" spans="3:7" ht="15" thickBot="1" x14ac:dyDescent="0.35">
      <c r="C81" s="10">
        <v>43311</v>
      </c>
      <c r="D81" s="11">
        <v>0.69675925925925919</v>
      </c>
      <c r="E81" s="12" t="s">
        <v>9</v>
      </c>
      <c r="F81" s="12">
        <v>28</v>
      </c>
      <c r="G81" s="12" t="s">
        <v>10</v>
      </c>
    </row>
    <row r="82" spans="3:7" ht="15" thickBot="1" x14ac:dyDescent="0.35">
      <c r="C82" s="10">
        <v>43311</v>
      </c>
      <c r="D82" s="11">
        <v>0.69903935185185195</v>
      </c>
      <c r="E82" s="12" t="s">
        <v>9</v>
      </c>
      <c r="F82" s="12">
        <v>26</v>
      </c>
      <c r="G82" s="12" t="s">
        <v>11</v>
      </c>
    </row>
    <row r="83" spans="3:7" ht="15" thickBot="1" x14ac:dyDescent="0.35">
      <c r="C83" s="10">
        <v>43311</v>
      </c>
      <c r="D83" s="11">
        <v>0.69951388888888888</v>
      </c>
      <c r="E83" s="12" t="s">
        <v>9</v>
      </c>
      <c r="F83" s="12">
        <v>26</v>
      </c>
      <c r="G83" s="12" t="s">
        <v>10</v>
      </c>
    </row>
    <row r="84" spans="3:7" ht="15" thickBot="1" x14ac:dyDescent="0.35">
      <c r="C84" s="10">
        <v>43311</v>
      </c>
      <c r="D84" s="11">
        <v>0.69966435185185183</v>
      </c>
      <c r="E84" s="12" t="s">
        <v>9</v>
      </c>
      <c r="F84" s="12">
        <v>29</v>
      </c>
      <c r="G84" s="12" t="s">
        <v>10</v>
      </c>
    </row>
    <row r="85" spans="3:7" ht="15" thickBot="1" x14ac:dyDescent="0.35">
      <c r="C85" s="10">
        <v>43311</v>
      </c>
      <c r="D85" s="11">
        <v>0.70082175925925927</v>
      </c>
      <c r="E85" s="12" t="s">
        <v>9</v>
      </c>
      <c r="F85" s="12">
        <v>16</v>
      </c>
      <c r="G85" s="12" t="s">
        <v>10</v>
      </c>
    </row>
    <row r="86" spans="3:7" ht="15" thickBot="1" x14ac:dyDescent="0.35">
      <c r="C86" s="10">
        <v>43311</v>
      </c>
      <c r="D86" s="11">
        <v>0.70256944444444447</v>
      </c>
      <c r="E86" s="12" t="s">
        <v>9</v>
      </c>
      <c r="F86" s="12">
        <v>13</v>
      </c>
      <c r="G86" s="12" t="s">
        <v>11</v>
      </c>
    </row>
    <row r="87" spans="3:7" ht="15" thickBot="1" x14ac:dyDescent="0.35">
      <c r="C87" s="10">
        <v>43311</v>
      </c>
      <c r="D87" s="11">
        <v>0.70526620370370363</v>
      </c>
      <c r="E87" s="12" t="s">
        <v>9</v>
      </c>
      <c r="F87" s="12">
        <v>23</v>
      </c>
      <c r="G87" s="12" t="s">
        <v>10</v>
      </c>
    </row>
    <row r="88" spans="3:7" ht="15" thickBot="1" x14ac:dyDescent="0.35">
      <c r="C88" s="10">
        <v>43311</v>
      </c>
      <c r="D88" s="11">
        <v>0.70671296296296304</v>
      </c>
      <c r="E88" s="12" t="s">
        <v>9</v>
      </c>
      <c r="F88" s="12">
        <v>12</v>
      </c>
      <c r="G88" s="12" t="s">
        <v>11</v>
      </c>
    </row>
    <row r="89" spans="3:7" ht="15" thickBot="1" x14ac:dyDescent="0.35">
      <c r="C89" s="10">
        <v>43311</v>
      </c>
      <c r="D89" s="11">
        <v>0.70690972222222215</v>
      </c>
      <c r="E89" s="12" t="s">
        <v>9</v>
      </c>
      <c r="F89" s="12">
        <v>12</v>
      </c>
      <c r="G89" s="12" t="s">
        <v>11</v>
      </c>
    </row>
    <row r="90" spans="3:7" ht="15" thickBot="1" x14ac:dyDescent="0.35">
      <c r="C90" s="10">
        <v>43311</v>
      </c>
      <c r="D90" s="11">
        <v>0.71707175925925926</v>
      </c>
      <c r="E90" s="12" t="s">
        <v>9</v>
      </c>
      <c r="F90" s="12">
        <v>10</v>
      </c>
      <c r="G90" s="12" t="s">
        <v>11</v>
      </c>
    </row>
    <row r="91" spans="3:7" ht="15" thickBot="1" x14ac:dyDescent="0.35">
      <c r="C91" s="10">
        <v>43311</v>
      </c>
      <c r="D91" s="11">
        <v>0.7244328703703703</v>
      </c>
      <c r="E91" s="12" t="s">
        <v>9</v>
      </c>
      <c r="F91" s="12">
        <v>9</v>
      </c>
      <c r="G91" s="12" t="s">
        <v>11</v>
      </c>
    </row>
    <row r="92" spans="3:7" ht="15" thickBot="1" x14ac:dyDescent="0.35">
      <c r="C92" s="10">
        <v>43311</v>
      </c>
      <c r="D92" s="11">
        <v>0.74202546296296301</v>
      </c>
      <c r="E92" s="12" t="s">
        <v>9</v>
      </c>
      <c r="F92" s="12">
        <v>9</v>
      </c>
      <c r="G92" s="12" t="s">
        <v>11</v>
      </c>
    </row>
    <row r="93" spans="3:7" ht="15" thickBot="1" x14ac:dyDescent="0.35">
      <c r="C93" s="10">
        <v>43311</v>
      </c>
      <c r="D93" s="11">
        <v>0.74791666666666667</v>
      </c>
      <c r="E93" s="12" t="s">
        <v>9</v>
      </c>
      <c r="F93" s="12">
        <v>43</v>
      </c>
      <c r="G93" s="12" t="s">
        <v>10</v>
      </c>
    </row>
    <row r="94" spans="3:7" ht="15" thickBot="1" x14ac:dyDescent="0.35">
      <c r="C94" s="10">
        <v>43311</v>
      </c>
      <c r="D94" s="11">
        <v>0.74884259259259256</v>
      </c>
      <c r="E94" s="12" t="s">
        <v>9</v>
      </c>
      <c r="F94" s="12">
        <v>21</v>
      </c>
      <c r="G94" s="12" t="s">
        <v>10</v>
      </c>
    </row>
    <row r="95" spans="3:7" ht="15" thickBot="1" x14ac:dyDescent="0.35">
      <c r="C95" s="10">
        <v>43311</v>
      </c>
      <c r="D95" s="11">
        <v>0.74991898148148151</v>
      </c>
      <c r="E95" s="12" t="s">
        <v>9</v>
      </c>
      <c r="F95" s="12">
        <v>36</v>
      </c>
      <c r="G95" s="12" t="s">
        <v>10</v>
      </c>
    </row>
    <row r="96" spans="3:7" ht="15" thickBot="1" x14ac:dyDescent="0.35">
      <c r="C96" s="10">
        <v>43311</v>
      </c>
      <c r="D96" s="11">
        <v>0.75011574074074072</v>
      </c>
      <c r="E96" s="12" t="s">
        <v>9</v>
      </c>
      <c r="F96" s="12">
        <v>33</v>
      </c>
      <c r="G96" s="12" t="s">
        <v>10</v>
      </c>
    </row>
    <row r="97" spans="3:7" ht="15" thickBot="1" x14ac:dyDescent="0.35">
      <c r="C97" s="10">
        <v>43311</v>
      </c>
      <c r="D97" s="11">
        <v>0.75129629629629635</v>
      </c>
      <c r="E97" s="12" t="s">
        <v>9</v>
      </c>
      <c r="F97" s="12">
        <v>21</v>
      </c>
      <c r="G97" s="12" t="s">
        <v>10</v>
      </c>
    </row>
    <row r="98" spans="3:7" ht="15" thickBot="1" x14ac:dyDescent="0.35">
      <c r="C98" s="10">
        <v>43311</v>
      </c>
      <c r="D98" s="11">
        <v>0.75135416666666666</v>
      </c>
      <c r="E98" s="12" t="s">
        <v>9</v>
      </c>
      <c r="F98" s="12">
        <v>18</v>
      </c>
      <c r="G98" s="12" t="s">
        <v>10</v>
      </c>
    </row>
    <row r="99" spans="3:7" ht="15" thickBot="1" x14ac:dyDescent="0.35">
      <c r="C99" s="10">
        <v>43311</v>
      </c>
      <c r="D99" s="11">
        <v>0.76048611111111108</v>
      </c>
      <c r="E99" s="12" t="s">
        <v>9</v>
      </c>
      <c r="F99" s="12">
        <v>13</v>
      </c>
      <c r="G99" s="12" t="s">
        <v>11</v>
      </c>
    </row>
    <row r="100" spans="3:7" ht="15" thickBot="1" x14ac:dyDescent="0.35">
      <c r="C100" s="10">
        <v>43311</v>
      </c>
      <c r="D100" s="11">
        <v>0.76233796296296286</v>
      </c>
      <c r="E100" s="12" t="s">
        <v>9</v>
      </c>
      <c r="F100" s="12">
        <v>10</v>
      </c>
      <c r="G100" s="12" t="s">
        <v>10</v>
      </c>
    </row>
    <row r="101" spans="3:7" ht="15" thickBot="1" x14ac:dyDescent="0.35">
      <c r="C101" s="10">
        <v>43311</v>
      </c>
      <c r="D101" s="11">
        <v>0.76251157407407411</v>
      </c>
      <c r="E101" s="12" t="s">
        <v>9</v>
      </c>
      <c r="F101" s="12">
        <v>20</v>
      </c>
      <c r="G101" s="12" t="s">
        <v>10</v>
      </c>
    </row>
    <row r="102" spans="3:7" ht="15" thickBot="1" x14ac:dyDescent="0.35">
      <c r="C102" s="10">
        <v>43311</v>
      </c>
      <c r="D102" s="11">
        <v>0.76268518518518524</v>
      </c>
      <c r="E102" s="12" t="s">
        <v>9</v>
      </c>
      <c r="F102" s="12">
        <v>20</v>
      </c>
      <c r="G102" s="12" t="s">
        <v>10</v>
      </c>
    </row>
    <row r="103" spans="3:7" ht="15" thickBot="1" x14ac:dyDescent="0.35">
      <c r="C103" s="10">
        <v>43311</v>
      </c>
      <c r="D103" s="11">
        <v>0.76909722222222221</v>
      </c>
      <c r="E103" s="12" t="s">
        <v>9</v>
      </c>
      <c r="F103" s="12">
        <v>11</v>
      </c>
      <c r="G103" s="12" t="s">
        <v>11</v>
      </c>
    </row>
    <row r="104" spans="3:7" ht="15" thickBot="1" x14ac:dyDescent="0.35">
      <c r="C104" s="10">
        <v>43311</v>
      </c>
      <c r="D104" s="11">
        <v>0.77293981481481477</v>
      </c>
      <c r="E104" s="12" t="s">
        <v>9</v>
      </c>
      <c r="F104" s="12">
        <v>20</v>
      </c>
      <c r="G104" s="12" t="s">
        <v>10</v>
      </c>
    </row>
    <row r="105" spans="3:7" ht="15" thickBot="1" x14ac:dyDescent="0.35">
      <c r="C105" s="10">
        <v>43311</v>
      </c>
      <c r="D105" s="11">
        <v>0.77303240740740742</v>
      </c>
      <c r="E105" s="12" t="s">
        <v>9</v>
      </c>
      <c r="F105" s="12">
        <v>17</v>
      </c>
      <c r="G105" s="12" t="s">
        <v>11</v>
      </c>
    </row>
    <row r="106" spans="3:7" ht="15" thickBot="1" x14ac:dyDescent="0.35">
      <c r="C106" s="10">
        <v>43311</v>
      </c>
      <c r="D106" s="11">
        <v>0.77400462962962957</v>
      </c>
      <c r="E106" s="12" t="s">
        <v>9</v>
      </c>
      <c r="F106" s="12">
        <v>35</v>
      </c>
      <c r="G106" s="12" t="s">
        <v>10</v>
      </c>
    </row>
    <row r="107" spans="3:7" ht="15" thickBot="1" x14ac:dyDescent="0.35">
      <c r="C107" s="10">
        <v>43311</v>
      </c>
      <c r="D107" s="11">
        <v>0.77827546296296291</v>
      </c>
      <c r="E107" s="12" t="s">
        <v>9</v>
      </c>
      <c r="F107" s="12">
        <v>21</v>
      </c>
      <c r="G107" s="12" t="s">
        <v>11</v>
      </c>
    </row>
    <row r="108" spans="3:7" ht="15" thickBot="1" x14ac:dyDescent="0.35">
      <c r="C108" s="10">
        <v>43311</v>
      </c>
      <c r="D108" s="11">
        <v>0.77829861111111109</v>
      </c>
      <c r="E108" s="12" t="s">
        <v>9</v>
      </c>
      <c r="F108" s="12">
        <v>10</v>
      </c>
      <c r="G108" s="12" t="s">
        <v>10</v>
      </c>
    </row>
    <row r="109" spans="3:7" ht="15" thickBot="1" x14ac:dyDescent="0.35">
      <c r="C109" s="10">
        <v>43311</v>
      </c>
      <c r="D109" s="11">
        <v>0.7793402777777777</v>
      </c>
      <c r="E109" s="12" t="s">
        <v>9</v>
      </c>
      <c r="F109" s="12">
        <v>17</v>
      </c>
      <c r="G109" s="12" t="s">
        <v>10</v>
      </c>
    </row>
    <row r="110" spans="3:7" ht="15" thickBot="1" x14ac:dyDescent="0.35">
      <c r="C110" s="10">
        <v>43311</v>
      </c>
      <c r="D110" s="11">
        <v>0.77937499999999993</v>
      </c>
      <c r="E110" s="12" t="s">
        <v>9</v>
      </c>
      <c r="F110" s="12">
        <v>10</v>
      </c>
      <c r="G110" s="12" t="s">
        <v>10</v>
      </c>
    </row>
    <row r="111" spans="3:7" ht="15" thickBot="1" x14ac:dyDescent="0.35">
      <c r="C111" s="10">
        <v>43311</v>
      </c>
      <c r="D111" s="11">
        <v>0.78030092592592604</v>
      </c>
      <c r="E111" s="12" t="s">
        <v>9</v>
      </c>
      <c r="F111" s="12">
        <v>10</v>
      </c>
      <c r="G111" s="12" t="s">
        <v>10</v>
      </c>
    </row>
    <row r="112" spans="3:7" ht="15" thickBot="1" x14ac:dyDescent="0.35">
      <c r="C112" s="10">
        <v>43311</v>
      </c>
      <c r="D112" s="11">
        <v>0.78163194444444439</v>
      </c>
      <c r="E112" s="12" t="s">
        <v>9</v>
      </c>
      <c r="F112" s="12">
        <v>12</v>
      </c>
      <c r="G112" s="12" t="s">
        <v>11</v>
      </c>
    </row>
    <row r="113" spans="3:7" ht="15" thickBot="1" x14ac:dyDescent="0.35">
      <c r="C113" s="10">
        <v>43311</v>
      </c>
      <c r="D113" s="11">
        <v>0.7834374999999999</v>
      </c>
      <c r="E113" s="12" t="s">
        <v>9</v>
      </c>
      <c r="F113" s="12">
        <v>13</v>
      </c>
      <c r="G113" s="12" t="s">
        <v>11</v>
      </c>
    </row>
    <row r="114" spans="3:7" ht="15" thickBot="1" x14ac:dyDescent="0.35">
      <c r="C114" s="10">
        <v>43311</v>
      </c>
      <c r="D114" s="11">
        <v>0.78486111111111112</v>
      </c>
      <c r="E114" s="12" t="s">
        <v>9</v>
      </c>
      <c r="F114" s="12">
        <v>11</v>
      </c>
      <c r="G114" s="12" t="s">
        <v>11</v>
      </c>
    </row>
    <row r="115" spans="3:7" ht="15" thickBot="1" x14ac:dyDescent="0.35">
      <c r="C115" s="10">
        <v>43311</v>
      </c>
      <c r="D115" s="11">
        <v>0.78986111111111112</v>
      </c>
      <c r="E115" s="12" t="s">
        <v>9</v>
      </c>
      <c r="F115" s="12">
        <v>12</v>
      </c>
      <c r="G115" s="12" t="s">
        <v>11</v>
      </c>
    </row>
    <row r="116" spans="3:7" ht="15" thickBot="1" x14ac:dyDescent="0.35">
      <c r="C116" s="10">
        <v>43311</v>
      </c>
      <c r="D116" s="11">
        <v>0.79003472222222226</v>
      </c>
      <c r="E116" s="12" t="s">
        <v>9</v>
      </c>
      <c r="F116" s="12">
        <v>12</v>
      </c>
      <c r="G116" s="12" t="s">
        <v>11</v>
      </c>
    </row>
    <row r="117" spans="3:7" ht="15" thickBot="1" x14ac:dyDescent="0.35">
      <c r="C117" s="10">
        <v>43311</v>
      </c>
      <c r="D117" s="11">
        <v>0.79921296296296296</v>
      </c>
      <c r="E117" s="12" t="s">
        <v>9</v>
      </c>
      <c r="F117" s="12">
        <v>11</v>
      </c>
      <c r="G117" s="12" t="s">
        <v>11</v>
      </c>
    </row>
    <row r="118" spans="3:7" ht="15" thickBot="1" x14ac:dyDescent="0.35">
      <c r="C118" s="10">
        <v>43311</v>
      </c>
      <c r="D118" s="11">
        <v>0.82290509259259259</v>
      </c>
      <c r="E118" s="12" t="s">
        <v>9</v>
      </c>
      <c r="F118" s="12">
        <v>8</v>
      </c>
      <c r="G118" s="12" t="s">
        <v>11</v>
      </c>
    </row>
    <row r="119" spans="3:7" ht="15" thickBot="1" x14ac:dyDescent="0.35">
      <c r="C119" s="10">
        <v>43311</v>
      </c>
      <c r="D119" s="11">
        <v>0.82564814814814813</v>
      </c>
      <c r="E119" s="12" t="s">
        <v>9</v>
      </c>
      <c r="F119" s="12">
        <v>13</v>
      </c>
      <c r="G119" s="12" t="s">
        <v>10</v>
      </c>
    </row>
    <row r="120" spans="3:7" ht="15" thickBot="1" x14ac:dyDescent="0.35">
      <c r="C120" s="10">
        <v>43311</v>
      </c>
      <c r="D120" s="11">
        <v>0.83835648148148145</v>
      </c>
      <c r="E120" s="12" t="s">
        <v>9</v>
      </c>
      <c r="F120" s="12">
        <v>13</v>
      </c>
      <c r="G120" s="12" t="s">
        <v>11</v>
      </c>
    </row>
    <row r="121" spans="3:7" ht="15" thickBot="1" x14ac:dyDescent="0.35">
      <c r="C121" s="10">
        <v>43311</v>
      </c>
      <c r="D121" s="11">
        <v>0.84575231481481483</v>
      </c>
      <c r="E121" s="12" t="s">
        <v>9</v>
      </c>
      <c r="F121" s="12">
        <v>8</v>
      </c>
      <c r="G121" s="12" t="s">
        <v>10</v>
      </c>
    </row>
    <row r="122" spans="3:7" ht="15" thickBot="1" x14ac:dyDescent="0.35">
      <c r="C122" s="10">
        <v>43311</v>
      </c>
      <c r="D122" s="11">
        <v>0.84770833333333329</v>
      </c>
      <c r="E122" s="12" t="s">
        <v>9</v>
      </c>
      <c r="F122" s="12">
        <v>6</v>
      </c>
      <c r="G122" s="12" t="s">
        <v>11</v>
      </c>
    </row>
    <row r="123" spans="3:7" ht="15" thickBot="1" x14ac:dyDescent="0.35">
      <c r="C123" s="10">
        <v>43311</v>
      </c>
      <c r="D123" s="11">
        <v>0.84949074074074071</v>
      </c>
      <c r="E123" s="12" t="s">
        <v>9</v>
      </c>
      <c r="F123" s="12">
        <v>24</v>
      </c>
      <c r="G123" s="12" t="s">
        <v>10</v>
      </c>
    </row>
    <row r="124" spans="3:7" ht="15" thickBot="1" x14ac:dyDescent="0.35">
      <c r="C124" s="10">
        <v>43311</v>
      </c>
      <c r="D124" s="11">
        <v>0.85416666666666663</v>
      </c>
      <c r="E124" s="12" t="s">
        <v>9</v>
      </c>
      <c r="F124" s="12">
        <v>19</v>
      </c>
      <c r="G124" s="12" t="s">
        <v>10</v>
      </c>
    </row>
    <row r="125" spans="3:7" ht="15" thickBot="1" x14ac:dyDescent="0.35">
      <c r="C125" s="10">
        <v>43311</v>
      </c>
      <c r="D125" s="11">
        <v>0.85424768518518512</v>
      </c>
      <c r="E125" s="12" t="s">
        <v>9</v>
      </c>
      <c r="F125" s="12">
        <v>21</v>
      </c>
      <c r="G125" s="12" t="s">
        <v>10</v>
      </c>
    </row>
    <row r="126" spans="3:7" ht="15" thickBot="1" x14ac:dyDescent="0.35">
      <c r="C126" s="10">
        <v>43311</v>
      </c>
      <c r="D126" s="11">
        <v>0.85782407407407402</v>
      </c>
      <c r="E126" s="12" t="s">
        <v>9</v>
      </c>
      <c r="F126" s="12">
        <v>19</v>
      </c>
      <c r="G126" s="12" t="s">
        <v>10</v>
      </c>
    </row>
    <row r="127" spans="3:7" ht="15" thickBot="1" x14ac:dyDescent="0.35">
      <c r="C127" s="10">
        <v>43311</v>
      </c>
      <c r="D127" s="11">
        <v>0.85944444444444434</v>
      </c>
      <c r="E127" s="12" t="s">
        <v>9</v>
      </c>
      <c r="F127" s="12">
        <v>11</v>
      </c>
      <c r="G127" s="12" t="s">
        <v>11</v>
      </c>
    </row>
    <row r="128" spans="3:7" ht="15" thickBot="1" x14ac:dyDescent="0.35">
      <c r="C128" s="10">
        <v>43311</v>
      </c>
      <c r="D128" s="11">
        <v>0.86263888888888884</v>
      </c>
      <c r="E128" s="12" t="s">
        <v>9</v>
      </c>
      <c r="F128" s="12">
        <v>10</v>
      </c>
      <c r="G128" s="12" t="s">
        <v>11</v>
      </c>
    </row>
    <row r="129" spans="3:7" ht="15" thickBot="1" x14ac:dyDescent="0.35">
      <c r="C129" s="10">
        <v>43311</v>
      </c>
      <c r="D129" s="11">
        <v>0.8637731481481481</v>
      </c>
      <c r="E129" s="12" t="s">
        <v>9</v>
      </c>
      <c r="F129" s="12">
        <v>9</v>
      </c>
      <c r="G129" s="12" t="s">
        <v>11</v>
      </c>
    </row>
    <row r="130" spans="3:7" ht="15" thickBot="1" x14ac:dyDescent="0.35">
      <c r="C130" s="10">
        <v>43311</v>
      </c>
      <c r="D130" s="11">
        <v>0.86753472222222217</v>
      </c>
      <c r="E130" s="12" t="s">
        <v>9</v>
      </c>
      <c r="F130" s="12">
        <v>17</v>
      </c>
      <c r="G130" s="12" t="s">
        <v>11</v>
      </c>
    </row>
    <row r="131" spans="3:7" ht="15" thickBot="1" x14ac:dyDescent="0.35">
      <c r="C131" s="10">
        <v>43311</v>
      </c>
      <c r="D131" s="11">
        <v>0.92388888888888887</v>
      </c>
      <c r="E131" s="12" t="s">
        <v>9</v>
      </c>
      <c r="F131" s="12">
        <v>20</v>
      </c>
      <c r="G131" s="12" t="s">
        <v>10</v>
      </c>
    </row>
    <row r="132" spans="3:7" ht="15" thickBot="1" x14ac:dyDescent="0.35">
      <c r="C132" s="10">
        <v>43311</v>
      </c>
      <c r="D132" s="11">
        <v>0.93619212962962972</v>
      </c>
      <c r="E132" s="12" t="s">
        <v>9</v>
      </c>
      <c r="F132" s="12">
        <v>16</v>
      </c>
      <c r="G132" s="12" t="s">
        <v>10</v>
      </c>
    </row>
    <row r="133" spans="3:7" ht="15" thickBot="1" x14ac:dyDescent="0.35">
      <c r="C133" s="10">
        <v>43311</v>
      </c>
      <c r="D133" s="11">
        <v>0.97553240740740732</v>
      </c>
      <c r="E133" s="12" t="s">
        <v>9</v>
      </c>
      <c r="F133" s="12">
        <v>13</v>
      </c>
      <c r="G133" s="12" t="s">
        <v>11</v>
      </c>
    </row>
    <row r="134" spans="3:7" ht="15" thickBot="1" x14ac:dyDescent="0.35">
      <c r="C134" s="10">
        <v>43312</v>
      </c>
      <c r="D134" s="11">
        <v>0.12524305555555557</v>
      </c>
      <c r="E134" s="12" t="s">
        <v>9</v>
      </c>
      <c r="F134" s="12">
        <v>34</v>
      </c>
      <c r="G134" s="12" t="s">
        <v>10</v>
      </c>
    </row>
    <row r="135" spans="3:7" ht="15" thickBot="1" x14ac:dyDescent="0.35">
      <c r="C135" s="10">
        <v>43312</v>
      </c>
      <c r="D135" s="11">
        <v>0.1275</v>
      </c>
      <c r="E135" s="12" t="s">
        <v>9</v>
      </c>
      <c r="F135" s="12">
        <v>11</v>
      </c>
      <c r="G135" s="12" t="s">
        <v>11</v>
      </c>
    </row>
    <row r="136" spans="3:7" ht="15" thickBot="1" x14ac:dyDescent="0.35">
      <c r="C136" s="10">
        <v>43312</v>
      </c>
      <c r="D136" s="11">
        <v>0.12771990740740741</v>
      </c>
      <c r="E136" s="12" t="s">
        <v>9</v>
      </c>
      <c r="F136" s="12">
        <v>11</v>
      </c>
      <c r="G136" s="12" t="s">
        <v>11</v>
      </c>
    </row>
    <row r="137" spans="3:7" ht="15" thickBot="1" x14ac:dyDescent="0.35">
      <c r="C137" s="10">
        <v>43312</v>
      </c>
      <c r="D137" s="11">
        <v>0.17548611111111112</v>
      </c>
      <c r="E137" s="12" t="s">
        <v>9</v>
      </c>
      <c r="F137" s="12">
        <v>9</v>
      </c>
      <c r="G137" s="12" t="s">
        <v>10</v>
      </c>
    </row>
    <row r="138" spans="3:7" ht="15" thickBot="1" x14ac:dyDescent="0.35">
      <c r="C138" s="10">
        <v>43312</v>
      </c>
      <c r="D138" s="11">
        <v>0.2723842592592593</v>
      </c>
      <c r="E138" s="12" t="s">
        <v>9</v>
      </c>
      <c r="F138" s="12">
        <v>12</v>
      </c>
      <c r="G138" s="12" t="s">
        <v>11</v>
      </c>
    </row>
    <row r="139" spans="3:7" ht="15" thickBot="1" x14ac:dyDescent="0.35">
      <c r="C139" s="10">
        <v>43312</v>
      </c>
      <c r="D139" s="11">
        <v>0.30664351851851851</v>
      </c>
      <c r="E139" s="12" t="s">
        <v>9</v>
      </c>
      <c r="F139" s="12">
        <v>11</v>
      </c>
      <c r="G139" s="12" t="s">
        <v>10</v>
      </c>
    </row>
    <row r="140" spans="3:7" ht="15" thickBot="1" x14ac:dyDescent="0.35">
      <c r="C140" s="10">
        <v>43312</v>
      </c>
      <c r="D140" s="11">
        <v>0.30664351851851851</v>
      </c>
      <c r="E140" s="12" t="s">
        <v>9</v>
      </c>
      <c r="F140" s="12">
        <v>10</v>
      </c>
      <c r="G140" s="12" t="s">
        <v>10</v>
      </c>
    </row>
    <row r="141" spans="3:7" ht="15" thickBot="1" x14ac:dyDescent="0.35">
      <c r="C141" s="10">
        <v>43312</v>
      </c>
      <c r="D141" s="11">
        <v>0.3066550925925926</v>
      </c>
      <c r="E141" s="12" t="s">
        <v>9</v>
      </c>
      <c r="F141" s="12">
        <v>9</v>
      </c>
      <c r="G141" s="12" t="s">
        <v>10</v>
      </c>
    </row>
    <row r="142" spans="3:7" ht="15" thickBot="1" x14ac:dyDescent="0.35">
      <c r="C142" s="10">
        <v>43312</v>
      </c>
      <c r="D142" s="11">
        <v>0.30987268518518518</v>
      </c>
      <c r="E142" s="12" t="s">
        <v>9</v>
      </c>
      <c r="F142" s="12">
        <v>12</v>
      </c>
      <c r="G142" s="12" t="s">
        <v>11</v>
      </c>
    </row>
    <row r="143" spans="3:7" ht="15" thickBot="1" x14ac:dyDescent="0.35">
      <c r="C143" s="10">
        <v>43312</v>
      </c>
      <c r="D143" s="11">
        <v>0.31148148148148147</v>
      </c>
      <c r="E143" s="12" t="s">
        <v>9</v>
      </c>
      <c r="F143" s="12">
        <v>10</v>
      </c>
      <c r="G143" s="12" t="s">
        <v>11</v>
      </c>
    </row>
    <row r="144" spans="3:7" ht="15" thickBot="1" x14ac:dyDescent="0.35">
      <c r="C144" s="10">
        <v>43312</v>
      </c>
      <c r="D144" s="11">
        <v>0.32488425925925929</v>
      </c>
      <c r="E144" s="12" t="s">
        <v>9</v>
      </c>
      <c r="F144" s="12">
        <v>11</v>
      </c>
      <c r="G144" s="12" t="s">
        <v>11</v>
      </c>
    </row>
    <row r="145" spans="3:7" ht="15" thickBot="1" x14ac:dyDescent="0.35">
      <c r="C145" s="10">
        <v>43312</v>
      </c>
      <c r="D145" s="11">
        <v>0.34611111111111109</v>
      </c>
      <c r="E145" s="12" t="s">
        <v>9</v>
      </c>
      <c r="F145" s="12">
        <v>11</v>
      </c>
      <c r="G145" s="12" t="s">
        <v>10</v>
      </c>
    </row>
    <row r="146" spans="3:7" ht="15" thickBot="1" x14ac:dyDescent="0.35">
      <c r="C146" s="10">
        <v>43312</v>
      </c>
      <c r="D146" s="11">
        <v>0.35303240740740738</v>
      </c>
      <c r="E146" s="12" t="s">
        <v>9</v>
      </c>
      <c r="F146" s="12">
        <v>10</v>
      </c>
      <c r="G146" s="12" t="s">
        <v>10</v>
      </c>
    </row>
    <row r="147" spans="3:7" ht="15" thickBot="1" x14ac:dyDescent="0.35">
      <c r="C147" s="10">
        <v>43312</v>
      </c>
      <c r="D147" s="11">
        <v>0.35822916666666665</v>
      </c>
      <c r="E147" s="12" t="s">
        <v>9</v>
      </c>
      <c r="F147" s="12">
        <v>7</v>
      </c>
      <c r="G147" s="12" t="s">
        <v>11</v>
      </c>
    </row>
    <row r="148" spans="3:7" ht="15" thickBot="1" x14ac:dyDescent="0.35">
      <c r="C148" s="10">
        <v>43312</v>
      </c>
      <c r="D148" s="11">
        <v>0.35983796296296294</v>
      </c>
      <c r="E148" s="12" t="s">
        <v>9</v>
      </c>
      <c r="F148" s="12">
        <v>15</v>
      </c>
      <c r="G148" s="12" t="s">
        <v>10</v>
      </c>
    </row>
    <row r="149" spans="3:7" ht="15" thickBot="1" x14ac:dyDescent="0.35">
      <c r="C149" s="10">
        <v>43312</v>
      </c>
      <c r="D149" s="11">
        <v>0.36401620370370374</v>
      </c>
      <c r="E149" s="12" t="s">
        <v>9</v>
      </c>
      <c r="F149" s="12">
        <v>12</v>
      </c>
      <c r="G149" s="12" t="s">
        <v>10</v>
      </c>
    </row>
    <row r="150" spans="3:7" ht="15" thickBot="1" x14ac:dyDescent="0.35">
      <c r="C150" s="10">
        <v>43312</v>
      </c>
      <c r="D150" s="11">
        <v>0.37027777777777776</v>
      </c>
      <c r="E150" s="12" t="s">
        <v>9</v>
      </c>
      <c r="F150" s="12">
        <v>22</v>
      </c>
      <c r="G150" s="12" t="s">
        <v>10</v>
      </c>
    </row>
    <row r="151" spans="3:7" ht="15" thickBot="1" x14ac:dyDescent="0.35">
      <c r="C151" s="10">
        <v>43312</v>
      </c>
      <c r="D151" s="11">
        <v>0.38285879629629632</v>
      </c>
      <c r="E151" s="12" t="s">
        <v>9</v>
      </c>
      <c r="F151" s="12">
        <v>22</v>
      </c>
      <c r="G151" s="12" t="s">
        <v>10</v>
      </c>
    </row>
    <row r="152" spans="3:7" ht="15" thickBot="1" x14ac:dyDescent="0.35">
      <c r="C152" s="10">
        <v>43312</v>
      </c>
      <c r="D152" s="11">
        <v>0.40361111111111114</v>
      </c>
      <c r="E152" s="12" t="s">
        <v>9</v>
      </c>
      <c r="F152" s="12">
        <v>22</v>
      </c>
      <c r="G152" s="12" t="s">
        <v>11</v>
      </c>
    </row>
    <row r="153" spans="3:7" ht="15" thickBot="1" x14ac:dyDescent="0.35">
      <c r="C153" s="10">
        <v>43312</v>
      </c>
      <c r="D153" s="11">
        <v>0.43399305555555556</v>
      </c>
      <c r="E153" s="12" t="s">
        <v>9</v>
      </c>
      <c r="F153" s="12">
        <v>15</v>
      </c>
      <c r="G153" s="12" t="s">
        <v>10</v>
      </c>
    </row>
    <row r="154" spans="3:7" ht="15" thickBot="1" x14ac:dyDescent="0.35">
      <c r="C154" s="10">
        <v>43312</v>
      </c>
      <c r="D154" s="11">
        <v>0.4377199074074074</v>
      </c>
      <c r="E154" s="12" t="s">
        <v>9</v>
      </c>
      <c r="F154" s="12">
        <v>7</v>
      </c>
      <c r="G154" s="12" t="s">
        <v>10</v>
      </c>
    </row>
    <row r="155" spans="3:7" ht="15" thickBot="1" x14ac:dyDescent="0.35">
      <c r="C155" s="10">
        <v>43312</v>
      </c>
      <c r="D155" s="11">
        <v>0.43984953703703705</v>
      </c>
      <c r="E155" s="12" t="s">
        <v>9</v>
      </c>
      <c r="F155" s="12">
        <v>11</v>
      </c>
      <c r="G155" s="12" t="s">
        <v>11</v>
      </c>
    </row>
    <row r="156" spans="3:7" ht="15" thickBot="1" x14ac:dyDescent="0.35">
      <c r="C156" s="10">
        <v>43312</v>
      </c>
      <c r="D156" s="11">
        <v>0.45009259259259254</v>
      </c>
      <c r="E156" s="12" t="s">
        <v>9</v>
      </c>
      <c r="F156" s="12">
        <v>11</v>
      </c>
      <c r="G156" s="12" t="s">
        <v>11</v>
      </c>
    </row>
    <row r="157" spans="3:7" ht="15" thickBot="1" x14ac:dyDescent="0.35">
      <c r="C157" s="10">
        <v>43312</v>
      </c>
      <c r="D157" s="11">
        <v>0.45017361111111115</v>
      </c>
      <c r="E157" s="12" t="s">
        <v>9</v>
      </c>
      <c r="F157" s="12">
        <v>9</v>
      </c>
      <c r="G157" s="12" t="s">
        <v>11</v>
      </c>
    </row>
    <row r="158" spans="3:7" ht="15" thickBot="1" x14ac:dyDescent="0.35">
      <c r="C158" s="10">
        <v>43312</v>
      </c>
      <c r="D158" s="11">
        <v>0.45065972222222223</v>
      </c>
      <c r="E158" s="12" t="s">
        <v>9</v>
      </c>
      <c r="F158" s="12">
        <v>9</v>
      </c>
      <c r="G158" s="12" t="s">
        <v>11</v>
      </c>
    </row>
    <row r="159" spans="3:7" ht="15" thickBot="1" x14ac:dyDescent="0.35">
      <c r="C159" s="10">
        <v>43312</v>
      </c>
      <c r="D159" s="11">
        <v>0.45106481481481481</v>
      </c>
      <c r="E159" s="12" t="s">
        <v>9</v>
      </c>
      <c r="F159" s="12">
        <v>12</v>
      </c>
      <c r="G159" s="12" t="s">
        <v>11</v>
      </c>
    </row>
    <row r="160" spans="3:7" ht="15" thickBot="1" x14ac:dyDescent="0.35">
      <c r="C160" s="10">
        <v>43312</v>
      </c>
      <c r="D160" s="11">
        <v>0.45379629629629631</v>
      </c>
      <c r="E160" s="12" t="s">
        <v>9</v>
      </c>
      <c r="F160" s="12">
        <v>20</v>
      </c>
      <c r="G160" s="12" t="s">
        <v>10</v>
      </c>
    </row>
    <row r="161" spans="3:7" ht="15" thickBot="1" x14ac:dyDescent="0.35">
      <c r="C161" s="10">
        <v>43312</v>
      </c>
      <c r="D161" s="11">
        <v>0.4543402777777778</v>
      </c>
      <c r="E161" s="12" t="s">
        <v>9</v>
      </c>
      <c r="F161" s="12">
        <v>12</v>
      </c>
      <c r="G161" s="12" t="s">
        <v>11</v>
      </c>
    </row>
    <row r="162" spans="3:7" ht="15" thickBot="1" x14ac:dyDescent="0.35">
      <c r="C162" s="10">
        <v>43312</v>
      </c>
      <c r="D162" s="11">
        <v>0.45452546296296298</v>
      </c>
      <c r="E162" s="12" t="s">
        <v>9</v>
      </c>
      <c r="F162" s="12">
        <v>10</v>
      </c>
      <c r="G162" s="12" t="s">
        <v>11</v>
      </c>
    </row>
    <row r="163" spans="3:7" ht="15" thickBot="1" x14ac:dyDescent="0.35">
      <c r="C163" s="10">
        <v>43312</v>
      </c>
      <c r="D163" s="11">
        <v>0.46052083333333332</v>
      </c>
      <c r="E163" s="12" t="s">
        <v>9</v>
      </c>
      <c r="F163" s="12">
        <v>12</v>
      </c>
      <c r="G163" s="12" t="s">
        <v>11</v>
      </c>
    </row>
    <row r="164" spans="3:7" ht="15" thickBot="1" x14ac:dyDescent="0.35">
      <c r="C164" s="10">
        <v>43312</v>
      </c>
      <c r="D164" s="11">
        <v>0.46394675925925927</v>
      </c>
      <c r="E164" s="12" t="s">
        <v>9</v>
      </c>
      <c r="F164" s="12">
        <v>11</v>
      </c>
      <c r="G164" s="12" t="s">
        <v>10</v>
      </c>
    </row>
    <row r="165" spans="3:7" ht="15" thickBot="1" x14ac:dyDescent="0.35">
      <c r="C165" s="10">
        <v>43312</v>
      </c>
      <c r="D165" s="11">
        <v>0.46817129629629628</v>
      </c>
      <c r="E165" s="12" t="s">
        <v>9</v>
      </c>
      <c r="F165" s="12">
        <v>10</v>
      </c>
      <c r="G165" s="12" t="s">
        <v>10</v>
      </c>
    </row>
    <row r="166" spans="3:7" ht="15" thickBot="1" x14ac:dyDescent="0.35">
      <c r="C166" s="10">
        <v>43312</v>
      </c>
      <c r="D166" s="11">
        <v>0.4887037037037037</v>
      </c>
      <c r="E166" s="12" t="s">
        <v>9</v>
      </c>
      <c r="F166" s="12">
        <v>23</v>
      </c>
      <c r="G166" s="12" t="s">
        <v>10</v>
      </c>
    </row>
    <row r="167" spans="3:7" ht="15" thickBot="1" x14ac:dyDescent="0.35">
      <c r="C167" s="10">
        <v>43312</v>
      </c>
      <c r="D167" s="11">
        <v>0.49027777777777781</v>
      </c>
      <c r="E167" s="12" t="s">
        <v>9</v>
      </c>
      <c r="F167" s="12">
        <v>23</v>
      </c>
      <c r="G167" s="12" t="s">
        <v>11</v>
      </c>
    </row>
    <row r="168" spans="3:7" ht="15" thickBot="1" x14ac:dyDescent="0.35">
      <c r="C168" s="10">
        <v>43312</v>
      </c>
      <c r="D168" s="11">
        <v>0.50398148148148147</v>
      </c>
      <c r="E168" s="12" t="s">
        <v>9</v>
      </c>
      <c r="F168" s="12">
        <v>12</v>
      </c>
      <c r="G168" s="12" t="s">
        <v>11</v>
      </c>
    </row>
    <row r="169" spans="3:7" ht="15" thickBot="1" x14ac:dyDescent="0.35">
      <c r="C169" s="10">
        <v>43312</v>
      </c>
      <c r="D169" s="11">
        <v>0.50842592592592595</v>
      </c>
      <c r="E169" s="12" t="s">
        <v>9</v>
      </c>
      <c r="F169" s="12">
        <v>12</v>
      </c>
      <c r="G169" s="12" t="s">
        <v>11</v>
      </c>
    </row>
    <row r="170" spans="3:7" ht="15" thickBot="1" x14ac:dyDescent="0.35">
      <c r="C170" s="10">
        <v>43312</v>
      </c>
      <c r="D170" s="11">
        <v>0.50853009259259252</v>
      </c>
      <c r="E170" s="12" t="s">
        <v>9</v>
      </c>
      <c r="F170" s="12">
        <v>10</v>
      </c>
      <c r="G170" s="12" t="s">
        <v>11</v>
      </c>
    </row>
    <row r="171" spans="3:7" ht="15" thickBot="1" x14ac:dyDescent="0.35">
      <c r="C171" s="10">
        <v>43312</v>
      </c>
      <c r="D171" s="11">
        <v>0.5095601851851852</v>
      </c>
      <c r="E171" s="12" t="s">
        <v>9</v>
      </c>
      <c r="F171" s="12">
        <v>22</v>
      </c>
      <c r="G171" s="12" t="s">
        <v>10</v>
      </c>
    </row>
    <row r="172" spans="3:7" ht="15" thickBot="1" x14ac:dyDescent="0.35">
      <c r="C172" s="10">
        <v>43312</v>
      </c>
      <c r="D172" s="11">
        <v>0.51045138888888886</v>
      </c>
      <c r="E172" s="12" t="s">
        <v>9</v>
      </c>
      <c r="F172" s="12">
        <v>24</v>
      </c>
      <c r="G172" s="12" t="s">
        <v>10</v>
      </c>
    </row>
    <row r="173" spans="3:7" ht="15" thickBot="1" x14ac:dyDescent="0.35">
      <c r="C173" s="10">
        <v>43312</v>
      </c>
      <c r="D173" s="11">
        <v>0.51402777777777775</v>
      </c>
      <c r="E173" s="12" t="s">
        <v>9</v>
      </c>
      <c r="F173" s="12">
        <v>15</v>
      </c>
      <c r="G173" s="12" t="s">
        <v>11</v>
      </c>
    </row>
    <row r="174" spans="3:7" ht="15" thickBot="1" x14ac:dyDescent="0.35">
      <c r="C174" s="10">
        <v>43312</v>
      </c>
      <c r="D174" s="11">
        <v>0.5140393518518519</v>
      </c>
      <c r="E174" s="12" t="s">
        <v>9</v>
      </c>
      <c r="F174" s="12">
        <v>8</v>
      </c>
      <c r="G174" s="12" t="s">
        <v>11</v>
      </c>
    </row>
    <row r="175" spans="3:7" ht="15" thickBot="1" x14ac:dyDescent="0.35">
      <c r="C175" s="10">
        <v>43312</v>
      </c>
      <c r="D175" s="11">
        <v>0.52269675925925929</v>
      </c>
      <c r="E175" s="12" t="s">
        <v>9</v>
      </c>
      <c r="F175" s="12">
        <v>23</v>
      </c>
      <c r="G175" s="12" t="s">
        <v>10</v>
      </c>
    </row>
    <row r="176" spans="3:7" ht="15" thickBot="1" x14ac:dyDescent="0.35">
      <c r="C176" s="10">
        <v>43312</v>
      </c>
      <c r="D176" s="11">
        <v>0.52369212962962963</v>
      </c>
      <c r="E176" s="12" t="s">
        <v>9</v>
      </c>
      <c r="F176" s="12">
        <v>18</v>
      </c>
      <c r="G176" s="12" t="s">
        <v>10</v>
      </c>
    </row>
    <row r="177" spans="3:7" ht="15" thickBot="1" x14ac:dyDescent="0.35">
      <c r="C177" s="10">
        <v>43312</v>
      </c>
      <c r="D177" s="11">
        <v>0.53209490740740739</v>
      </c>
      <c r="E177" s="12" t="s">
        <v>9</v>
      </c>
      <c r="F177" s="12">
        <v>11</v>
      </c>
      <c r="G177" s="12" t="s">
        <v>11</v>
      </c>
    </row>
    <row r="178" spans="3:7" ht="15" thickBot="1" x14ac:dyDescent="0.35">
      <c r="C178" s="10">
        <v>43312</v>
      </c>
      <c r="D178" s="11">
        <v>0.53215277777777781</v>
      </c>
      <c r="E178" s="12" t="s">
        <v>9</v>
      </c>
      <c r="F178" s="12">
        <v>16</v>
      </c>
      <c r="G178" s="12" t="s">
        <v>11</v>
      </c>
    </row>
    <row r="179" spans="3:7" ht="15" thickBot="1" x14ac:dyDescent="0.35">
      <c r="C179" s="10">
        <v>43312</v>
      </c>
      <c r="D179" s="11">
        <v>0.53216435185185185</v>
      </c>
      <c r="E179" s="12" t="s">
        <v>9</v>
      </c>
      <c r="F179" s="12">
        <v>14</v>
      </c>
      <c r="G179" s="12" t="s">
        <v>11</v>
      </c>
    </row>
    <row r="180" spans="3:7" ht="15" thickBot="1" x14ac:dyDescent="0.35">
      <c r="C180" s="10">
        <v>43312</v>
      </c>
      <c r="D180" s="11">
        <v>0.53217592592592589</v>
      </c>
      <c r="E180" s="12" t="s">
        <v>9</v>
      </c>
      <c r="F180" s="12">
        <v>9</v>
      </c>
      <c r="G180" s="12" t="s">
        <v>11</v>
      </c>
    </row>
    <row r="181" spans="3:7" ht="15" thickBot="1" x14ac:dyDescent="0.35">
      <c r="C181" s="10">
        <v>43312</v>
      </c>
      <c r="D181" s="11">
        <v>0.54472222222222222</v>
      </c>
      <c r="E181" s="12" t="s">
        <v>9</v>
      </c>
      <c r="F181" s="12">
        <v>21</v>
      </c>
      <c r="G181" s="12" t="s">
        <v>10</v>
      </c>
    </row>
    <row r="182" spans="3:7" ht="15" thickBot="1" x14ac:dyDescent="0.35">
      <c r="C182" s="10">
        <v>43312</v>
      </c>
      <c r="D182" s="11">
        <v>0.54527777777777775</v>
      </c>
      <c r="E182" s="12" t="s">
        <v>9</v>
      </c>
      <c r="F182" s="12">
        <v>14</v>
      </c>
      <c r="G182" s="12" t="s">
        <v>11</v>
      </c>
    </row>
    <row r="183" spans="3:7" ht="15" thickBot="1" x14ac:dyDescent="0.35">
      <c r="C183" s="10">
        <v>43312</v>
      </c>
      <c r="D183" s="11">
        <v>0.56162037037037038</v>
      </c>
      <c r="E183" s="12" t="s">
        <v>9</v>
      </c>
      <c r="F183" s="12">
        <v>15</v>
      </c>
      <c r="G183" s="12" t="s">
        <v>10</v>
      </c>
    </row>
    <row r="184" spans="3:7" ht="15" thickBot="1" x14ac:dyDescent="0.35">
      <c r="C184" s="10">
        <v>43312</v>
      </c>
      <c r="D184" s="11">
        <v>0.56163194444444442</v>
      </c>
      <c r="E184" s="12" t="s">
        <v>9</v>
      </c>
      <c r="F184" s="12">
        <v>13</v>
      </c>
      <c r="G184" s="12" t="s">
        <v>10</v>
      </c>
    </row>
    <row r="185" spans="3:7" ht="15" thickBot="1" x14ac:dyDescent="0.35">
      <c r="C185" s="10">
        <v>43312</v>
      </c>
      <c r="D185" s="11">
        <v>0.56496527777777772</v>
      </c>
      <c r="E185" s="12" t="s">
        <v>9</v>
      </c>
      <c r="F185" s="12">
        <v>14</v>
      </c>
      <c r="G185" s="12" t="s">
        <v>11</v>
      </c>
    </row>
    <row r="186" spans="3:7" ht="15" thickBot="1" x14ac:dyDescent="0.35">
      <c r="C186" s="10">
        <v>43312</v>
      </c>
      <c r="D186" s="11">
        <v>0.57156249999999997</v>
      </c>
      <c r="E186" s="12" t="s">
        <v>9</v>
      </c>
      <c r="F186" s="12">
        <v>20</v>
      </c>
      <c r="G186" s="12" t="s">
        <v>10</v>
      </c>
    </row>
    <row r="187" spans="3:7" ht="15" thickBot="1" x14ac:dyDescent="0.35">
      <c r="C187" s="10">
        <v>43312</v>
      </c>
      <c r="D187" s="11">
        <v>0.57315972222222222</v>
      </c>
      <c r="E187" s="12" t="s">
        <v>9</v>
      </c>
      <c r="F187" s="12">
        <v>17</v>
      </c>
      <c r="G187" s="12" t="s">
        <v>11</v>
      </c>
    </row>
    <row r="188" spans="3:7" ht="15" thickBot="1" x14ac:dyDescent="0.35">
      <c r="C188" s="10">
        <v>43312</v>
      </c>
      <c r="D188" s="11">
        <v>0.57662037037037039</v>
      </c>
      <c r="E188" s="12" t="s">
        <v>9</v>
      </c>
      <c r="F188" s="12">
        <v>10</v>
      </c>
      <c r="G188" s="12" t="s">
        <v>11</v>
      </c>
    </row>
    <row r="189" spans="3:7" ht="15" thickBot="1" x14ac:dyDescent="0.35">
      <c r="C189" s="10">
        <v>43312</v>
      </c>
      <c r="D189" s="11">
        <v>0.58081018518518512</v>
      </c>
      <c r="E189" s="12" t="s">
        <v>9</v>
      </c>
      <c r="F189" s="12">
        <v>15</v>
      </c>
      <c r="G189" s="12" t="s">
        <v>11</v>
      </c>
    </row>
    <row r="190" spans="3:7" ht="15" thickBot="1" x14ac:dyDescent="0.35">
      <c r="C190" s="10">
        <v>43312</v>
      </c>
      <c r="D190" s="11">
        <v>0.58586805555555554</v>
      </c>
      <c r="E190" s="12" t="s">
        <v>9</v>
      </c>
      <c r="F190" s="12">
        <v>13</v>
      </c>
      <c r="G190" s="12" t="s">
        <v>11</v>
      </c>
    </row>
    <row r="191" spans="3:7" ht="15" thickBot="1" x14ac:dyDescent="0.35">
      <c r="C191" s="10">
        <v>43312</v>
      </c>
      <c r="D191" s="11">
        <v>0.59340277777777783</v>
      </c>
      <c r="E191" s="12" t="s">
        <v>9</v>
      </c>
      <c r="F191" s="12">
        <v>9</v>
      </c>
      <c r="G191" s="12" t="s">
        <v>11</v>
      </c>
    </row>
    <row r="192" spans="3:7" ht="15" thickBot="1" x14ac:dyDescent="0.35">
      <c r="C192" s="10">
        <v>43312</v>
      </c>
      <c r="D192" s="11">
        <v>0.60692129629629632</v>
      </c>
      <c r="E192" s="12" t="s">
        <v>9</v>
      </c>
      <c r="F192" s="12">
        <v>18</v>
      </c>
      <c r="G192" s="12" t="s">
        <v>10</v>
      </c>
    </row>
    <row r="193" spans="3:7" ht="15" thickBot="1" x14ac:dyDescent="0.35">
      <c r="C193" s="10">
        <v>43312</v>
      </c>
      <c r="D193" s="11">
        <v>0.60695601851851855</v>
      </c>
      <c r="E193" s="12" t="s">
        <v>9</v>
      </c>
      <c r="F193" s="12">
        <v>12</v>
      </c>
      <c r="G193" s="12" t="s">
        <v>10</v>
      </c>
    </row>
    <row r="194" spans="3:7" ht="15" thickBot="1" x14ac:dyDescent="0.35">
      <c r="C194" s="10">
        <v>43312</v>
      </c>
      <c r="D194" s="11">
        <v>0.61172453703703711</v>
      </c>
      <c r="E194" s="12" t="s">
        <v>9</v>
      </c>
      <c r="F194" s="12">
        <v>11</v>
      </c>
      <c r="G194" s="12" t="s">
        <v>10</v>
      </c>
    </row>
    <row r="195" spans="3:7" ht="15" thickBot="1" x14ac:dyDescent="0.35">
      <c r="C195" s="10">
        <v>43312</v>
      </c>
      <c r="D195" s="11">
        <v>0.61562499999999998</v>
      </c>
      <c r="E195" s="12" t="s">
        <v>9</v>
      </c>
      <c r="F195" s="12">
        <v>11</v>
      </c>
      <c r="G195" s="12" t="s">
        <v>10</v>
      </c>
    </row>
    <row r="196" spans="3:7" ht="15" thickBot="1" x14ac:dyDescent="0.35">
      <c r="C196" s="10">
        <v>43312</v>
      </c>
      <c r="D196" s="11">
        <v>0.61601851851851852</v>
      </c>
      <c r="E196" s="12" t="s">
        <v>9</v>
      </c>
      <c r="F196" s="12">
        <v>16</v>
      </c>
      <c r="G196" s="12" t="s">
        <v>10</v>
      </c>
    </row>
    <row r="197" spans="3:7" ht="15" thickBot="1" x14ac:dyDescent="0.35">
      <c r="C197" s="10">
        <v>43312</v>
      </c>
      <c r="D197" s="11">
        <v>0.61660879629629628</v>
      </c>
      <c r="E197" s="12" t="s">
        <v>9</v>
      </c>
      <c r="F197" s="12">
        <v>17</v>
      </c>
      <c r="G197" s="12" t="s">
        <v>11</v>
      </c>
    </row>
    <row r="198" spans="3:7" ht="15" thickBot="1" x14ac:dyDescent="0.35">
      <c r="C198" s="10">
        <v>43312</v>
      </c>
      <c r="D198" s="11">
        <v>0.62224537037037042</v>
      </c>
      <c r="E198" s="12" t="s">
        <v>9</v>
      </c>
      <c r="F198" s="12">
        <v>24</v>
      </c>
      <c r="G198" s="12" t="s">
        <v>10</v>
      </c>
    </row>
    <row r="199" spans="3:7" ht="15" thickBot="1" x14ac:dyDescent="0.35">
      <c r="C199" s="10">
        <v>43312</v>
      </c>
      <c r="D199" s="11">
        <v>0.62225694444444446</v>
      </c>
      <c r="E199" s="12" t="s">
        <v>9</v>
      </c>
      <c r="F199" s="12">
        <v>24</v>
      </c>
      <c r="G199" s="12" t="s">
        <v>10</v>
      </c>
    </row>
    <row r="200" spans="3:7" ht="15" thickBot="1" x14ac:dyDescent="0.35">
      <c r="C200" s="10">
        <v>43312</v>
      </c>
      <c r="D200" s="11">
        <v>0.6222685185185185</v>
      </c>
      <c r="E200" s="12" t="s">
        <v>9</v>
      </c>
      <c r="F200" s="12">
        <v>16</v>
      </c>
      <c r="G200" s="12" t="s">
        <v>10</v>
      </c>
    </row>
    <row r="201" spans="3:7" ht="15" thickBot="1" x14ac:dyDescent="0.35">
      <c r="C201" s="10">
        <v>43312</v>
      </c>
      <c r="D201" s="11">
        <v>0.62608796296296299</v>
      </c>
      <c r="E201" s="12" t="s">
        <v>9</v>
      </c>
      <c r="F201" s="12">
        <v>19</v>
      </c>
      <c r="G201" s="12" t="s">
        <v>10</v>
      </c>
    </row>
    <row r="202" spans="3:7" ht="15" thickBot="1" x14ac:dyDescent="0.35">
      <c r="C202" s="10">
        <v>43312</v>
      </c>
      <c r="D202" s="11">
        <v>0.62635416666666666</v>
      </c>
      <c r="E202" s="12" t="s">
        <v>9</v>
      </c>
      <c r="F202" s="12">
        <v>16</v>
      </c>
      <c r="G202" s="12" t="s">
        <v>11</v>
      </c>
    </row>
    <row r="203" spans="3:7" ht="15" thickBot="1" x14ac:dyDescent="0.35">
      <c r="C203" s="10">
        <v>43312</v>
      </c>
      <c r="D203" s="11">
        <v>0.63255787037037037</v>
      </c>
      <c r="E203" s="12" t="s">
        <v>9</v>
      </c>
      <c r="F203" s="12">
        <v>13</v>
      </c>
      <c r="G203" s="12" t="s">
        <v>10</v>
      </c>
    </row>
    <row r="204" spans="3:7" ht="15" thickBot="1" x14ac:dyDescent="0.35">
      <c r="C204" s="10">
        <v>43312</v>
      </c>
      <c r="D204" s="11">
        <v>0.63378472222222226</v>
      </c>
      <c r="E204" s="12" t="s">
        <v>9</v>
      </c>
      <c r="F204" s="12">
        <v>5</v>
      </c>
      <c r="G204" s="12" t="s">
        <v>10</v>
      </c>
    </row>
    <row r="205" spans="3:7" ht="15" thickBot="1" x14ac:dyDescent="0.35">
      <c r="C205" s="10">
        <v>43312</v>
      </c>
      <c r="D205" s="11">
        <v>0.63932870370370376</v>
      </c>
      <c r="E205" s="12" t="s">
        <v>9</v>
      </c>
      <c r="F205" s="12">
        <v>5</v>
      </c>
      <c r="G205" s="12" t="s">
        <v>11</v>
      </c>
    </row>
    <row r="206" spans="3:7" ht="15" thickBot="1" x14ac:dyDescent="0.35">
      <c r="C206" s="10">
        <v>43312</v>
      </c>
      <c r="D206" s="11">
        <v>0.6401041666666667</v>
      </c>
      <c r="E206" s="12" t="s">
        <v>9</v>
      </c>
      <c r="F206" s="12">
        <v>14</v>
      </c>
      <c r="G206" s="12" t="s">
        <v>10</v>
      </c>
    </row>
    <row r="207" spans="3:7" ht="15" thickBot="1" x14ac:dyDescent="0.35">
      <c r="C207" s="10">
        <v>43312</v>
      </c>
      <c r="D207" s="11">
        <v>0.64291666666666669</v>
      </c>
      <c r="E207" s="12" t="s">
        <v>9</v>
      </c>
      <c r="F207" s="12">
        <v>21</v>
      </c>
      <c r="G207" s="12" t="s">
        <v>10</v>
      </c>
    </row>
    <row r="208" spans="3:7" ht="15" thickBot="1" x14ac:dyDescent="0.35">
      <c r="C208" s="10">
        <v>43312</v>
      </c>
      <c r="D208" s="11">
        <v>0.64296296296296296</v>
      </c>
      <c r="E208" s="12" t="s">
        <v>9</v>
      </c>
      <c r="F208" s="12">
        <v>20</v>
      </c>
      <c r="G208" s="12" t="s">
        <v>10</v>
      </c>
    </row>
    <row r="209" spans="3:7" ht="15" thickBot="1" x14ac:dyDescent="0.35">
      <c r="C209" s="10">
        <v>43312</v>
      </c>
      <c r="D209" s="11">
        <v>0.66146990740740741</v>
      </c>
      <c r="E209" s="12" t="s">
        <v>9</v>
      </c>
      <c r="F209" s="12">
        <v>11</v>
      </c>
      <c r="G209" s="12" t="s">
        <v>11</v>
      </c>
    </row>
    <row r="210" spans="3:7" ht="15" thickBot="1" x14ac:dyDescent="0.35">
      <c r="C210" s="10">
        <v>43312</v>
      </c>
      <c r="D210" s="11">
        <v>0.66332175925925929</v>
      </c>
      <c r="E210" s="12" t="s">
        <v>9</v>
      </c>
      <c r="F210" s="12">
        <v>10</v>
      </c>
      <c r="G210" s="12" t="s">
        <v>10</v>
      </c>
    </row>
    <row r="211" spans="3:7" ht="15" thickBot="1" x14ac:dyDescent="0.35">
      <c r="C211" s="10">
        <v>43312</v>
      </c>
      <c r="D211" s="11">
        <v>0.66622685185185182</v>
      </c>
      <c r="E211" s="12" t="s">
        <v>9</v>
      </c>
      <c r="F211" s="12">
        <v>9</v>
      </c>
      <c r="G211" s="12" t="s">
        <v>10</v>
      </c>
    </row>
    <row r="212" spans="3:7" ht="15" thickBot="1" x14ac:dyDescent="0.35">
      <c r="C212" s="10">
        <v>43312</v>
      </c>
      <c r="D212" s="11">
        <v>0.67283564814814811</v>
      </c>
      <c r="E212" s="12" t="s">
        <v>9</v>
      </c>
      <c r="F212" s="12">
        <v>5</v>
      </c>
      <c r="G212" s="12" t="s">
        <v>11</v>
      </c>
    </row>
    <row r="213" spans="3:7" ht="15" thickBot="1" x14ac:dyDescent="0.35">
      <c r="C213" s="10">
        <v>43312</v>
      </c>
      <c r="D213" s="11">
        <v>0.67939814814814825</v>
      </c>
      <c r="E213" s="12" t="s">
        <v>9</v>
      </c>
      <c r="F213" s="12">
        <v>10</v>
      </c>
      <c r="G213" s="12" t="s">
        <v>11</v>
      </c>
    </row>
    <row r="214" spans="3:7" ht="15" thickBot="1" x14ac:dyDescent="0.35">
      <c r="C214" s="10">
        <v>43312</v>
      </c>
      <c r="D214" s="11">
        <v>0.68001157407407409</v>
      </c>
      <c r="E214" s="12" t="s">
        <v>9</v>
      </c>
      <c r="F214" s="12">
        <v>12</v>
      </c>
      <c r="G214" s="12" t="s">
        <v>11</v>
      </c>
    </row>
    <row r="215" spans="3:7" ht="15" thickBot="1" x14ac:dyDescent="0.35">
      <c r="C215" s="10">
        <v>43312</v>
      </c>
      <c r="D215" s="11">
        <v>0.6849884259259259</v>
      </c>
      <c r="E215" s="12" t="s">
        <v>9</v>
      </c>
      <c r="F215" s="12">
        <v>13</v>
      </c>
      <c r="G215" s="12" t="s">
        <v>11</v>
      </c>
    </row>
    <row r="216" spans="3:7" ht="15" thickBot="1" x14ac:dyDescent="0.35">
      <c r="C216" s="10">
        <v>43312</v>
      </c>
      <c r="D216" s="11">
        <v>0.68609953703703708</v>
      </c>
      <c r="E216" s="12" t="s">
        <v>9</v>
      </c>
      <c r="F216" s="12">
        <v>13</v>
      </c>
      <c r="G216" s="12" t="s">
        <v>10</v>
      </c>
    </row>
    <row r="217" spans="3:7" ht="15" thickBot="1" x14ac:dyDescent="0.35">
      <c r="C217" s="10">
        <v>43312</v>
      </c>
      <c r="D217" s="11">
        <v>0.6993287037037037</v>
      </c>
      <c r="E217" s="12" t="s">
        <v>9</v>
      </c>
      <c r="F217" s="12">
        <v>30</v>
      </c>
      <c r="G217" s="12" t="s">
        <v>10</v>
      </c>
    </row>
    <row r="218" spans="3:7" ht="15" thickBot="1" x14ac:dyDescent="0.35">
      <c r="C218" s="10">
        <v>43312</v>
      </c>
      <c r="D218" s="11">
        <v>0.70285879629629633</v>
      </c>
      <c r="E218" s="12" t="s">
        <v>9</v>
      </c>
      <c r="F218" s="12">
        <v>29</v>
      </c>
      <c r="G218" s="12" t="s">
        <v>10</v>
      </c>
    </row>
    <row r="219" spans="3:7" ht="15" thickBot="1" x14ac:dyDescent="0.35">
      <c r="C219" s="10">
        <v>43312</v>
      </c>
      <c r="D219" s="11">
        <v>0.70300925925925928</v>
      </c>
      <c r="E219" s="12" t="s">
        <v>9</v>
      </c>
      <c r="F219" s="12">
        <v>30</v>
      </c>
      <c r="G219" s="12" t="s">
        <v>10</v>
      </c>
    </row>
    <row r="220" spans="3:7" ht="15" thickBot="1" x14ac:dyDescent="0.35">
      <c r="C220" s="10">
        <v>43312</v>
      </c>
      <c r="D220" s="11">
        <v>0.70607638888888891</v>
      </c>
      <c r="E220" s="12" t="s">
        <v>9</v>
      </c>
      <c r="F220" s="12">
        <v>18</v>
      </c>
      <c r="G220" s="12" t="s">
        <v>10</v>
      </c>
    </row>
    <row r="221" spans="3:7" ht="15" thickBot="1" x14ac:dyDescent="0.35">
      <c r="C221" s="10">
        <v>43312</v>
      </c>
      <c r="D221" s="11">
        <v>0.70613425925925932</v>
      </c>
      <c r="E221" s="12" t="s">
        <v>9</v>
      </c>
      <c r="F221" s="12">
        <v>19</v>
      </c>
      <c r="G221" s="12" t="s">
        <v>10</v>
      </c>
    </row>
    <row r="222" spans="3:7" ht="15" thickBot="1" x14ac:dyDescent="0.35">
      <c r="C222" s="10">
        <v>43312</v>
      </c>
      <c r="D222" s="11">
        <v>0.70621527777777782</v>
      </c>
      <c r="E222" s="12" t="s">
        <v>9</v>
      </c>
      <c r="F222" s="12">
        <v>27</v>
      </c>
      <c r="G222" s="12" t="s">
        <v>10</v>
      </c>
    </row>
    <row r="223" spans="3:7" ht="15" thickBot="1" x14ac:dyDescent="0.35">
      <c r="C223" s="10">
        <v>43312</v>
      </c>
      <c r="D223" s="11">
        <v>0.71930555555555553</v>
      </c>
      <c r="E223" s="12" t="s">
        <v>9</v>
      </c>
      <c r="F223" s="12">
        <v>13</v>
      </c>
      <c r="G223" s="12" t="s">
        <v>11</v>
      </c>
    </row>
    <row r="224" spans="3:7" ht="15" thickBot="1" x14ac:dyDescent="0.35">
      <c r="C224" s="10">
        <v>43312</v>
      </c>
      <c r="D224" s="11">
        <v>0.72410879629629632</v>
      </c>
      <c r="E224" s="12" t="s">
        <v>9</v>
      </c>
      <c r="F224" s="12">
        <v>12</v>
      </c>
      <c r="G224" s="12" t="s">
        <v>11</v>
      </c>
    </row>
    <row r="225" spans="3:7" ht="15" thickBot="1" x14ac:dyDescent="0.35">
      <c r="C225" s="10">
        <v>43312</v>
      </c>
      <c r="D225" s="11">
        <v>0.73020833333333324</v>
      </c>
      <c r="E225" s="12" t="s">
        <v>9</v>
      </c>
      <c r="F225" s="12">
        <v>10</v>
      </c>
      <c r="G225" s="12" t="s">
        <v>11</v>
      </c>
    </row>
    <row r="226" spans="3:7" ht="15" thickBot="1" x14ac:dyDescent="0.35">
      <c r="C226" s="10">
        <v>43312</v>
      </c>
      <c r="D226" s="11">
        <v>0.73262731481481491</v>
      </c>
      <c r="E226" s="12" t="s">
        <v>9</v>
      </c>
      <c r="F226" s="12">
        <v>22</v>
      </c>
      <c r="G226" s="12" t="s">
        <v>10</v>
      </c>
    </row>
    <row r="227" spans="3:7" ht="15" thickBot="1" x14ac:dyDescent="0.35">
      <c r="C227" s="10">
        <v>43312</v>
      </c>
      <c r="D227" s="11">
        <v>0.73368055555555556</v>
      </c>
      <c r="E227" s="12" t="s">
        <v>9</v>
      </c>
      <c r="F227" s="12">
        <v>10</v>
      </c>
      <c r="G227" s="12" t="s">
        <v>10</v>
      </c>
    </row>
    <row r="228" spans="3:7" ht="15" thickBot="1" x14ac:dyDescent="0.35">
      <c r="C228" s="10">
        <v>43312</v>
      </c>
      <c r="D228" s="11">
        <v>0.73607638888888882</v>
      </c>
      <c r="E228" s="12" t="s">
        <v>9</v>
      </c>
      <c r="F228" s="12">
        <v>23</v>
      </c>
      <c r="G228" s="12" t="s">
        <v>10</v>
      </c>
    </row>
    <row r="229" spans="3:7" ht="15" thickBot="1" x14ac:dyDescent="0.35">
      <c r="C229" s="10">
        <v>43312</v>
      </c>
      <c r="D229" s="11">
        <v>0.75552083333333331</v>
      </c>
      <c r="E229" s="12" t="s">
        <v>9</v>
      </c>
      <c r="F229" s="12">
        <v>10</v>
      </c>
      <c r="G229" s="12" t="s">
        <v>10</v>
      </c>
    </row>
    <row r="230" spans="3:7" ht="15" thickBot="1" x14ac:dyDescent="0.35">
      <c r="C230" s="10">
        <v>43312</v>
      </c>
      <c r="D230" s="11">
        <v>0.75649305555555557</v>
      </c>
      <c r="E230" s="12" t="s">
        <v>9</v>
      </c>
      <c r="F230" s="12">
        <v>19</v>
      </c>
      <c r="G230" s="12" t="s">
        <v>10</v>
      </c>
    </row>
    <row r="231" spans="3:7" ht="15" thickBot="1" x14ac:dyDescent="0.35">
      <c r="C231" s="10">
        <v>43312</v>
      </c>
      <c r="D231" s="11">
        <v>0.75886574074074076</v>
      </c>
      <c r="E231" s="12" t="s">
        <v>9</v>
      </c>
      <c r="F231" s="12">
        <v>23</v>
      </c>
      <c r="G231" s="12" t="s">
        <v>10</v>
      </c>
    </row>
    <row r="232" spans="3:7" ht="15" thickBot="1" x14ac:dyDescent="0.35">
      <c r="C232" s="10">
        <v>43312</v>
      </c>
      <c r="D232" s="11">
        <v>0.7596180555555555</v>
      </c>
      <c r="E232" s="12" t="s">
        <v>9</v>
      </c>
      <c r="F232" s="12">
        <v>17</v>
      </c>
      <c r="G232" s="12" t="s">
        <v>10</v>
      </c>
    </row>
    <row r="233" spans="3:7" ht="15" thickBot="1" x14ac:dyDescent="0.35">
      <c r="C233" s="10">
        <v>43312</v>
      </c>
      <c r="D233" s="11">
        <v>0.75968750000000007</v>
      </c>
      <c r="E233" s="12" t="s">
        <v>9</v>
      </c>
      <c r="F233" s="12">
        <v>13</v>
      </c>
      <c r="G233" s="12" t="s">
        <v>10</v>
      </c>
    </row>
    <row r="234" spans="3:7" ht="15" thickBot="1" x14ac:dyDescent="0.35">
      <c r="C234" s="10">
        <v>43312</v>
      </c>
      <c r="D234" s="11">
        <v>0.75986111111111121</v>
      </c>
      <c r="E234" s="12" t="s">
        <v>9</v>
      </c>
      <c r="F234" s="12">
        <v>11</v>
      </c>
      <c r="G234" s="12" t="s">
        <v>11</v>
      </c>
    </row>
    <row r="235" spans="3:7" ht="15" thickBot="1" x14ac:dyDescent="0.35">
      <c r="C235" s="10">
        <v>43312</v>
      </c>
      <c r="D235" s="11">
        <v>0.76119212962962957</v>
      </c>
      <c r="E235" s="12" t="s">
        <v>9</v>
      </c>
      <c r="F235" s="12">
        <v>16</v>
      </c>
      <c r="G235" s="12" t="s">
        <v>10</v>
      </c>
    </row>
    <row r="236" spans="3:7" ht="15" thickBot="1" x14ac:dyDescent="0.35">
      <c r="C236" s="10">
        <v>43312</v>
      </c>
      <c r="D236" s="11">
        <v>0.77063657407407404</v>
      </c>
      <c r="E236" s="12" t="s">
        <v>9</v>
      </c>
      <c r="F236" s="12">
        <v>11</v>
      </c>
      <c r="G236" s="12" t="s">
        <v>10</v>
      </c>
    </row>
    <row r="237" spans="3:7" ht="15" thickBot="1" x14ac:dyDescent="0.35">
      <c r="C237" s="10">
        <v>43312</v>
      </c>
      <c r="D237" s="11">
        <v>0.77305555555555561</v>
      </c>
      <c r="E237" s="12" t="s">
        <v>9</v>
      </c>
      <c r="F237" s="12">
        <v>13</v>
      </c>
      <c r="G237" s="12" t="s">
        <v>10</v>
      </c>
    </row>
    <row r="238" spans="3:7" ht="15" thickBot="1" x14ac:dyDescent="0.35">
      <c r="C238" s="10">
        <v>43312</v>
      </c>
      <c r="D238" s="11">
        <v>0.77337962962962958</v>
      </c>
      <c r="E238" s="12" t="s">
        <v>9</v>
      </c>
      <c r="F238" s="12">
        <v>18</v>
      </c>
      <c r="G238" s="12" t="s">
        <v>10</v>
      </c>
    </row>
    <row r="239" spans="3:7" ht="15" thickBot="1" x14ac:dyDescent="0.35">
      <c r="C239" s="10">
        <v>43312</v>
      </c>
      <c r="D239" s="11">
        <v>0.77490740740740749</v>
      </c>
      <c r="E239" s="12" t="s">
        <v>9</v>
      </c>
      <c r="F239" s="12">
        <v>12</v>
      </c>
      <c r="G239" s="12" t="s">
        <v>11</v>
      </c>
    </row>
    <row r="240" spans="3:7" ht="15" thickBot="1" x14ac:dyDescent="0.35">
      <c r="C240" s="10">
        <v>43312</v>
      </c>
      <c r="D240" s="11">
        <v>0.77836805555555555</v>
      </c>
      <c r="E240" s="12" t="s">
        <v>9</v>
      </c>
      <c r="F240" s="12">
        <v>15</v>
      </c>
      <c r="G240" s="12" t="s">
        <v>11</v>
      </c>
    </row>
    <row r="241" spans="3:7" ht="15" thickBot="1" x14ac:dyDescent="0.35">
      <c r="C241" s="10">
        <v>43312</v>
      </c>
      <c r="D241" s="11">
        <v>0.77856481481481488</v>
      </c>
      <c r="E241" s="12" t="s">
        <v>9</v>
      </c>
      <c r="F241" s="12">
        <v>12</v>
      </c>
      <c r="G241" s="12" t="s">
        <v>10</v>
      </c>
    </row>
    <row r="242" spans="3:7" ht="15" thickBot="1" x14ac:dyDescent="0.35">
      <c r="C242" s="10">
        <v>43312</v>
      </c>
      <c r="D242" s="11">
        <v>0.78287037037037033</v>
      </c>
      <c r="E242" s="12" t="s">
        <v>9</v>
      </c>
      <c r="F242" s="12">
        <v>39</v>
      </c>
      <c r="G242" s="12" t="s">
        <v>10</v>
      </c>
    </row>
    <row r="243" spans="3:7" ht="15" thickBot="1" x14ac:dyDescent="0.35">
      <c r="C243" s="10">
        <v>43312</v>
      </c>
      <c r="D243" s="11">
        <v>0.78542824074074069</v>
      </c>
      <c r="E243" s="12" t="s">
        <v>9</v>
      </c>
      <c r="F243" s="12">
        <v>31</v>
      </c>
      <c r="G243" s="12" t="s">
        <v>10</v>
      </c>
    </row>
    <row r="244" spans="3:7" ht="15" thickBot="1" x14ac:dyDescent="0.35">
      <c r="C244" s="10">
        <v>43312</v>
      </c>
      <c r="D244" s="11">
        <v>0.78878472222222218</v>
      </c>
      <c r="E244" s="12" t="s">
        <v>9</v>
      </c>
      <c r="F244" s="12">
        <v>17</v>
      </c>
      <c r="G244" s="12" t="s">
        <v>11</v>
      </c>
    </row>
    <row r="245" spans="3:7" ht="15" thickBot="1" x14ac:dyDescent="0.35">
      <c r="C245" s="10">
        <v>43312</v>
      </c>
      <c r="D245" s="11">
        <v>0.79331018518518526</v>
      </c>
      <c r="E245" s="12" t="s">
        <v>9</v>
      </c>
      <c r="F245" s="12">
        <v>8</v>
      </c>
      <c r="G245" s="12" t="s">
        <v>11</v>
      </c>
    </row>
    <row r="246" spans="3:7" ht="15" thickBot="1" x14ac:dyDescent="0.35">
      <c r="C246" s="10">
        <v>43312</v>
      </c>
      <c r="D246" s="11">
        <v>0.8002083333333333</v>
      </c>
      <c r="E246" s="12" t="s">
        <v>9</v>
      </c>
      <c r="F246" s="12">
        <v>9</v>
      </c>
      <c r="G246" s="12" t="s">
        <v>10</v>
      </c>
    </row>
    <row r="247" spans="3:7" ht="15" thickBot="1" x14ac:dyDescent="0.35">
      <c r="C247" s="10">
        <v>43312</v>
      </c>
      <c r="D247" s="11">
        <v>0.80401620370370364</v>
      </c>
      <c r="E247" s="12" t="s">
        <v>9</v>
      </c>
      <c r="F247" s="12">
        <v>13</v>
      </c>
      <c r="G247" s="12" t="s">
        <v>10</v>
      </c>
    </row>
    <row r="248" spans="3:7" ht="15" thickBot="1" x14ac:dyDescent="0.35">
      <c r="C248" s="10">
        <v>43312</v>
      </c>
      <c r="D248" s="11">
        <v>0.81721064814814814</v>
      </c>
      <c r="E248" s="12" t="s">
        <v>9</v>
      </c>
      <c r="F248" s="12">
        <v>12</v>
      </c>
      <c r="G248" s="12" t="s">
        <v>10</v>
      </c>
    </row>
    <row r="249" spans="3:7" ht="15" thickBot="1" x14ac:dyDescent="0.35">
      <c r="C249" s="10">
        <v>43312</v>
      </c>
      <c r="D249" s="11">
        <v>0.83663194444444444</v>
      </c>
      <c r="E249" s="12" t="s">
        <v>9</v>
      </c>
      <c r="F249" s="12">
        <v>13</v>
      </c>
      <c r="G249" s="12" t="s">
        <v>11</v>
      </c>
    </row>
    <row r="250" spans="3:7" ht="15" thickBot="1" x14ac:dyDescent="0.35">
      <c r="C250" s="10">
        <v>43312</v>
      </c>
      <c r="D250" s="11">
        <v>0.83840277777777772</v>
      </c>
      <c r="E250" s="12" t="s">
        <v>9</v>
      </c>
      <c r="F250" s="12">
        <v>12</v>
      </c>
      <c r="G250" s="12" t="s">
        <v>11</v>
      </c>
    </row>
    <row r="251" spans="3:7" ht="15" thickBot="1" x14ac:dyDescent="0.35">
      <c r="C251" s="10">
        <v>43312</v>
      </c>
      <c r="D251" s="11">
        <v>0.84841435185185177</v>
      </c>
      <c r="E251" s="12" t="s">
        <v>9</v>
      </c>
      <c r="F251" s="12">
        <v>17</v>
      </c>
      <c r="G251" s="12" t="s">
        <v>10</v>
      </c>
    </row>
    <row r="252" spans="3:7" ht="15" thickBot="1" x14ac:dyDescent="0.35">
      <c r="C252" s="10">
        <v>43312</v>
      </c>
      <c r="D252" s="11">
        <v>0.96164351851851848</v>
      </c>
      <c r="E252" s="12" t="s">
        <v>9</v>
      </c>
      <c r="F252" s="12">
        <v>27</v>
      </c>
      <c r="G252" s="12" t="s">
        <v>11</v>
      </c>
    </row>
    <row r="253" spans="3:7" ht="15" thickBot="1" x14ac:dyDescent="0.35">
      <c r="C253" s="10">
        <v>43312</v>
      </c>
      <c r="D253" s="11">
        <v>0.99178240740740742</v>
      </c>
      <c r="E253" s="12" t="s">
        <v>9</v>
      </c>
      <c r="F253" s="12">
        <v>10</v>
      </c>
      <c r="G253" s="12" t="s">
        <v>11</v>
      </c>
    </row>
    <row r="254" spans="3:7" ht="15" thickBot="1" x14ac:dyDescent="0.35">
      <c r="C254" s="10">
        <v>43313</v>
      </c>
      <c r="D254" s="11">
        <v>0.12946759259259258</v>
      </c>
      <c r="E254" s="12" t="s">
        <v>9</v>
      </c>
      <c r="F254" s="12">
        <v>37</v>
      </c>
      <c r="G254" s="12" t="s">
        <v>10</v>
      </c>
    </row>
    <row r="255" spans="3:7" ht="15" thickBot="1" x14ac:dyDescent="0.35">
      <c r="C255" s="10">
        <v>43313</v>
      </c>
      <c r="D255" s="11">
        <v>0.13180555555555556</v>
      </c>
      <c r="E255" s="12" t="s">
        <v>9</v>
      </c>
      <c r="F255" s="12">
        <v>12</v>
      </c>
      <c r="G255" s="12" t="s">
        <v>11</v>
      </c>
    </row>
    <row r="256" spans="3:7" ht="15" thickBot="1" x14ac:dyDescent="0.35">
      <c r="C256" s="10">
        <v>43313</v>
      </c>
      <c r="D256" s="11">
        <v>0.13203703703703704</v>
      </c>
      <c r="E256" s="12" t="s">
        <v>9</v>
      </c>
      <c r="F256" s="12">
        <v>11</v>
      </c>
      <c r="G256" s="12" t="s">
        <v>11</v>
      </c>
    </row>
    <row r="257" spans="3:7" ht="15" thickBot="1" x14ac:dyDescent="0.35">
      <c r="C257" s="10">
        <v>43313</v>
      </c>
      <c r="D257" s="11">
        <v>0.25108796296296293</v>
      </c>
      <c r="E257" s="12" t="s">
        <v>9</v>
      </c>
      <c r="F257" s="12">
        <v>10</v>
      </c>
      <c r="G257" s="12" t="s">
        <v>11</v>
      </c>
    </row>
    <row r="258" spans="3:7" ht="15" thickBot="1" x14ac:dyDescent="0.35">
      <c r="C258" s="10">
        <v>43313</v>
      </c>
      <c r="D258" s="11">
        <v>0.25334490740740739</v>
      </c>
      <c r="E258" s="12" t="s">
        <v>9</v>
      </c>
      <c r="F258" s="12">
        <v>9</v>
      </c>
      <c r="G258" s="12" t="s">
        <v>10</v>
      </c>
    </row>
    <row r="259" spans="3:7" ht="15" thickBot="1" x14ac:dyDescent="0.35">
      <c r="C259" s="10">
        <v>43313</v>
      </c>
      <c r="D259" s="11">
        <v>0.25434027777777779</v>
      </c>
      <c r="E259" s="12" t="s">
        <v>9</v>
      </c>
      <c r="F259" s="12">
        <v>9</v>
      </c>
      <c r="G259" s="12" t="s">
        <v>10</v>
      </c>
    </row>
    <row r="260" spans="3:7" ht="15" thickBot="1" x14ac:dyDescent="0.35">
      <c r="C260" s="10">
        <v>43313</v>
      </c>
      <c r="D260" s="11">
        <v>0.25667824074074075</v>
      </c>
      <c r="E260" s="12" t="s">
        <v>9</v>
      </c>
      <c r="F260" s="12">
        <v>9</v>
      </c>
      <c r="G260" s="12" t="s">
        <v>11</v>
      </c>
    </row>
    <row r="261" spans="3:7" ht="15" thickBot="1" x14ac:dyDescent="0.35">
      <c r="C261" s="10">
        <v>43313</v>
      </c>
      <c r="D261" s="11">
        <v>0.25840277777777776</v>
      </c>
      <c r="E261" s="12" t="s">
        <v>9</v>
      </c>
      <c r="F261" s="12">
        <v>7</v>
      </c>
      <c r="G261" s="12" t="s">
        <v>11</v>
      </c>
    </row>
    <row r="262" spans="3:7" ht="15" thickBot="1" x14ac:dyDescent="0.35">
      <c r="C262" s="10">
        <v>43313</v>
      </c>
      <c r="D262" s="11">
        <v>0.25982638888888893</v>
      </c>
      <c r="E262" s="12" t="s">
        <v>9</v>
      </c>
      <c r="F262" s="12">
        <v>3</v>
      </c>
      <c r="G262" s="12" t="s">
        <v>11</v>
      </c>
    </row>
    <row r="263" spans="3:7" ht="15" thickBot="1" x14ac:dyDescent="0.35">
      <c r="C263" s="10">
        <v>43313</v>
      </c>
      <c r="D263" s="11">
        <v>0.26414351851851853</v>
      </c>
      <c r="E263" s="12" t="s">
        <v>9</v>
      </c>
      <c r="F263" s="12">
        <v>5</v>
      </c>
      <c r="G263" s="12" t="s">
        <v>11</v>
      </c>
    </row>
    <row r="264" spans="3:7" ht="15" thickBot="1" x14ac:dyDescent="0.35">
      <c r="C264" s="10">
        <v>43313</v>
      </c>
      <c r="D264" s="11">
        <v>0.26824074074074072</v>
      </c>
      <c r="E264" s="12" t="s">
        <v>9</v>
      </c>
      <c r="F264" s="12">
        <v>8</v>
      </c>
      <c r="G264" s="12" t="s">
        <v>10</v>
      </c>
    </row>
    <row r="265" spans="3:7" ht="15" thickBot="1" x14ac:dyDescent="0.35">
      <c r="C265" s="10">
        <v>43313</v>
      </c>
      <c r="D265" s="11">
        <v>0.27934027777777776</v>
      </c>
      <c r="E265" s="12" t="s">
        <v>9</v>
      </c>
      <c r="F265" s="12">
        <v>9</v>
      </c>
      <c r="G265" s="12" t="s">
        <v>10</v>
      </c>
    </row>
    <row r="266" spans="3:7" ht="15" thickBot="1" x14ac:dyDescent="0.35">
      <c r="C266" s="10">
        <v>43313</v>
      </c>
      <c r="D266" s="11">
        <v>0.29306712962962961</v>
      </c>
      <c r="E266" s="12" t="s">
        <v>9</v>
      </c>
      <c r="F266" s="12">
        <v>12</v>
      </c>
      <c r="G266" s="12" t="s">
        <v>11</v>
      </c>
    </row>
    <row r="267" spans="3:7" ht="15" thickBot="1" x14ac:dyDescent="0.35">
      <c r="C267" s="10">
        <v>43313</v>
      </c>
      <c r="D267" s="11">
        <v>0.29312500000000002</v>
      </c>
      <c r="E267" s="12" t="s">
        <v>9</v>
      </c>
      <c r="F267" s="12">
        <v>11</v>
      </c>
      <c r="G267" s="12" t="s">
        <v>11</v>
      </c>
    </row>
    <row r="268" spans="3:7" ht="15" thickBot="1" x14ac:dyDescent="0.35">
      <c r="C268" s="10">
        <v>43313</v>
      </c>
      <c r="D268" s="11">
        <v>0.30570601851851853</v>
      </c>
      <c r="E268" s="12" t="s">
        <v>9</v>
      </c>
      <c r="F268" s="12">
        <v>10</v>
      </c>
      <c r="G268" s="12" t="s">
        <v>11</v>
      </c>
    </row>
    <row r="269" spans="3:7" ht="15" thickBot="1" x14ac:dyDescent="0.35">
      <c r="C269" s="10">
        <v>43313</v>
      </c>
      <c r="D269" s="11">
        <v>0.31002314814814813</v>
      </c>
      <c r="E269" s="12" t="s">
        <v>9</v>
      </c>
      <c r="F269" s="12">
        <v>11</v>
      </c>
      <c r="G269" s="12" t="s">
        <v>11</v>
      </c>
    </row>
    <row r="270" spans="3:7" ht="15" thickBot="1" x14ac:dyDescent="0.35">
      <c r="C270" s="10">
        <v>43313</v>
      </c>
      <c r="D270" s="11">
        <v>0.37258101851851855</v>
      </c>
      <c r="E270" s="12" t="s">
        <v>9</v>
      </c>
      <c r="F270" s="12">
        <v>10</v>
      </c>
      <c r="G270" s="12" t="s">
        <v>11</v>
      </c>
    </row>
    <row r="271" spans="3:7" ht="15" thickBot="1" x14ac:dyDescent="0.35">
      <c r="C271" s="10">
        <v>43313</v>
      </c>
      <c r="D271" s="11">
        <v>0.38568287037037036</v>
      </c>
      <c r="E271" s="12" t="s">
        <v>9</v>
      </c>
      <c r="F271" s="12">
        <v>8</v>
      </c>
      <c r="G271" s="12" t="s">
        <v>11</v>
      </c>
    </row>
    <row r="272" spans="3:7" ht="15" thickBot="1" x14ac:dyDescent="0.35">
      <c r="C272" s="10">
        <v>43313</v>
      </c>
      <c r="D272" s="11">
        <v>0.39149305555555558</v>
      </c>
      <c r="E272" s="12" t="s">
        <v>9</v>
      </c>
      <c r="F272" s="12">
        <v>6</v>
      </c>
      <c r="G272" s="12" t="s">
        <v>11</v>
      </c>
    </row>
    <row r="273" spans="3:7" ht="15" thickBot="1" x14ac:dyDescent="0.35">
      <c r="C273" s="10">
        <v>43313</v>
      </c>
      <c r="D273" s="11">
        <v>0.40410879629629631</v>
      </c>
      <c r="E273" s="12" t="s">
        <v>9</v>
      </c>
      <c r="F273" s="12">
        <v>16</v>
      </c>
      <c r="G273" s="12" t="s">
        <v>10</v>
      </c>
    </row>
    <row r="274" spans="3:7" ht="15" thickBot="1" x14ac:dyDescent="0.35">
      <c r="C274" s="10">
        <v>43313</v>
      </c>
      <c r="D274" s="11">
        <v>0.40531249999999996</v>
      </c>
      <c r="E274" s="12" t="s">
        <v>9</v>
      </c>
      <c r="F274" s="12">
        <v>14</v>
      </c>
      <c r="G274" s="12" t="s">
        <v>11</v>
      </c>
    </row>
    <row r="275" spans="3:7" ht="15" thickBot="1" x14ac:dyDescent="0.35">
      <c r="C275" s="10">
        <v>43313</v>
      </c>
      <c r="D275" s="11">
        <v>0.40652777777777777</v>
      </c>
      <c r="E275" s="12" t="s">
        <v>9</v>
      </c>
      <c r="F275" s="12">
        <v>17</v>
      </c>
      <c r="G275" s="12" t="s">
        <v>10</v>
      </c>
    </row>
    <row r="276" spans="3:7" ht="15" thickBot="1" x14ac:dyDescent="0.35">
      <c r="C276" s="10">
        <v>43313</v>
      </c>
      <c r="D276" s="11">
        <v>0.40878472222222223</v>
      </c>
      <c r="E276" s="12" t="s">
        <v>9</v>
      </c>
      <c r="F276" s="12">
        <v>25</v>
      </c>
      <c r="G276" s="12" t="s">
        <v>10</v>
      </c>
    </row>
    <row r="277" spans="3:7" ht="15" thickBot="1" x14ac:dyDescent="0.35">
      <c r="C277" s="10">
        <v>43313</v>
      </c>
      <c r="D277" s="11">
        <v>0.40971064814814812</v>
      </c>
      <c r="E277" s="12" t="s">
        <v>9</v>
      </c>
      <c r="F277" s="12">
        <v>23</v>
      </c>
      <c r="G277" s="12" t="s">
        <v>10</v>
      </c>
    </row>
    <row r="278" spans="3:7" ht="15" thickBot="1" x14ac:dyDescent="0.35">
      <c r="C278" s="10">
        <v>43313</v>
      </c>
      <c r="D278" s="11">
        <v>0.41246527777777775</v>
      </c>
      <c r="E278" s="12" t="s">
        <v>9</v>
      </c>
      <c r="F278" s="12">
        <v>29</v>
      </c>
      <c r="G278" s="12" t="s">
        <v>10</v>
      </c>
    </row>
    <row r="279" spans="3:7" ht="15" thickBot="1" x14ac:dyDescent="0.35">
      <c r="C279" s="10">
        <v>43313</v>
      </c>
      <c r="D279" s="11">
        <v>0.41318287037037038</v>
      </c>
      <c r="E279" s="12" t="s">
        <v>9</v>
      </c>
      <c r="F279" s="12">
        <v>24</v>
      </c>
      <c r="G279" s="12" t="s">
        <v>10</v>
      </c>
    </row>
    <row r="280" spans="3:7" ht="15" thickBot="1" x14ac:dyDescent="0.35">
      <c r="C280" s="10">
        <v>43313</v>
      </c>
      <c r="D280" s="11">
        <v>0.4149768518518519</v>
      </c>
      <c r="E280" s="12" t="s">
        <v>9</v>
      </c>
      <c r="F280" s="12">
        <v>30</v>
      </c>
      <c r="G280" s="12" t="s">
        <v>10</v>
      </c>
    </row>
    <row r="281" spans="3:7" ht="15" thickBot="1" x14ac:dyDescent="0.35">
      <c r="C281" s="10">
        <v>43313</v>
      </c>
      <c r="D281" s="11">
        <v>0.41609953703703706</v>
      </c>
      <c r="E281" s="12" t="s">
        <v>9</v>
      </c>
      <c r="F281" s="12">
        <v>10</v>
      </c>
      <c r="G281" s="12" t="s">
        <v>11</v>
      </c>
    </row>
    <row r="282" spans="3:7" ht="15" thickBot="1" x14ac:dyDescent="0.35">
      <c r="C282" s="10">
        <v>43313</v>
      </c>
      <c r="D282" s="11">
        <v>0.41869212962962959</v>
      </c>
      <c r="E282" s="12" t="s">
        <v>9</v>
      </c>
      <c r="F282" s="12">
        <v>11</v>
      </c>
      <c r="G282" s="12" t="s">
        <v>10</v>
      </c>
    </row>
    <row r="283" spans="3:7" ht="15" thickBot="1" x14ac:dyDescent="0.35">
      <c r="C283" s="10">
        <v>43313</v>
      </c>
      <c r="D283" s="11">
        <v>0.41923611111111114</v>
      </c>
      <c r="E283" s="12" t="s">
        <v>9</v>
      </c>
      <c r="F283" s="12">
        <v>18</v>
      </c>
      <c r="G283" s="12" t="s">
        <v>10</v>
      </c>
    </row>
    <row r="284" spans="3:7" ht="15" thickBot="1" x14ac:dyDescent="0.35">
      <c r="C284" s="10">
        <v>43313</v>
      </c>
      <c r="D284" s="11">
        <v>0.42133101851851856</v>
      </c>
      <c r="E284" s="12" t="s">
        <v>9</v>
      </c>
      <c r="F284" s="12">
        <v>17</v>
      </c>
      <c r="G284" s="12" t="s">
        <v>11</v>
      </c>
    </row>
    <row r="285" spans="3:7" ht="15" thickBot="1" x14ac:dyDescent="0.35">
      <c r="C285" s="10">
        <v>43313</v>
      </c>
      <c r="D285" s="11">
        <v>0.4246180555555556</v>
      </c>
      <c r="E285" s="12" t="s">
        <v>9</v>
      </c>
      <c r="F285" s="12">
        <v>13</v>
      </c>
      <c r="G285" s="12" t="s">
        <v>11</v>
      </c>
    </row>
    <row r="286" spans="3:7" ht="15" thickBot="1" x14ac:dyDescent="0.35">
      <c r="C286" s="10">
        <v>43313</v>
      </c>
      <c r="D286" s="11">
        <v>0.42562499999999998</v>
      </c>
      <c r="E286" s="12" t="s">
        <v>9</v>
      </c>
      <c r="F286" s="12">
        <v>26</v>
      </c>
      <c r="G286" s="12" t="s">
        <v>10</v>
      </c>
    </row>
    <row r="287" spans="3:7" ht="15" thickBot="1" x14ac:dyDescent="0.35">
      <c r="C287" s="10">
        <v>43313</v>
      </c>
      <c r="D287" s="11">
        <v>0.4291666666666667</v>
      </c>
      <c r="E287" s="12" t="s">
        <v>9</v>
      </c>
      <c r="F287" s="12">
        <v>25</v>
      </c>
      <c r="G287" s="12" t="s">
        <v>11</v>
      </c>
    </row>
    <row r="288" spans="3:7" ht="15" thickBot="1" x14ac:dyDescent="0.35">
      <c r="C288" s="10">
        <v>43313</v>
      </c>
      <c r="D288" s="11">
        <v>0.43089120370370365</v>
      </c>
      <c r="E288" s="12" t="s">
        <v>9</v>
      </c>
      <c r="F288" s="12">
        <v>25</v>
      </c>
      <c r="G288" s="12" t="s">
        <v>10</v>
      </c>
    </row>
    <row r="289" spans="3:7" ht="15" thickBot="1" x14ac:dyDescent="0.35">
      <c r="C289" s="10">
        <v>43313</v>
      </c>
      <c r="D289" s="11">
        <v>0.43093749999999997</v>
      </c>
      <c r="E289" s="12" t="s">
        <v>9</v>
      </c>
      <c r="F289" s="12">
        <v>21</v>
      </c>
      <c r="G289" s="12" t="s">
        <v>10</v>
      </c>
    </row>
    <row r="290" spans="3:7" ht="15" thickBot="1" x14ac:dyDescent="0.35">
      <c r="C290" s="10">
        <v>43313</v>
      </c>
      <c r="D290" s="11">
        <v>0.43540509259259258</v>
      </c>
      <c r="E290" s="12" t="s">
        <v>9</v>
      </c>
      <c r="F290" s="12">
        <v>28</v>
      </c>
      <c r="G290" s="12" t="s">
        <v>10</v>
      </c>
    </row>
    <row r="291" spans="3:7" ht="15" thickBot="1" x14ac:dyDescent="0.35">
      <c r="C291" s="10">
        <v>43313</v>
      </c>
      <c r="D291" s="11">
        <v>0.4491087962962963</v>
      </c>
      <c r="E291" s="12" t="s">
        <v>9</v>
      </c>
      <c r="F291" s="12">
        <v>14</v>
      </c>
      <c r="G291" s="12" t="s">
        <v>11</v>
      </c>
    </row>
    <row r="292" spans="3:7" ht="15" thickBot="1" x14ac:dyDescent="0.35">
      <c r="C292" s="10">
        <v>43313</v>
      </c>
      <c r="D292" s="11">
        <v>0.45148148148148143</v>
      </c>
      <c r="E292" s="12" t="s">
        <v>9</v>
      </c>
      <c r="F292" s="12">
        <v>22</v>
      </c>
      <c r="G292" s="12" t="s">
        <v>10</v>
      </c>
    </row>
    <row r="293" spans="3:7" ht="15" thickBot="1" x14ac:dyDescent="0.35">
      <c r="C293" s="10">
        <v>43313</v>
      </c>
      <c r="D293" s="11">
        <v>0.45196759259259256</v>
      </c>
      <c r="E293" s="12" t="s">
        <v>9</v>
      </c>
      <c r="F293" s="12">
        <v>12</v>
      </c>
      <c r="G293" s="12" t="s">
        <v>11</v>
      </c>
    </row>
    <row r="294" spans="3:7" ht="15" thickBot="1" x14ac:dyDescent="0.35">
      <c r="C294" s="10">
        <v>43313</v>
      </c>
      <c r="D294" s="11">
        <v>0.45209490740740743</v>
      </c>
      <c r="E294" s="12" t="s">
        <v>9</v>
      </c>
      <c r="F294" s="12">
        <v>10</v>
      </c>
      <c r="G294" s="12" t="s">
        <v>11</v>
      </c>
    </row>
    <row r="295" spans="3:7" ht="15" thickBot="1" x14ac:dyDescent="0.35">
      <c r="C295" s="10">
        <v>43313</v>
      </c>
      <c r="D295" s="11">
        <v>0.45254629629629628</v>
      </c>
      <c r="E295" s="12" t="s">
        <v>9</v>
      </c>
      <c r="F295" s="12">
        <v>18</v>
      </c>
      <c r="G295" s="12" t="s">
        <v>10</v>
      </c>
    </row>
    <row r="296" spans="3:7" ht="15" thickBot="1" x14ac:dyDescent="0.35">
      <c r="C296" s="10">
        <v>43313</v>
      </c>
      <c r="D296" s="11">
        <v>0.46113425925925927</v>
      </c>
      <c r="E296" s="12" t="s">
        <v>9</v>
      </c>
      <c r="F296" s="12">
        <v>27</v>
      </c>
      <c r="G296" s="12" t="s">
        <v>10</v>
      </c>
    </row>
    <row r="297" spans="3:7" ht="15" thickBot="1" x14ac:dyDescent="0.35">
      <c r="C297" s="10">
        <v>43313</v>
      </c>
      <c r="D297" s="11">
        <v>0.47204861111111113</v>
      </c>
      <c r="E297" s="12" t="s">
        <v>9</v>
      </c>
      <c r="F297" s="12">
        <v>12</v>
      </c>
      <c r="G297" s="12" t="s">
        <v>11</v>
      </c>
    </row>
    <row r="298" spans="3:7" ht="15" thickBot="1" x14ac:dyDescent="0.35">
      <c r="C298" s="10">
        <v>43313</v>
      </c>
      <c r="D298" s="11">
        <v>0.47723379629629631</v>
      </c>
      <c r="E298" s="12" t="s">
        <v>9</v>
      </c>
      <c r="F298" s="12">
        <v>25</v>
      </c>
      <c r="G298" s="12" t="s">
        <v>10</v>
      </c>
    </row>
    <row r="299" spans="3:7" ht="15" thickBot="1" x14ac:dyDescent="0.35">
      <c r="C299" s="10">
        <v>43313</v>
      </c>
      <c r="D299" s="11">
        <v>0.47743055555555558</v>
      </c>
      <c r="E299" s="12" t="s">
        <v>9</v>
      </c>
      <c r="F299" s="12">
        <v>11</v>
      </c>
      <c r="G299" s="12" t="s">
        <v>10</v>
      </c>
    </row>
    <row r="300" spans="3:7" ht="15" thickBot="1" x14ac:dyDescent="0.35">
      <c r="C300" s="10">
        <v>43313</v>
      </c>
      <c r="D300" s="11">
        <v>0.47744212962962962</v>
      </c>
      <c r="E300" s="12" t="s">
        <v>9</v>
      </c>
      <c r="F300" s="12">
        <v>10</v>
      </c>
      <c r="G300" s="12" t="s">
        <v>10</v>
      </c>
    </row>
    <row r="301" spans="3:7" ht="15" thickBot="1" x14ac:dyDescent="0.35">
      <c r="C301" s="10">
        <v>43313</v>
      </c>
      <c r="D301" s="11">
        <v>0.47843750000000002</v>
      </c>
      <c r="E301" s="12" t="s">
        <v>9</v>
      </c>
      <c r="F301" s="12">
        <v>12</v>
      </c>
      <c r="G301" s="12" t="s">
        <v>11</v>
      </c>
    </row>
    <row r="302" spans="3:7" ht="15" thickBot="1" x14ac:dyDescent="0.35">
      <c r="C302" s="10">
        <v>43313</v>
      </c>
      <c r="D302" s="11">
        <v>0.47885416666666664</v>
      </c>
      <c r="E302" s="12" t="s">
        <v>9</v>
      </c>
      <c r="F302" s="12">
        <v>10</v>
      </c>
      <c r="G302" s="12" t="s">
        <v>11</v>
      </c>
    </row>
    <row r="303" spans="3:7" ht="15" thickBot="1" x14ac:dyDescent="0.35">
      <c r="C303" s="10">
        <v>43313</v>
      </c>
      <c r="D303" s="11">
        <v>0.47918981481481482</v>
      </c>
      <c r="E303" s="12" t="s">
        <v>9</v>
      </c>
      <c r="F303" s="12">
        <v>12</v>
      </c>
      <c r="G303" s="12" t="s">
        <v>11</v>
      </c>
    </row>
    <row r="304" spans="3:7" ht="15" thickBot="1" x14ac:dyDescent="0.35">
      <c r="C304" s="10">
        <v>43313</v>
      </c>
      <c r="D304" s="11">
        <v>0.4838541666666667</v>
      </c>
      <c r="E304" s="12" t="s">
        <v>9</v>
      </c>
      <c r="F304" s="12">
        <v>12</v>
      </c>
      <c r="G304" s="12" t="s">
        <v>11</v>
      </c>
    </row>
    <row r="305" spans="3:7" ht="15" thickBot="1" x14ac:dyDescent="0.35">
      <c r="C305" s="10">
        <v>43313</v>
      </c>
      <c r="D305" s="11">
        <v>0.48436342592592596</v>
      </c>
      <c r="E305" s="12" t="s">
        <v>9</v>
      </c>
      <c r="F305" s="12">
        <v>11</v>
      </c>
      <c r="G305" s="12" t="s">
        <v>11</v>
      </c>
    </row>
    <row r="306" spans="3:7" ht="15" thickBot="1" x14ac:dyDescent="0.35">
      <c r="C306" s="10">
        <v>43313</v>
      </c>
      <c r="D306" s="11">
        <v>0.48958333333333331</v>
      </c>
      <c r="E306" s="12" t="s">
        <v>9</v>
      </c>
      <c r="F306" s="12">
        <v>26</v>
      </c>
      <c r="G306" s="12" t="s">
        <v>10</v>
      </c>
    </row>
    <row r="307" spans="3:7" ht="15" thickBot="1" x14ac:dyDescent="0.35">
      <c r="C307" s="10">
        <v>43313</v>
      </c>
      <c r="D307" s="11">
        <v>0.49518518518518517</v>
      </c>
      <c r="E307" s="12" t="s">
        <v>9</v>
      </c>
      <c r="F307" s="12">
        <v>18</v>
      </c>
      <c r="G307" s="12" t="s">
        <v>11</v>
      </c>
    </row>
    <row r="308" spans="3:7" ht="15" thickBot="1" x14ac:dyDescent="0.35">
      <c r="C308" s="10">
        <v>43313</v>
      </c>
      <c r="D308" s="11">
        <v>0.49896990740740743</v>
      </c>
      <c r="E308" s="12" t="s">
        <v>9</v>
      </c>
      <c r="F308" s="12">
        <v>11</v>
      </c>
      <c r="G308" s="12" t="s">
        <v>11</v>
      </c>
    </row>
    <row r="309" spans="3:7" ht="15" thickBot="1" x14ac:dyDescent="0.35">
      <c r="C309" s="10">
        <v>43313</v>
      </c>
      <c r="D309" s="11">
        <v>0.51261574074074068</v>
      </c>
      <c r="E309" s="12" t="s">
        <v>9</v>
      </c>
      <c r="F309" s="12">
        <v>12</v>
      </c>
      <c r="G309" s="12" t="s">
        <v>11</v>
      </c>
    </row>
    <row r="310" spans="3:7" ht="15" thickBot="1" x14ac:dyDescent="0.35">
      <c r="C310" s="10">
        <v>43313</v>
      </c>
      <c r="D310" s="11">
        <v>0.5151041666666667</v>
      </c>
      <c r="E310" s="12" t="s">
        <v>9</v>
      </c>
      <c r="F310" s="12">
        <v>14</v>
      </c>
      <c r="G310" s="12" t="s">
        <v>11</v>
      </c>
    </row>
    <row r="311" spans="3:7" ht="15" thickBot="1" x14ac:dyDescent="0.35">
      <c r="C311" s="10">
        <v>43313</v>
      </c>
      <c r="D311" s="11">
        <v>0.51863425925925932</v>
      </c>
      <c r="E311" s="12" t="s">
        <v>9</v>
      </c>
      <c r="F311" s="12">
        <v>28</v>
      </c>
      <c r="G311" s="12" t="s">
        <v>10</v>
      </c>
    </row>
    <row r="312" spans="3:7" ht="15" thickBot="1" x14ac:dyDescent="0.35">
      <c r="C312" s="10">
        <v>43313</v>
      </c>
      <c r="D312" s="11">
        <v>0.52491898148148153</v>
      </c>
      <c r="E312" s="12" t="s">
        <v>9</v>
      </c>
      <c r="F312" s="12">
        <v>25</v>
      </c>
      <c r="G312" s="12" t="s">
        <v>10</v>
      </c>
    </row>
    <row r="313" spans="3:7" ht="15" thickBot="1" x14ac:dyDescent="0.35">
      <c r="C313" s="10">
        <v>43313</v>
      </c>
      <c r="D313" s="11">
        <v>0.53017361111111116</v>
      </c>
      <c r="E313" s="12" t="s">
        <v>9</v>
      </c>
      <c r="F313" s="12">
        <v>12</v>
      </c>
      <c r="G313" s="12" t="s">
        <v>11</v>
      </c>
    </row>
    <row r="314" spans="3:7" ht="15" thickBot="1" x14ac:dyDescent="0.35">
      <c r="C314" s="10">
        <v>43313</v>
      </c>
      <c r="D314" s="11">
        <v>0.53233796296296299</v>
      </c>
      <c r="E314" s="12" t="s">
        <v>9</v>
      </c>
      <c r="F314" s="12">
        <v>13</v>
      </c>
      <c r="G314" s="12" t="s">
        <v>11</v>
      </c>
    </row>
    <row r="315" spans="3:7" ht="15" thickBot="1" x14ac:dyDescent="0.35">
      <c r="C315" s="10">
        <v>43313</v>
      </c>
      <c r="D315" s="11">
        <v>0.54403935185185182</v>
      </c>
      <c r="E315" s="12" t="s">
        <v>9</v>
      </c>
      <c r="F315" s="12">
        <v>10</v>
      </c>
      <c r="G315" s="12" t="s">
        <v>11</v>
      </c>
    </row>
    <row r="316" spans="3:7" ht="15" thickBot="1" x14ac:dyDescent="0.35">
      <c r="C316" s="10">
        <v>43313</v>
      </c>
      <c r="D316" s="11">
        <v>0.54629629629629628</v>
      </c>
      <c r="E316" s="12" t="s">
        <v>9</v>
      </c>
      <c r="F316" s="12">
        <v>21</v>
      </c>
      <c r="G316" s="12" t="s">
        <v>10</v>
      </c>
    </row>
    <row r="317" spans="3:7" ht="15" thickBot="1" x14ac:dyDescent="0.35">
      <c r="C317" s="10">
        <v>43313</v>
      </c>
      <c r="D317" s="11">
        <v>0.54861111111111105</v>
      </c>
      <c r="E317" s="12" t="s">
        <v>9</v>
      </c>
      <c r="F317" s="12">
        <v>21</v>
      </c>
      <c r="G317" s="12" t="s">
        <v>10</v>
      </c>
    </row>
    <row r="318" spans="3:7" ht="15" thickBot="1" x14ac:dyDescent="0.35">
      <c r="C318" s="10">
        <v>43313</v>
      </c>
      <c r="D318" s="11">
        <v>0.54864583333333339</v>
      </c>
      <c r="E318" s="12" t="s">
        <v>9</v>
      </c>
      <c r="F318" s="12">
        <v>13</v>
      </c>
      <c r="G318" s="12" t="s">
        <v>10</v>
      </c>
    </row>
    <row r="319" spans="3:7" ht="15" thickBot="1" x14ac:dyDescent="0.35">
      <c r="C319" s="10">
        <v>43313</v>
      </c>
      <c r="D319" s="11">
        <v>0.54877314814814815</v>
      </c>
      <c r="E319" s="12" t="s">
        <v>9</v>
      </c>
      <c r="F319" s="12">
        <v>11</v>
      </c>
      <c r="G319" s="12" t="s">
        <v>11</v>
      </c>
    </row>
    <row r="320" spans="3:7" ht="15" thickBot="1" x14ac:dyDescent="0.35">
      <c r="C320" s="10">
        <v>43313</v>
      </c>
      <c r="D320" s="11">
        <v>0.55046296296296293</v>
      </c>
      <c r="E320" s="12" t="s">
        <v>9</v>
      </c>
      <c r="F320" s="12">
        <v>11</v>
      </c>
      <c r="G320" s="12" t="s">
        <v>11</v>
      </c>
    </row>
    <row r="321" spans="3:7" ht="15" thickBot="1" x14ac:dyDescent="0.35">
      <c r="C321" s="10">
        <v>43313</v>
      </c>
      <c r="D321" s="11">
        <v>0.55623842592592598</v>
      </c>
      <c r="E321" s="12" t="s">
        <v>9</v>
      </c>
      <c r="F321" s="12">
        <v>11</v>
      </c>
      <c r="G321" s="12" t="s">
        <v>10</v>
      </c>
    </row>
    <row r="322" spans="3:7" ht="15" thickBot="1" x14ac:dyDescent="0.35">
      <c r="C322" s="10">
        <v>43313</v>
      </c>
      <c r="D322" s="11">
        <v>0.55631944444444448</v>
      </c>
      <c r="E322" s="12" t="s">
        <v>9</v>
      </c>
      <c r="F322" s="12">
        <v>15</v>
      </c>
      <c r="G322" s="12" t="s">
        <v>10</v>
      </c>
    </row>
    <row r="323" spans="3:7" ht="15" thickBot="1" x14ac:dyDescent="0.35">
      <c r="C323" s="10">
        <v>43313</v>
      </c>
      <c r="D323" s="11">
        <v>0.56162037037037038</v>
      </c>
      <c r="E323" s="12" t="s">
        <v>9</v>
      </c>
      <c r="F323" s="12">
        <v>10</v>
      </c>
      <c r="G323" s="12" t="s">
        <v>11</v>
      </c>
    </row>
    <row r="324" spans="3:7" ht="15" thickBot="1" x14ac:dyDescent="0.35">
      <c r="C324" s="10">
        <v>43313</v>
      </c>
      <c r="D324" s="11">
        <v>0.56495370370370368</v>
      </c>
      <c r="E324" s="12" t="s">
        <v>9</v>
      </c>
      <c r="F324" s="12">
        <v>10</v>
      </c>
      <c r="G324" s="12" t="s">
        <v>11</v>
      </c>
    </row>
    <row r="325" spans="3:7" ht="15" thickBot="1" x14ac:dyDescent="0.35">
      <c r="C325" s="10">
        <v>43313</v>
      </c>
      <c r="D325" s="11">
        <v>0.56718750000000007</v>
      </c>
      <c r="E325" s="12" t="s">
        <v>9</v>
      </c>
      <c r="F325" s="12">
        <v>23</v>
      </c>
      <c r="G325" s="12" t="s">
        <v>10</v>
      </c>
    </row>
    <row r="326" spans="3:7" ht="15" thickBot="1" x14ac:dyDescent="0.35">
      <c r="C326" s="10">
        <v>43313</v>
      </c>
      <c r="D326" s="11">
        <v>0.57202546296296297</v>
      </c>
      <c r="E326" s="12" t="s">
        <v>9</v>
      </c>
      <c r="F326" s="12">
        <v>12</v>
      </c>
      <c r="G326" s="12" t="s">
        <v>11</v>
      </c>
    </row>
    <row r="327" spans="3:7" ht="15" thickBot="1" x14ac:dyDescent="0.35">
      <c r="C327" s="10">
        <v>43313</v>
      </c>
      <c r="D327" s="11">
        <v>0.57712962962962966</v>
      </c>
      <c r="E327" s="12" t="s">
        <v>9</v>
      </c>
      <c r="F327" s="12">
        <v>11</v>
      </c>
      <c r="G327" s="12" t="s">
        <v>11</v>
      </c>
    </row>
    <row r="328" spans="3:7" ht="15" thickBot="1" x14ac:dyDescent="0.35">
      <c r="C328" s="10">
        <v>43313</v>
      </c>
      <c r="D328" s="11">
        <v>0.57746527777777779</v>
      </c>
      <c r="E328" s="12" t="s">
        <v>9</v>
      </c>
      <c r="F328" s="12">
        <v>10</v>
      </c>
      <c r="G328" s="12" t="s">
        <v>11</v>
      </c>
    </row>
    <row r="329" spans="3:7" ht="15" thickBot="1" x14ac:dyDescent="0.35">
      <c r="C329" s="10">
        <v>43313</v>
      </c>
      <c r="D329" s="11">
        <v>0.58459490740740738</v>
      </c>
      <c r="E329" s="12" t="s">
        <v>9</v>
      </c>
      <c r="F329" s="12">
        <v>7</v>
      </c>
      <c r="G329" s="12" t="s">
        <v>11</v>
      </c>
    </row>
    <row r="330" spans="3:7" ht="15" thickBot="1" x14ac:dyDescent="0.35">
      <c r="C330" s="10">
        <v>43313</v>
      </c>
      <c r="D330" s="11">
        <v>0.58739583333333334</v>
      </c>
      <c r="E330" s="12" t="s">
        <v>9</v>
      </c>
      <c r="F330" s="12">
        <v>6</v>
      </c>
      <c r="G330" s="12" t="s">
        <v>10</v>
      </c>
    </row>
    <row r="331" spans="3:7" ht="15" thickBot="1" x14ac:dyDescent="0.35">
      <c r="C331" s="10">
        <v>43313</v>
      </c>
      <c r="D331" s="11">
        <v>0.5999768518518519</v>
      </c>
      <c r="E331" s="12" t="s">
        <v>9</v>
      </c>
      <c r="F331" s="12">
        <v>5</v>
      </c>
      <c r="G331" s="12" t="s">
        <v>11</v>
      </c>
    </row>
    <row r="332" spans="3:7" ht="15" thickBot="1" x14ac:dyDescent="0.35">
      <c r="C332" s="10">
        <v>43313</v>
      </c>
      <c r="D332" s="11">
        <v>0.60680555555555549</v>
      </c>
      <c r="E332" s="12" t="s">
        <v>9</v>
      </c>
      <c r="F332" s="12">
        <v>23</v>
      </c>
      <c r="G332" s="12" t="s">
        <v>10</v>
      </c>
    </row>
    <row r="333" spans="3:7" ht="15" thickBot="1" x14ac:dyDescent="0.35">
      <c r="C333" s="10">
        <v>43313</v>
      </c>
      <c r="D333" s="11">
        <v>0.61085648148148153</v>
      </c>
      <c r="E333" s="12" t="s">
        <v>9</v>
      </c>
      <c r="F333" s="12">
        <v>17</v>
      </c>
      <c r="G333" s="12" t="s">
        <v>10</v>
      </c>
    </row>
    <row r="334" spans="3:7" ht="15" thickBot="1" x14ac:dyDescent="0.35">
      <c r="C334" s="10">
        <v>43313</v>
      </c>
      <c r="D334" s="11">
        <v>0.61086805555555557</v>
      </c>
      <c r="E334" s="12" t="s">
        <v>9</v>
      </c>
      <c r="F334" s="12">
        <v>15</v>
      </c>
      <c r="G334" s="12" t="s">
        <v>10</v>
      </c>
    </row>
    <row r="335" spans="3:7" ht="15" thickBot="1" x14ac:dyDescent="0.35">
      <c r="C335" s="10">
        <v>43313</v>
      </c>
      <c r="D335" s="11">
        <v>0.61502314814814818</v>
      </c>
      <c r="E335" s="12" t="s">
        <v>9</v>
      </c>
      <c r="F335" s="12">
        <v>13</v>
      </c>
      <c r="G335" s="12" t="s">
        <v>10</v>
      </c>
    </row>
    <row r="336" spans="3:7" ht="15" thickBot="1" x14ac:dyDescent="0.35">
      <c r="C336" s="10">
        <v>43313</v>
      </c>
      <c r="D336" s="11">
        <v>0.62354166666666666</v>
      </c>
      <c r="E336" s="12" t="s">
        <v>9</v>
      </c>
      <c r="F336" s="12">
        <v>12</v>
      </c>
      <c r="G336" s="12" t="s">
        <v>11</v>
      </c>
    </row>
    <row r="337" spans="3:7" ht="15" thickBot="1" x14ac:dyDescent="0.35">
      <c r="C337" s="10">
        <v>43313</v>
      </c>
      <c r="D337" s="11">
        <v>0.62615740740740744</v>
      </c>
      <c r="E337" s="12" t="s">
        <v>9</v>
      </c>
      <c r="F337" s="12">
        <v>28</v>
      </c>
      <c r="G337" s="12" t="s">
        <v>10</v>
      </c>
    </row>
    <row r="338" spans="3:7" ht="15" thickBot="1" x14ac:dyDescent="0.35">
      <c r="C338" s="10">
        <v>43313</v>
      </c>
      <c r="D338" s="11">
        <v>0.63062499999999999</v>
      </c>
      <c r="E338" s="12" t="s">
        <v>9</v>
      </c>
      <c r="F338" s="12">
        <v>11</v>
      </c>
      <c r="G338" s="12" t="s">
        <v>11</v>
      </c>
    </row>
    <row r="339" spans="3:7" ht="15" thickBot="1" x14ac:dyDescent="0.35">
      <c r="C339" s="10">
        <v>43313</v>
      </c>
      <c r="D339" s="11">
        <v>0.63153935185185184</v>
      </c>
      <c r="E339" s="12" t="s">
        <v>9</v>
      </c>
      <c r="F339" s="12">
        <v>17</v>
      </c>
      <c r="G339" s="12" t="s">
        <v>10</v>
      </c>
    </row>
    <row r="340" spans="3:7" ht="15" thickBot="1" x14ac:dyDescent="0.35">
      <c r="C340" s="10">
        <v>43313</v>
      </c>
      <c r="D340" s="11">
        <v>0.63457175925925924</v>
      </c>
      <c r="E340" s="12" t="s">
        <v>9</v>
      </c>
      <c r="F340" s="12">
        <v>16</v>
      </c>
      <c r="G340" s="12" t="s">
        <v>11</v>
      </c>
    </row>
    <row r="341" spans="3:7" ht="15" thickBot="1" x14ac:dyDescent="0.35">
      <c r="C341" s="10">
        <v>43313</v>
      </c>
      <c r="D341" s="11">
        <v>0.64146990740740739</v>
      </c>
      <c r="E341" s="12" t="s">
        <v>9</v>
      </c>
      <c r="F341" s="12">
        <v>15</v>
      </c>
      <c r="G341" s="12" t="s">
        <v>11</v>
      </c>
    </row>
    <row r="342" spans="3:7" ht="15" thickBot="1" x14ac:dyDescent="0.35">
      <c r="C342" s="10">
        <v>43313</v>
      </c>
      <c r="D342" s="11">
        <v>0.64225694444444448</v>
      </c>
      <c r="E342" s="12" t="s">
        <v>9</v>
      </c>
      <c r="F342" s="12">
        <v>13</v>
      </c>
      <c r="G342" s="12" t="s">
        <v>11</v>
      </c>
    </row>
    <row r="343" spans="3:7" ht="15" thickBot="1" x14ac:dyDescent="0.35">
      <c r="C343" s="10">
        <v>43313</v>
      </c>
      <c r="D343" s="11">
        <v>0.64240740740740743</v>
      </c>
      <c r="E343" s="12" t="s">
        <v>9</v>
      </c>
      <c r="F343" s="12">
        <v>14</v>
      </c>
      <c r="G343" s="12" t="s">
        <v>11</v>
      </c>
    </row>
    <row r="344" spans="3:7" ht="15" thickBot="1" x14ac:dyDescent="0.35">
      <c r="C344" s="10">
        <v>43313</v>
      </c>
      <c r="D344" s="11">
        <v>0.65237268518518521</v>
      </c>
      <c r="E344" s="12" t="s">
        <v>9</v>
      </c>
      <c r="F344" s="12">
        <v>11</v>
      </c>
      <c r="G344" s="12" t="s">
        <v>10</v>
      </c>
    </row>
    <row r="345" spans="3:7" ht="15" thickBot="1" x14ac:dyDescent="0.35">
      <c r="C345" s="10">
        <v>43313</v>
      </c>
      <c r="D345" s="11">
        <v>0.65282407407407406</v>
      </c>
      <c r="E345" s="12" t="s">
        <v>9</v>
      </c>
      <c r="F345" s="12">
        <v>11</v>
      </c>
      <c r="G345" s="12" t="s">
        <v>11</v>
      </c>
    </row>
    <row r="346" spans="3:7" ht="15" thickBot="1" x14ac:dyDescent="0.35">
      <c r="C346" s="10">
        <v>43313</v>
      </c>
      <c r="D346" s="11">
        <v>0.65409722222222222</v>
      </c>
      <c r="E346" s="12" t="s">
        <v>9</v>
      </c>
      <c r="F346" s="12">
        <v>10</v>
      </c>
      <c r="G346" s="12" t="s">
        <v>10</v>
      </c>
    </row>
    <row r="347" spans="3:7" ht="15" thickBot="1" x14ac:dyDescent="0.35">
      <c r="C347" s="10">
        <v>43313</v>
      </c>
      <c r="D347" s="11">
        <v>0.65541666666666665</v>
      </c>
      <c r="E347" s="12" t="s">
        <v>9</v>
      </c>
      <c r="F347" s="12">
        <v>10</v>
      </c>
      <c r="G347" s="12" t="s">
        <v>10</v>
      </c>
    </row>
    <row r="348" spans="3:7" ht="15" thickBot="1" x14ac:dyDescent="0.35">
      <c r="C348" s="10">
        <v>43313</v>
      </c>
      <c r="D348" s="11">
        <v>0.65820601851851845</v>
      </c>
      <c r="E348" s="12" t="s">
        <v>9</v>
      </c>
      <c r="F348" s="12">
        <v>9</v>
      </c>
      <c r="G348" s="12" t="s">
        <v>10</v>
      </c>
    </row>
    <row r="349" spans="3:7" ht="15" thickBot="1" x14ac:dyDescent="0.35">
      <c r="C349" s="10">
        <v>43313</v>
      </c>
      <c r="D349" s="11">
        <v>0.65848379629629628</v>
      </c>
      <c r="E349" s="12" t="s">
        <v>9</v>
      </c>
      <c r="F349" s="12">
        <v>3</v>
      </c>
      <c r="G349" s="12" t="s">
        <v>10</v>
      </c>
    </row>
    <row r="350" spans="3:7" ht="15" thickBot="1" x14ac:dyDescent="0.35">
      <c r="C350" s="10">
        <v>43313</v>
      </c>
      <c r="D350" s="11">
        <v>0.66399305555555554</v>
      </c>
      <c r="E350" s="12" t="s">
        <v>9</v>
      </c>
      <c r="F350" s="12">
        <v>3</v>
      </c>
      <c r="G350" s="12" t="s">
        <v>11</v>
      </c>
    </row>
    <row r="351" spans="3:7" ht="15" thickBot="1" x14ac:dyDescent="0.35">
      <c r="C351" s="10">
        <v>43313</v>
      </c>
      <c r="D351" s="11">
        <v>0.66726851851851843</v>
      </c>
      <c r="E351" s="12" t="s">
        <v>9</v>
      </c>
      <c r="F351" s="12">
        <v>11</v>
      </c>
      <c r="G351" s="12" t="s">
        <v>11</v>
      </c>
    </row>
    <row r="352" spans="3:7" ht="15" thickBot="1" x14ac:dyDescent="0.35">
      <c r="C352" s="10">
        <v>43313</v>
      </c>
      <c r="D352" s="11">
        <v>0.6702662037037036</v>
      </c>
      <c r="E352" s="12" t="s">
        <v>9</v>
      </c>
      <c r="F352" s="12">
        <v>10</v>
      </c>
      <c r="G352" s="12" t="s">
        <v>10</v>
      </c>
    </row>
    <row r="353" spans="3:7" ht="15" thickBot="1" x14ac:dyDescent="0.35">
      <c r="C353" s="10">
        <v>43313</v>
      </c>
      <c r="D353" s="11">
        <v>0.68372685185185178</v>
      </c>
      <c r="E353" s="12" t="s">
        <v>9</v>
      </c>
      <c r="F353" s="12">
        <v>12</v>
      </c>
      <c r="G353" s="12" t="s">
        <v>11</v>
      </c>
    </row>
    <row r="354" spans="3:7" ht="15" thickBot="1" x14ac:dyDescent="0.35">
      <c r="C354" s="10">
        <v>43313</v>
      </c>
      <c r="D354" s="11">
        <v>0.69324074074074071</v>
      </c>
      <c r="E354" s="12" t="s">
        <v>9</v>
      </c>
      <c r="F354" s="12">
        <v>16</v>
      </c>
      <c r="G354" s="12" t="s">
        <v>10</v>
      </c>
    </row>
    <row r="355" spans="3:7" ht="15" thickBot="1" x14ac:dyDescent="0.35">
      <c r="C355" s="10">
        <v>43313</v>
      </c>
      <c r="D355" s="11">
        <v>0.69328703703703709</v>
      </c>
      <c r="E355" s="12" t="s">
        <v>9</v>
      </c>
      <c r="F355" s="12">
        <v>27</v>
      </c>
      <c r="G355" s="12" t="s">
        <v>10</v>
      </c>
    </row>
    <row r="356" spans="3:7" ht="15" thickBot="1" x14ac:dyDescent="0.35">
      <c r="C356" s="10">
        <v>43313</v>
      </c>
      <c r="D356" s="11">
        <v>0.69331018518518517</v>
      </c>
      <c r="E356" s="12" t="s">
        <v>9</v>
      </c>
      <c r="F356" s="12">
        <v>28</v>
      </c>
      <c r="G356" s="12" t="s">
        <v>10</v>
      </c>
    </row>
    <row r="357" spans="3:7" ht="15" thickBot="1" x14ac:dyDescent="0.35">
      <c r="C357" s="10">
        <v>43313</v>
      </c>
      <c r="D357" s="11">
        <v>0.70377314814814806</v>
      </c>
      <c r="E357" s="12" t="s">
        <v>9</v>
      </c>
      <c r="F357" s="12">
        <v>26</v>
      </c>
      <c r="G357" s="12" t="s">
        <v>10</v>
      </c>
    </row>
    <row r="358" spans="3:7" ht="15" thickBot="1" x14ac:dyDescent="0.35">
      <c r="C358" s="10">
        <v>43313</v>
      </c>
      <c r="D358" s="11">
        <v>0.71032407407407405</v>
      </c>
      <c r="E358" s="12" t="s">
        <v>9</v>
      </c>
      <c r="F358" s="12">
        <v>23</v>
      </c>
      <c r="G358" s="12" t="s">
        <v>10</v>
      </c>
    </row>
    <row r="359" spans="3:7" ht="15" thickBot="1" x14ac:dyDescent="0.35">
      <c r="C359" s="10">
        <v>43313</v>
      </c>
      <c r="D359" s="11">
        <v>0.72339120370370369</v>
      </c>
      <c r="E359" s="12" t="s">
        <v>9</v>
      </c>
      <c r="F359" s="12">
        <v>20</v>
      </c>
      <c r="G359" s="12" t="s">
        <v>11</v>
      </c>
    </row>
    <row r="360" spans="3:7" ht="15" thickBot="1" x14ac:dyDescent="0.35">
      <c r="C360" s="10">
        <v>43313</v>
      </c>
      <c r="D360" s="11">
        <v>0.72357638888888898</v>
      </c>
      <c r="E360" s="12" t="s">
        <v>9</v>
      </c>
      <c r="F360" s="12">
        <v>22</v>
      </c>
      <c r="G360" s="12" t="s">
        <v>10</v>
      </c>
    </row>
    <row r="361" spans="3:7" ht="15" thickBot="1" x14ac:dyDescent="0.35">
      <c r="C361" s="10">
        <v>43313</v>
      </c>
      <c r="D361" s="11">
        <v>0.72418981481481481</v>
      </c>
      <c r="E361" s="12" t="s">
        <v>9</v>
      </c>
      <c r="F361" s="12">
        <v>22</v>
      </c>
      <c r="G361" s="12" t="s">
        <v>10</v>
      </c>
    </row>
    <row r="362" spans="3:7" ht="15" thickBot="1" x14ac:dyDescent="0.35">
      <c r="C362" s="10">
        <v>43313</v>
      </c>
      <c r="D362" s="11">
        <v>0.72832175925925924</v>
      </c>
      <c r="E362" s="12" t="s">
        <v>9</v>
      </c>
      <c r="F362" s="12">
        <v>21</v>
      </c>
      <c r="G362" s="12" t="s">
        <v>11</v>
      </c>
    </row>
    <row r="363" spans="3:7" ht="15" thickBot="1" x14ac:dyDescent="0.35">
      <c r="C363" s="10">
        <v>43313</v>
      </c>
      <c r="D363" s="11">
        <v>0.72928240740740735</v>
      </c>
      <c r="E363" s="12" t="s">
        <v>9</v>
      </c>
      <c r="F363" s="12">
        <v>21</v>
      </c>
      <c r="G363" s="12" t="s">
        <v>10</v>
      </c>
    </row>
    <row r="364" spans="3:7" ht="15" thickBot="1" x14ac:dyDescent="0.35">
      <c r="C364" s="10">
        <v>43313</v>
      </c>
      <c r="D364" s="11">
        <v>0.7322453703703703</v>
      </c>
      <c r="E364" s="12" t="s">
        <v>9</v>
      </c>
      <c r="F364" s="12">
        <v>15</v>
      </c>
      <c r="G364" s="12" t="s">
        <v>11</v>
      </c>
    </row>
    <row r="365" spans="3:7" ht="15" thickBot="1" x14ac:dyDescent="0.35">
      <c r="C365" s="10">
        <v>43313</v>
      </c>
      <c r="D365" s="11">
        <v>0.73762731481481481</v>
      </c>
      <c r="E365" s="12" t="s">
        <v>9</v>
      </c>
      <c r="F365" s="12">
        <v>13</v>
      </c>
      <c r="G365" s="12" t="s">
        <v>11</v>
      </c>
    </row>
    <row r="366" spans="3:7" ht="15" thickBot="1" x14ac:dyDescent="0.35">
      <c r="C366" s="10">
        <v>43313</v>
      </c>
      <c r="D366" s="11">
        <v>0.73837962962962955</v>
      </c>
      <c r="E366" s="12" t="s">
        <v>9</v>
      </c>
      <c r="F366" s="12">
        <v>11</v>
      </c>
      <c r="G366" s="12" t="s">
        <v>11</v>
      </c>
    </row>
    <row r="367" spans="3:7" ht="15" thickBot="1" x14ac:dyDescent="0.35">
      <c r="C367" s="10">
        <v>43313</v>
      </c>
      <c r="D367" s="11">
        <v>0.74262731481481481</v>
      </c>
      <c r="E367" s="12" t="s">
        <v>9</v>
      </c>
      <c r="F367" s="12">
        <v>19</v>
      </c>
      <c r="G367" s="12" t="s">
        <v>10</v>
      </c>
    </row>
    <row r="368" spans="3:7" ht="15" thickBot="1" x14ac:dyDescent="0.35">
      <c r="C368" s="10">
        <v>43313</v>
      </c>
      <c r="D368" s="11">
        <v>0.74327546296296287</v>
      </c>
      <c r="E368" s="12" t="s">
        <v>9</v>
      </c>
      <c r="F368" s="12">
        <v>18</v>
      </c>
      <c r="G368" s="12" t="s">
        <v>10</v>
      </c>
    </row>
    <row r="369" spans="3:7" ht="15" thickBot="1" x14ac:dyDescent="0.35">
      <c r="C369" s="10">
        <v>43313</v>
      </c>
      <c r="D369" s="11">
        <v>0.74589120370370365</v>
      </c>
      <c r="E369" s="12" t="s">
        <v>9</v>
      </c>
      <c r="F369" s="12">
        <v>22</v>
      </c>
      <c r="G369" s="12" t="s">
        <v>10</v>
      </c>
    </row>
    <row r="370" spans="3:7" ht="15" thickBot="1" x14ac:dyDescent="0.35">
      <c r="C370" s="10">
        <v>43313</v>
      </c>
      <c r="D370" s="11">
        <v>0.74733796296296295</v>
      </c>
      <c r="E370" s="12" t="s">
        <v>9</v>
      </c>
      <c r="F370" s="12">
        <v>10</v>
      </c>
      <c r="G370" s="12" t="s">
        <v>10</v>
      </c>
    </row>
    <row r="371" spans="3:7" ht="15" thickBot="1" x14ac:dyDescent="0.35">
      <c r="C371" s="10">
        <v>43313</v>
      </c>
      <c r="D371" s="11">
        <v>0.74777777777777776</v>
      </c>
      <c r="E371" s="12" t="s">
        <v>9</v>
      </c>
      <c r="F371" s="12">
        <v>14</v>
      </c>
      <c r="G371" s="12" t="s">
        <v>10</v>
      </c>
    </row>
    <row r="372" spans="3:7" ht="15" thickBot="1" x14ac:dyDescent="0.35">
      <c r="C372" s="10">
        <v>43313</v>
      </c>
      <c r="D372" s="11">
        <v>0.75773148148148151</v>
      </c>
      <c r="E372" s="12" t="s">
        <v>9</v>
      </c>
      <c r="F372" s="12">
        <v>15</v>
      </c>
      <c r="G372" s="12" t="s">
        <v>11</v>
      </c>
    </row>
    <row r="373" spans="3:7" ht="15" thickBot="1" x14ac:dyDescent="0.35">
      <c r="C373" s="10">
        <v>43313</v>
      </c>
      <c r="D373" s="11">
        <v>0.77759259259259261</v>
      </c>
      <c r="E373" s="12" t="s">
        <v>9</v>
      </c>
      <c r="F373" s="12">
        <v>10</v>
      </c>
      <c r="G373" s="12" t="s">
        <v>11</v>
      </c>
    </row>
    <row r="374" spans="3:7" ht="15" thickBot="1" x14ac:dyDescent="0.35">
      <c r="C374" s="10">
        <v>43313</v>
      </c>
      <c r="D374" s="11">
        <v>0.78133101851851849</v>
      </c>
      <c r="E374" s="12" t="s">
        <v>9</v>
      </c>
      <c r="F374" s="12">
        <v>13</v>
      </c>
      <c r="G374" s="12" t="s">
        <v>11</v>
      </c>
    </row>
    <row r="375" spans="3:7" ht="15" thickBot="1" x14ac:dyDescent="0.35">
      <c r="C375" s="10">
        <v>43313</v>
      </c>
      <c r="D375" s="11">
        <v>0.79258101851851848</v>
      </c>
      <c r="E375" s="12" t="s">
        <v>9</v>
      </c>
      <c r="F375" s="12">
        <v>11</v>
      </c>
      <c r="G375" s="12" t="s">
        <v>10</v>
      </c>
    </row>
    <row r="376" spans="3:7" ht="15" thickBot="1" x14ac:dyDescent="0.35">
      <c r="C376" s="10">
        <v>43313</v>
      </c>
      <c r="D376" s="11">
        <v>0.79442129629629632</v>
      </c>
      <c r="E376" s="12" t="s">
        <v>9</v>
      </c>
      <c r="F376" s="12">
        <v>9</v>
      </c>
      <c r="G376" s="12" t="s">
        <v>11</v>
      </c>
    </row>
    <row r="377" spans="3:7" ht="15" thickBot="1" x14ac:dyDescent="0.35">
      <c r="C377" s="10">
        <v>43313</v>
      </c>
      <c r="D377" s="11">
        <v>0.79719907407407409</v>
      </c>
      <c r="E377" s="12" t="s">
        <v>9</v>
      </c>
      <c r="F377" s="12">
        <v>8</v>
      </c>
      <c r="G377" s="12" t="s">
        <v>11</v>
      </c>
    </row>
    <row r="378" spans="3:7" ht="15" thickBot="1" x14ac:dyDescent="0.35">
      <c r="C378" s="10">
        <v>43313</v>
      </c>
      <c r="D378" s="11">
        <v>0.8006712962962963</v>
      </c>
      <c r="E378" s="12" t="s">
        <v>9</v>
      </c>
      <c r="F378" s="12">
        <v>12</v>
      </c>
      <c r="G378" s="12" t="s">
        <v>11</v>
      </c>
    </row>
    <row r="379" spans="3:7" ht="15" thickBot="1" x14ac:dyDescent="0.35">
      <c r="C379" s="10">
        <v>43313</v>
      </c>
      <c r="D379" s="11">
        <v>0.81752314814814808</v>
      </c>
      <c r="E379" s="12" t="s">
        <v>9</v>
      </c>
      <c r="F379" s="12">
        <v>11</v>
      </c>
      <c r="G379" s="12" t="s">
        <v>11</v>
      </c>
    </row>
    <row r="380" spans="3:7" ht="15" thickBot="1" x14ac:dyDescent="0.35">
      <c r="C380" s="10">
        <v>43313</v>
      </c>
      <c r="D380" s="11">
        <v>0.82267361111111104</v>
      </c>
      <c r="E380" s="12" t="s">
        <v>9</v>
      </c>
      <c r="F380" s="12">
        <v>22</v>
      </c>
      <c r="G380" s="12" t="s">
        <v>10</v>
      </c>
    </row>
    <row r="381" spans="3:7" ht="15" thickBot="1" x14ac:dyDescent="0.35">
      <c r="C381" s="10">
        <v>43313</v>
      </c>
      <c r="D381" s="11">
        <v>0.82502314814814814</v>
      </c>
      <c r="E381" s="12" t="s">
        <v>9</v>
      </c>
      <c r="F381" s="12">
        <v>13</v>
      </c>
      <c r="G381" s="12" t="s">
        <v>11</v>
      </c>
    </row>
    <row r="382" spans="3:7" ht="15" thickBot="1" x14ac:dyDescent="0.35">
      <c r="C382" s="10">
        <v>43313</v>
      </c>
      <c r="D382" s="11">
        <v>0.82527777777777767</v>
      </c>
      <c r="E382" s="12" t="s">
        <v>9</v>
      </c>
      <c r="F382" s="12">
        <v>10</v>
      </c>
      <c r="G382" s="12" t="s">
        <v>11</v>
      </c>
    </row>
    <row r="383" spans="3:7" ht="15" thickBot="1" x14ac:dyDescent="0.35">
      <c r="C383" s="10">
        <v>43313</v>
      </c>
      <c r="D383" s="11">
        <v>0.82542824074074073</v>
      </c>
      <c r="E383" s="12" t="s">
        <v>9</v>
      </c>
      <c r="F383" s="12">
        <v>10</v>
      </c>
      <c r="G383" s="12" t="s">
        <v>10</v>
      </c>
    </row>
    <row r="384" spans="3:7" ht="15" thickBot="1" x14ac:dyDescent="0.35">
      <c r="C384" s="10">
        <v>43313</v>
      </c>
      <c r="D384" s="11">
        <v>0.83289351851851856</v>
      </c>
      <c r="E384" s="12" t="s">
        <v>9</v>
      </c>
      <c r="F384" s="12">
        <v>10</v>
      </c>
      <c r="G384" s="12" t="s">
        <v>11</v>
      </c>
    </row>
    <row r="385" spans="3:7" ht="15" thickBot="1" x14ac:dyDescent="0.35">
      <c r="C385" s="10">
        <v>43313</v>
      </c>
      <c r="D385" s="11">
        <v>0.8400347222222222</v>
      </c>
      <c r="E385" s="12" t="s">
        <v>9</v>
      </c>
      <c r="F385" s="12">
        <v>9</v>
      </c>
      <c r="G385" s="12" t="s">
        <v>10</v>
      </c>
    </row>
    <row r="386" spans="3:7" ht="15" thickBot="1" x14ac:dyDescent="0.35">
      <c r="C386" s="10">
        <v>43313</v>
      </c>
      <c r="D386" s="11">
        <v>0.84356481481481482</v>
      </c>
      <c r="E386" s="12" t="s">
        <v>9</v>
      </c>
      <c r="F386" s="12">
        <v>9</v>
      </c>
      <c r="G386" s="12" t="s">
        <v>10</v>
      </c>
    </row>
    <row r="387" spans="3:7" ht="15" thickBot="1" x14ac:dyDescent="0.35">
      <c r="C387" s="10">
        <v>43313</v>
      </c>
      <c r="D387" s="11">
        <v>0.84384259259259264</v>
      </c>
      <c r="E387" s="12" t="s">
        <v>9</v>
      </c>
      <c r="F387" s="12">
        <v>10</v>
      </c>
      <c r="G387" s="12" t="s">
        <v>10</v>
      </c>
    </row>
    <row r="388" spans="3:7" ht="15" thickBot="1" x14ac:dyDescent="0.35">
      <c r="C388" s="10">
        <v>43313</v>
      </c>
      <c r="D388" s="11">
        <v>0.84394675925925933</v>
      </c>
      <c r="E388" s="12" t="s">
        <v>9</v>
      </c>
      <c r="F388" s="12">
        <v>10</v>
      </c>
      <c r="G388" s="12" t="s">
        <v>10</v>
      </c>
    </row>
    <row r="389" spans="3:7" ht="15" thickBot="1" x14ac:dyDescent="0.35">
      <c r="C389" s="10">
        <v>43313</v>
      </c>
      <c r="D389" s="11">
        <v>0.84991898148148148</v>
      </c>
      <c r="E389" s="12" t="s">
        <v>9</v>
      </c>
      <c r="F389" s="12">
        <v>11</v>
      </c>
      <c r="G389" s="12" t="s">
        <v>11</v>
      </c>
    </row>
    <row r="390" spans="3:7" ht="15" thickBot="1" x14ac:dyDescent="0.35">
      <c r="C390" s="10">
        <v>43313</v>
      </c>
      <c r="D390" s="11">
        <v>0.85281250000000008</v>
      </c>
      <c r="E390" s="12" t="s">
        <v>9</v>
      </c>
      <c r="F390" s="12">
        <v>11</v>
      </c>
      <c r="G390" s="12" t="s">
        <v>11</v>
      </c>
    </row>
    <row r="391" spans="3:7" ht="15" thickBot="1" x14ac:dyDescent="0.35">
      <c r="C391" s="10">
        <v>43313</v>
      </c>
      <c r="D391" s="11">
        <v>0.85540509259259256</v>
      </c>
      <c r="E391" s="12" t="s">
        <v>9</v>
      </c>
      <c r="F391" s="12">
        <v>13</v>
      </c>
      <c r="G391" s="12" t="s">
        <v>10</v>
      </c>
    </row>
    <row r="392" spans="3:7" ht="15" thickBot="1" x14ac:dyDescent="0.35">
      <c r="C392" s="10">
        <v>43313</v>
      </c>
      <c r="D392" s="11">
        <v>0.85848379629629623</v>
      </c>
      <c r="E392" s="12" t="s">
        <v>9</v>
      </c>
      <c r="F392" s="12">
        <v>10</v>
      </c>
      <c r="G392" s="12" t="s">
        <v>11</v>
      </c>
    </row>
    <row r="393" spans="3:7" ht="15" thickBot="1" x14ac:dyDescent="0.35">
      <c r="C393" s="10">
        <v>43313</v>
      </c>
      <c r="D393" s="11">
        <v>0.85856481481481473</v>
      </c>
      <c r="E393" s="12" t="s">
        <v>9</v>
      </c>
      <c r="F393" s="12">
        <v>11</v>
      </c>
      <c r="G393" s="12" t="s">
        <v>11</v>
      </c>
    </row>
    <row r="394" spans="3:7" ht="15" thickBot="1" x14ac:dyDescent="0.35">
      <c r="C394" s="10">
        <v>43313</v>
      </c>
      <c r="D394" s="11">
        <v>0.87724537037037031</v>
      </c>
      <c r="E394" s="12" t="s">
        <v>9</v>
      </c>
      <c r="F394" s="12">
        <v>10</v>
      </c>
      <c r="G394" s="12" t="s">
        <v>10</v>
      </c>
    </row>
    <row r="395" spans="3:7" ht="15" thickBot="1" x14ac:dyDescent="0.35">
      <c r="C395" s="10">
        <v>43313</v>
      </c>
      <c r="D395" s="11">
        <v>0.90990740740740739</v>
      </c>
      <c r="E395" s="12" t="s">
        <v>9</v>
      </c>
      <c r="F395" s="12">
        <v>15</v>
      </c>
      <c r="G395" s="12" t="s">
        <v>10</v>
      </c>
    </row>
    <row r="396" spans="3:7" ht="15" thickBot="1" x14ac:dyDescent="0.35">
      <c r="C396" s="10">
        <v>43313</v>
      </c>
      <c r="D396" s="11">
        <v>0.92576388888888894</v>
      </c>
      <c r="E396" s="12" t="s">
        <v>9</v>
      </c>
      <c r="F396" s="12">
        <v>20</v>
      </c>
      <c r="G396" s="12" t="s">
        <v>10</v>
      </c>
    </row>
    <row r="397" spans="3:7" ht="15" thickBot="1" x14ac:dyDescent="0.35">
      <c r="C397" s="10">
        <v>43313</v>
      </c>
      <c r="D397" s="11">
        <v>0.95436342592592593</v>
      </c>
      <c r="E397" s="12" t="s">
        <v>9</v>
      </c>
      <c r="F397" s="12">
        <v>18</v>
      </c>
      <c r="G397" s="12" t="s">
        <v>10</v>
      </c>
    </row>
    <row r="398" spans="3:7" ht="15" thickBot="1" x14ac:dyDescent="0.35">
      <c r="C398" s="10">
        <v>43313</v>
      </c>
      <c r="D398" s="11">
        <v>0.95443287037037028</v>
      </c>
      <c r="E398" s="12" t="s">
        <v>9</v>
      </c>
      <c r="F398" s="12">
        <v>19</v>
      </c>
      <c r="G398" s="12" t="s">
        <v>10</v>
      </c>
    </row>
    <row r="399" spans="3:7" ht="15" thickBot="1" x14ac:dyDescent="0.35">
      <c r="C399" s="10">
        <v>43313</v>
      </c>
      <c r="D399" s="11">
        <v>0.99567129629629625</v>
      </c>
      <c r="E399" s="12" t="s">
        <v>9</v>
      </c>
      <c r="F399" s="12">
        <v>33</v>
      </c>
      <c r="G399" s="12" t="s">
        <v>11</v>
      </c>
    </row>
    <row r="400" spans="3:7" ht="15" thickBot="1" x14ac:dyDescent="0.35">
      <c r="C400" s="10">
        <v>43314</v>
      </c>
      <c r="D400" s="11">
        <v>7.7314814814814815E-3</v>
      </c>
      <c r="E400" s="12" t="s">
        <v>9</v>
      </c>
      <c r="F400" s="12">
        <v>10</v>
      </c>
      <c r="G400" s="12" t="s">
        <v>10</v>
      </c>
    </row>
    <row r="401" spans="3:7" ht="15" thickBot="1" x14ac:dyDescent="0.35">
      <c r="C401" s="10">
        <v>43314</v>
      </c>
      <c r="D401" s="11">
        <v>0.12996527777777778</v>
      </c>
      <c r="E401" s="12" t="s">
        <v>9</v>
      </c>
      <c r="F401" s="12">
        <v>12</v>
      </c>
      <c r="G401" s="12" t="s">
        <v>11</v>
      </c>
    </row>
    <row r="402" spans="3:7" ht="15" thickBot="1" x14ac:dyDescent="0.35">
      <c r="C402" s="10">
        <v>43314</v>
      </c>
      <c r="D402" s="11">
        <v>0.13011574074074075</v>
      </c>
      <c r="E402" s="12" t="s">
        <v>9</v>
      </c>
      <c r="F402" s="12">
        <v>20</v>
      </c>
      <c r="G402" s="12" t="s">
        <v>11</v>
      </c>
    </row>
    <row r="403" spans="3:7" ht="15" thickBot="1" x14ac:dyDescent="0.35">
      <c r="C403" s="10">
        <v>43314</v>
      </c>
      <c r="D403" s="11">
        <v>0.22140046296296298</v>
      </c>
      <c r="E403" s="12" t="s">
        <v>9</v>
      </c>
      <c r="F403" s="12">
        <v>19</v>
      </c>
      <c r="G403" s="12" t="s">
        <v>10</v>
      </c>
    </row>
    <row r="404" spans="3:7" ht="15" thickBot="1" x14ac:dyDescent="0.35">
      <c r="C404" s="10">
        <v>43314</v>
      </c>
      <c r="D404" s="11">
        <v>0.25079861111111112</v>
      </c>
      <c r="E404" s="12" t="s">
        <v>9</v>
      </c>
      <c r="F404" s="12">
        <v>17</v>
      </c>
      <c r="G404" s="12" t="s">
        <v>10</v>
      </c>
    </row>
    <row r="405" spans="3:7" ht="15" thickBot="1" x14ac:dyDescent="0.35">
      <c r="C405" s="10">
        <v>43314</v>
      </c>
      <c r="D405" s="11">
        <v>0.28289351851851852</v>
      </c>
      <c r="E405" s="12" t="s">
        <v>9</v>
      </c>
      <c r="F405" s="12">
        <v>9</v>
      </c>
      <c r="G405" s="12" t="s">
        <v>11</v>
      </c>
    </row>
    <row r="406" spans="3:7" ht="15" thickBot="1" x14ac:dyDescent="0.35">
      <c r="C406" s="10">
        <v>43314</v>
      </c>
      <c r="D406" s="11">
        <v>0.31343749999999998</v>
      </c>
      <c r="E406" s="12" t="s">
        <v>9</v>
      </c>
      <c r="F406" s="12">
        <v>11</v>
      </c>
      <c r="G406" s="12" t="s">
        <v>11</v>
      </c>
    </row>
    <row r="407" spans="3:7" ht="15" thickBot="1" x14ac:dyDescent="0.35">
      <c r="C407" s="10">
        <v>43314</v>
      </c>
      <c r="D407" s="11">
        <v>0.33383101851851849</v>
      </c>
      <c r="E407" s="12" t="s">
        <v>9</v>
      </c>
      <c r="F407" s="12">
        <v>10</v>
      </c>
      <c r="G407" s="12" t="s">
        <v>11</v>
      </c>
    </row>
    <row r="408" spans="3:7" ht="15" thickBot="1" x14ac:dyDescent="0.35">
      <c r="C408" s="10">
        <v>43314</v>
      </c>
      <c r="D408" s="11">
        <v>0.34634259259259265</v>
      </c>
      <c r="E408" s="12" t="s">
        <v>9</v>
      </c>
      <c r="F408" s="12">
        <v>10</v>
      </c>
      <c r="G408" s="12" t="s">
        <v>11</v>
      </c>
    </row>
    <row r="409" spans="3:7" ht="15" thickBot="1" x14ac:dyDescent="0.35">
      <c r="C409" s="10">
        <v>43314</v>
      </c>
      <c r="D409" s="11">
        <v>0.37347222222222221</v>
      </c>
      <c r="E409" s="12" t="s">
        <v>9</v>
      </c>
      <c r="F409" s="12">
        <v>9</v>
      </c>
      <c r="G409" s="12" t="s">
        <v>11</v>
      </c>
    </row>
    <row r="410" spans="3:7" ht="15" thickBot="1" x14ac:dyDescent="0.35">
      <c r="C410" s="10">
        <v>43314</v>
      </c>
      <c r="D410" s="11">
        <v>0.38859953703703703</v>
      </c>
      <c r="E410" s="12" t="s">
        <v>9</v>
      </c>
      <c r="F410" s="12">
        <v>23</v>
      </c>
      <c r="G410" s="12" t="s">
        <v>10</v>
      </c>
    </row>
    <row r="411" spans="3:7" ht="15" thickBot="1" x14ac:dyDescent="0.35">
      <c r="C411" s="10">
        <v>43314</v>
      </c>
      <c r="D411" s="11">
        <v>0.38942129629629635</v>
      </c>
      <c r="E411" s="12" t="s">
        <v>9</v>
      </c>
      <c r="F411" s="12">
        <v>15</v>
      </c>
      <c r="G411" s="12" t="s">
        <v>10</v>
      </c>
    </row>
    <row r="412" spans="3:7" ht="15" thickBot="1" x14ac:dyDescent="0.35">
      <c r="C412" s="10">
        <v>43314</v>
      </c>
      <c r="D412" s="11">
        <v>0.40849537037037037</v>
      </c>
      <c r="E412" s="12" t="s">
        <v>9</v>
      </c>
      <c r="F412" s="12">
        <v>14</v>
      </c>
      <c r="G412" s="12" t="s">
        <v>11</v>
      </c>
    </row>
    <row r="413" spans="3:7" ht="15" thickBot="1" x14ac:dyDescent="0.35">
      <c r="C413" s="10">
        <v>43314</v>
      </c>
      <c r="D413" s="11">
        <v>0.4097337962962963</v>
      </c>
      <c r="E413" s="12" t="s">
        <v>9</v>
      </c>
      <c r="F413" s="12">
        <v>9</v>
      </c>
      <c r="G413" s="12" t="s">
        <v>11</v>
      </c>
    </row>
    <row r="414" spans="3:7" ht="15" thickBot="1" x14ac:dyDescent="0.35">
      <c r="C414" s="10">
        <v>43314</v>
      </c>
      <c r="D414" s="11">
        <v>0.41488425925925926</v>
      </c>
      <c r="E414" s="12" t="s">
        <v>9</v>
      </c>
      <c r="F414" s="12">
        <v>23</v>
      </c>
      <c r="G414" s="12" t="s">
        <v>10</v>
      </c>
    </row>
    <row r="415" spans="3:7" ht="15" thickBot="1" x14ac:dyDescent="0.35">
      <c r="C415" s="10">
        <v>43314</v>
      </c>
      <c r="D415" s="11">
        <v>0.41671296296296295</v>
      </c>
      <c r="E415" s="12" t="s">
        <v>9</v>
      </c>
      <c r="F415" s="12">
        <v>26</v>
      </c>
      <c r="G415" s="12" t="s">
        <v>10</v>
      </c>
    </row>
    <row r="416" spans="3:7" ht="15" thickBot="1" x14ac:dyDescent="0.35">
      <c r="C416" s="10">
        <v>43314</v>
      </c>
      <c r="D416" s="11">
        <v>0.42238425925925926</v>
      </c>
      <c r="E416" s="12" t="s">
        <v>9</v>
      </c>
      <c r="F416" s="12">
        <v>18</v>
      </c>
      <c r="G416" s="12" t="s">
        <v>10</v>
      </c>
    </row>
    <row r="417" spans="3:7" ht="15" thickBot="1" x14ac:dyDescent="0.35">
      <c r="C417" s="10">
        <v>43314</v>
      </c>
      <c r="D417" s="11">
        <v>0.4253703703703704</v>
      </c>
      <c r="E417" s="12" t="s">
        <v>9</v>
      </c>
      <c r="F417" s="12">
        <v>17</v>
      </c>
      <c r="G417" s="12" t="s">
        <v>11</v>
      </c>
    </row>
    <row r="418" spans="3:7" ht="15" thickBot="1" x14ac:dyDescent="0.35">
      <c r="C418" s="10">
        <v>43314</v>
      </c>
      <c r="D418" s="11">
        <v>0.42820601851851853</v>
      </c>
      <c r="E418" s="12" t="s">
        <v>9</v>
      </c>
      <c r="F418" s="12">
        <v>12</v>
      </c>
      <c r="G418" s="12" t="s">
        <v>11</v>
      </c>
    </row>
    <row r="419" spans="3:7" ht="15" thickBot="1" x14ac:dyDescent="0.35">
      <c r="C419" s="10">
        <v>43314</v>
      </c>
      <c r="D419" s="11">
        <v>0.4296875</v>
      </c>
      <c r="E419" s="12" t="s">
        <v>9</v>
      </c>
      <c r="F419" s="12">
        <v>17</v>
      </c>
      <c r="G419" s="12" t="s">
        <v>10</v>
      </c>
    </row>
    <row r="420" spans="3:7" ht="15" thickBot="1" x14ac:dyDescent="0.35">
      <c r="C420" s="10">
        <v>43314</v>
      </c>
      <c r="D420" s="11">
        <v>0.43936342592592598</v>
      </c>
      <c r="E420" s="12" t="s">
        <v>9</v>
      </c>
      <c r="F420" s="12">
        <v>11</v>
      </c>
      <c r="G420" s="12" t="s">
        <v>11</v>
      </c>
    </row>
    <row r="421" spans="3:7" ht="15" thickBot="1" x14ac:dyDescent="0.35">
      <c r="C421" s="10">
        <v>43314</v>
      </c>
      <c r="D421" s="11">
        <v>0.44041666666666668</v>
      </c>
      <c r="E421" s="12" t="s">
        <v>9</v>
      </c>
      <c r="F421" s="12">
        <v>9</v>
      </c>
      <c r="G421" s="12" t="s">
        <v>11</v>
      </c>
    </row>
    <row r="422" spans="3:7" ht="15" thickBot="1" x14ac:dyDescent="0.35">
      <c r="C422" s="10">
        <v>43314</v>
      </c>
      <c r="D422" s="11">
        <v>0.44164351851851852</v>
      </c>
      <c r="E422" s="12" t="s">
        <v>9</v>
      </c>
      <c r="F422" s="12">
        <v>10</v>
      </c>
      <c r="G422" s="12" t="s">
        <v>11</v>
      </c>
    </row>
    <row r="423" spans="3:7" ht="15" thickBot="1" x14ac:dyDescent="0.35">
      <c r="C423" s="10">
        <v>43314</v>
      </c>
      <c r="D423" s="11">
        <v>0.45425925925925931</v>
      </c>
      <c r="E423" s="12" t="s">
        <v>9</v>
      </c>
      <c r="F423" s="12">
        <v>10</v>
      </c>
      <c r="G423" s="12" t="s">
        <v>11</v>
      </c>
    </row>
    <row r="424" spans="3:7" ht="15" thickBot="1" x14ac:dyDescent="0.35">
      <c r="C424" s="10">
        <v>43314</v>
      </c>
      <c r="D424" s="11">
        <v>0.45829861111111114</v>
      </c>
      <c r="E424" s="12" t="s">
        <v>9</v>
      </c>
      <c r="F424" s="12">
        <v>9</v>
      </c>
      <c r="G424" s="12" t="s">
        <v>10</v>
      </c>
    </row>
    <row r="425" spans="3:7" ht="15" thickBot="1" x14ac:dyDescent="0.35">
      <c r="C425" s="10">
        <v>43314</v>
      </c>
      <c r="D425" s="11">
        <v>0.46690972222222221</v>
      </c>
      <c r="E425" s="12" t="s">
        <v>9</v>
      </c>
      <c r="F425" s="12">
        <v>6</v>
      </c>
      <c r="G425" s="12" t="s">
        <v>10</v>
      </c>
    </row>
    <row r="426" spans="3:7" ht="15" thickBot="1" x14ac:dyDescent="0.35">
      <c r="C426" s="10">
        <v>43314</v>
      </c>
      <c r="D426" s="11">
        <v>0.46932870370370372</v>
      </c>
      <c r="E426" s="12" t="s">
        <v>9</v>
      </c>
      <c r="F426" s="12">
        <v>10</v>
      </c>
      <c r="G426" s="12" t="s">
        <v>11</v>
      </c>
    </row>
    <row r="427" spans="3:7" ht="15" thickBot="1" x14ac:dyDescent="0.35">
      <c r="C427" s="10">
        <v>43314</v>
      </c>
      <c r="D427" s="11">
        <v>0.47108796296296296</v>
      </c>
      <c r="E427" s="12" t="s">
        <v>9</v>
      </c>
      <c r="F427" s="12">
        <v>10</v>
      </c>
      <c r="G427" s="12" t="s">
        <v>11</v>
      </c>
    </row>
    <row r="428" spans="3:7" ht="15" thickBot="1" x14ac:dyDescent="0.35">
      <c r="C428" s="10">
        <v>43314</v>
      </c>
      <c r="D428" s="11">
        <v>0.47552083333333334</v>
      </c>
      <c r="E428" s="12" t="s">
        <v>9</v>
      </c>
      <c r="F428" s="12">
        <v>20</v>
      </c>
      <c r="G428" s="12" t="s">
        <v>10</v>
      </c>
    </row>
    <row r="429" spans="3:7" ht="15" thickBot="1" x14ac:dyDescent="0.35">
      <c r="C429" s="10">
        <v>43314</v>
      </c>
      <c r="D429" s="11">
        <v>0.47620370370370368</v>
      </c>
      <c r="E429" s="12" t="s">
        <v>9</v>
      </c>
      <c r="F429" s="12">
        <v>12</v>
      </c>
      <c r="G429" s="12" t="s">
        <v>11</v>
      </c>
    </row>
    <row r="430" spans="3:7" ht="15" thickBot="1" x14ac:dyDescent="0.35">
      <c r="C430" s="10">
        <v>43314</v>
      </c>
      <c r="D430" s="11">
        <v>0.47643518518518518</v>
      </c>
      <c r="E430" s="12" t="s">
        <v>9</v>
      </c>
      <c r="F430" s="12">
        <v>10</v>
      </c>
      <c r="G430" s="12" t="s">
        <v>11</v>
      </c>
    </row>
    <row r="431" spans="3:7" ht="15" thickBot="1" x14ac:dyDescent="0.35">
      <c r="C431" s="10">
        <v>43314</v>
      </c>
      <c r="D431" s="11">
        <v>0.48170138888888886</v>
      </c>
      <c r="E431" s="12" t="s">
        <v>9</v>
      </c>
      <c r="F431" s="12">
        <v>10</v>
      </c>
      <c r="G431" s="12" t="s">
        <v>11</v>
      </c>
    </row>
    <row r="432" spans="3:7" ht="15" thickBot="1" x14ac:dyDescent="0.35">
      <c r="C432" s="10">
        <v>43314</v>
      </c>
      <c r="D432" s="11">
        <v>0.48418981481481477</v>
      </c>
      <c r="E432" s="12" t="s">
        <v>9</v>
      </c>
      <c r="F432" s="12">
        <v>12</v>
      </c>
      <c r="G432" s="12" t="s">
        <v>11</v>
      </c>
    </row>
    <row r="433" spans="3:7" ht="15" thickBot="1" x14ac:dyDescent="0.35">
      <c r="C433" s="10">
        <v>43314</v>
      </c>
      <c r="D433" s="11">
        <v>0.48440972222222217</v>
      </c>
      <c r="E433" s="12" t="s">
        <v>9</v>
      </c>
      <c r="F433" s="12">
        <v>12</v>
      </c>
      <c r="G433" s="12" t="s">
        <v>11</v>
      </c>
    </row>
    <row r="434" spans="3:7" ht="15" thickBot="1" x14ac:dyDescent="0.35">
      <c r="C434" s="10">
        <v>43314</v>
      </c>
      <c r="D434" s="11">
        <v>0.49747685185185181</v>
      </c>
      <c r="E434" s="12" t="s">
        <v>9</v>
      </c>
      <c r="F434" s="12">
        <v>11</v>
      </c>
      <c r="G434" s="12" t="s">
        <v>10</v>
      </c>
    </row>
    <row r="435" spans="3:7" ht="15" thickBot="1" x14ac:dyDescent="0.35">
      <c r="C435" s="10">
        <v>43314</v>
      </c>
      <c r="D435" s="11">
        <v>0.5036342592592592</v>
      </c>
      <c r="E435" s="12" t="s">
        <v>9</v>
      </c>
      <c r="F435" s="12">
        <v>10</v>
      </c>
      <c r="G435" s="12" t="s">
        <v>11</v>
      </c>
    </row>
    <row r="436" spans="3:7" ht="15" thickBot="1" x14ac:dyDescent="0.35">
      <c r="C436" s="10">
        <v>43314</v>
      </c>
      <c r="D436" s="11">
        <v>0.50503472222222223</v>
      </c>
      <c r="E436" s="12" t="s">
        <v>9</v>
      </c>
      <c r="F436" s="12">
        <v>24</v>
      </c>
      <c r="G436" s="12" t="s">
        <v>10</v>
      </c>
    </row>
    <row r="437" spans="3:7" ht="15" thickBot="1" x14ac:dyDescent="0.35">
      <c r="C437" s="10">
        <v>43314</v>
      </c>
      <c r="D437" s="11">
        <v>0.50782407407407404</v>
      </c>
      <c r="E437" s="12" t="s">
        <v>9</v>
      </c>
      <c r="F437" s="12">
        <v>27</v>
      </c>
      <c r="G437" s="12" t="s">
        <v>10</v>
      </c>
    </row>
    <row r="438" spans="3:7" ht="15" thickBot="1" x14ac:dyDescent="0.35">
      <c r="C438" s="10">
        <v>43314</v>
      </c>
      <c r="D438" s="11">
        <v>0.50966435185185188</v>
      </c>
      <c r="E438" s="12" t="s">
        <v>9</v>
      </c>
      <c r="F438" s="12">
        <v>10</v>
      </c>
      <c r="G438" s="12" t="s">
        <v>10</v>
      </c>
    </row>
    <row r="439" spans="3:7" ht="15" thickBot="1" x14ac:dyDescent="0.35">
      <c r="C439" s="10">
        <v>43314</v>
      </c>
      <c r="D439" s="11">
        <v>0.51364583333333336</v>
      </c>
      <c r="E439" s="12" t="s">
        <v>9</v>
      </c>
      <c r="F439" s="12">
        <v>21</v>
      </c>
      <c r="G439" s="12" t="s">
        <v>10</v>
      </c>
    </row>
    <row r="440" spans="3:7" ht="15" thickBot="1" x14ac:dyDescent="0.35">
      <c r="C440" s="10">
        <v>43314</v>
      </c>
      <c r="D440" s="11">
        <v>0.51505787037037043</v>
      </c>
      <c r="E440" s="12" t="s">
        <v>9</v>
      </c>
      <c r="F440" s="12">
        <v>12</v>
      </c>
      <c r="G440" s="12" t="s">
        <v>10</v>
      </c>
    </row>
    <row r="441" spans="3:7" ht="15" thickBot="1" x14ac:dyDescent="0.35">
      <c r="C441" s="10">
        <v>43314</v>
      </c>
      <c r="D441" s="11">
        <v>0.51506944444444447</v>
      </c>
      <c r="E441" s="12" t="s">
        <v>9</v>
      </c>
      <c r="F441" s="12">
        <v>11</v>
      </c>
      <c r="G441" s="12" t="s">
        <v>10</v>
      </c>
    </row>
    <row r="442" spans="3:7" ht="15" thickBot="1" x14ac:dyDescent="0.35">
      <c r="C442" s="10">
        <v>43314</v>
      </c>
      <c r="D442" s="11">
        <v>0.5227546296296296</v>
      </c>
      <c r="E442" s="12" t="s">
        <v>9</v>
      </c>
      <c r="F442" s="12">
        <v>20</v>
      </c>
      <c r="G442" s="12" t="s">
        <v>11</v>
      </c>
    </row>
    <row r="443" spans="3:7" ht="15" thickBot="1" x14ac:dyDescent="0.35">
      <c r="C443" s="10">
        <v>43314</v>
      </c>
      <c r="D443" s="11">
        <v>0.52276620370370364</v>
      </c>
      <c r="E443" s="12" t="s">
        <v>9</v>
      </c>
      <c r="F443" s="12">
        <v>18</v>
      </c>
      <c r="G443" s="12" t="s">
        <v>11</v>
      </c>
    </row>
    <row r="444" spans="3:7" ht="15" thickBot="1" x14ac:dyDescent="0.35">
      <c r="C444" s="10">
        <v>43314</v>
      </c>
      <c r="D444" s="11">
        <v>0.52280092592592597</v>
      </c>
      <c r="E444" s="12" t="s">
        <v>9</v>
      </c>
      <c r="F444" s="12">
        <v>20</v>
      </c>
      <c r="G444" s="12" t="s">
        <v>11</v>
      </c>
    </row>
    <row r="445" spans="3:7" ht="15" thickBot="1" x14ac:dyDescent="0.35">
      <c r="C445" s="10">
        <v>43314</v>
      </c>
      <c r="D445" s="11">
        <v>0.52284722222222224</v>
      </c>
      <c r="E445" s="12" t="s">
        <v>9</v>
      </c>
      <c r="F445" s="12">
        <v>11</v>
      </c>
      <c r="G445" s="12" t="s">
        <v>11</v>
      </c>
    </row>
    <row r="446" spans="3:7" ht="15" thickBot="1" x14ac:dyDescent="0.35">
      <c r="C446" s="10">
        <v>43314</v>
      </c>
      <c r="D446" s="11">
        <v>0.53079861111111104</v>
      </c>
      <c r="E446" s="12" t="s">
        <v>9</v>
      </c>
      <c r="F446" s="12">
        <v>25</v>
      </c>
      <c r="G446" s="12" t="s">
        <v>10</v>
      </c>
    </row>
    <row r="447" spans="3:7" ht="15" thickBot="1" x14ac:dyDescent="0.35">
      <c r="C447" s="10">
        <v>43314</v>
      </c>
      <c r="D447" s="11">
        <v>0.53165509259259258</v>
      </c>
      <c r="E447" s="12" t="s">
        <v>9</v>
      </c>
      <c r="F447" s="12">
        <v>17</v>
      </c>
      <c r="G447" s="12" t="s">
        <v>11</v>
      </c>
    </row>
    <row r="448" spans="3:7" ht="15" thickBot="1" x14ac:dyDescent="0.35">
      <c r="C448" s="10">
        <v>43314</v>
      </c>
      <c r="D448" s="11">
        <v>0.53258101851851858</v>
      </c>
      <c r="E448" s="12" t="s">
        <v>9</v>
      </c>
      <c r="F448" s="12">
        <v>12</v>
      </c>
      <c r="G448" s="12" t="s">
        <v>10</v>
      </c>
    </row>
    <row r="449" spans="3:7" ht="15" thickBot="1" x14ac:dyDescent="0.35">
      <c r="C449" s="10">
        <v>43314</v>
      </c>
      <c r="D449" s="11">
        <v>0.5340625</v>
      </c>
      <c r="E449" s="12" t="s">
        <v>9</v>
      </c>
      <c r="F449" s="12">
        <v>10</v>
      </c>
      <c r="G449" s="12" t="s">
        <v>11</v>
      </c>
    </row>
    <row r="450" spans="3:7" ht="15" thickBot="1" x14ac:dyDescent="0.35">
      <c r="C450" s="10">
        <v>43314</v>
      </c>
      <c r="D450" s="11">
        <v>0.53767361111111112</v>
      </c>
      <c r="E450" s="12" t="s">
        <v>9</v>
      </c>
      <c r="F450" s="12">
        <v>9</v>
      </c>
      <c r="G450" s="12" t="s">
        <v>10</v>
      </c>
    </row>
    <row r="451" spans="3:7" ht="15" thickBot="1" x14ac:dyDescent="0.35">
      <c r="C451" s="10">
        <v>43314</v>
      </c>
      <c r="D451" s="11">
        <v>0.54813657407407412</v>
      </c>
      <c r="E451" s="12" t="s">
        <v>9</v>
      </c>
      <c r="F451" s="12">
        <v>18</v>
      </c>
      <c r="G451" s="12" t="s">
        <v>10</v>
      </c>
    </row>
    <row r="452" spans="3:7" ht="15" thickBot="1" x14ac:dyDescent="0.35">
      <c r="C452" s="10">
        <v>43314</v>
      </c>
      <c r="D452" s="11">
        <v>0.55322916666666666</v>
      </c>
      <c r="E452" s="12" t="s">
        <v>9</v>
      </c>
      <c r="F452" s="12">
        <v>18</v>
      </c>
      <c r="G452" s="12" t="s">
        <v>11</v>
      </c>
    </row>
    <row r="453" spans="3:7" ht="15" thickBot="1" x14ac:dyDescent="0.35">
      <c r="C453" s="10">
        <v>43314</v>
      </c>
      <c r="D453" s="11">
        <v>0.55790509259259258</v>
      </c>
      <c r="E453" s="12" t="s">
        <v>9</v>
      </c>
      <c r="F453" s="12">
        <v>18</v>
      </c>
      <c r="G453" s="12" t="s">
        <v>10</v>
      </c>
    </row>
    <row r="454" spans="3:7" ht="15" thickBot="1" x14ac:dyDescent="0.35">
      <c r="C454" s="10">
        <v>43314</v>
      </c>
      <c r="D454" s="11">
        <v>0.56615740740740739</v>
      </c>
      <c r="E454" s="12" t="s">
        <v>9</v>
      </c>
      <c r="F454" s="12">
        <v>11</v>
      </c>
      <c r="G454" s="12" t="s">
        <v>11</v>
      </c>
    </row>
    <row r="455" spans="3:7" ht="15" thickBot="1" x14ac:dyDescent="0.35">
      <c r="C455" s="10">
        <v>43314</v>
      </c>
      <c r="D455" s="11">
        <v>0.56783564814814813</v>
      </c>
      <c r="E455" s="12" t="s">
        <v>9</v>
      </c>
      <c r="F455" s="12">
        <v>12</v>
      </c>
      <c r="G455" s="12" t="s">
        <v>11</v>
      </c>
    </row>
    <row r="456" spans="3:7" ht="15" thickBot="1" x14ac:dyDescent="0.35">
      <c r="C456" s="10">
        <v>43314</v>
      </c>
      <c r="D456" s="11">
        <v>0.57068287037037035</v>
      </c>
      <c r="E456" s="12" t="s">
        <v>9</v>
      </c>
      <c r="F456" s="12">
        <v>11</v>
      </c>
      <c r="G456" s="12" t="s">
        <v>11</v>
      </c>
    </row>
    <row r="457" spans="3:7" ht="15" thickBot="1" x14ac:dyDescent="0.35">
      <c r="C457" s="10">
        <v>43314</v>
      </c>
      <c r="D457" s="11">
        <v>0.5728240740740741</v>
      </c>
      <c r="E457" s="12" t="s">
        <v>9</v>
      </c>
      <c r="F457" s="12">
        <v>21</v>
      </c>
      <c r="G457" s="12" t="s">
        <v>10</v>
      </c>
    </row>
    <row r="458" spans="3:7" ht="15" thickBot="1" x14ac:dyDescent="0.35">
      <c r="C458" s="10">
        <v>43314</v>
      </c>
      <c r="D458" s="11">
        <v>0.57836805555555559</v>
      </c>
      <c r="E458" s="12" t="s">
        <v>9</v>
      </c>
      <c r="F458" s="12">
        <v>13</v>
      </c>
      <c r="G458" s="12" t="s">
        <v>11</v>
      </c>
    </row>
    <row r="459" spans="3:7" ht="15" thickBot="1" x14ac:dyDescent="0.35">
      <c r="C459" s="10">
        <v>43314</v>
      </c>
      <c r="D459" s="11">
        <v>0.57868055555555553</v>
      </c>
      <c r="E459" s="12" t="s">
        <v>9</v>
      </c>
      <c r="F459" s="12">
        <v>13</v>
      </c>
      <c r="G459" s="12" t="s">
        <v>11</v>
      </c>
    </row>
    <row r="460" spans="3:7" ht="15" thickBot="1" x14ac:dyDescent="0.35">
      <c r="C460" s="10">
        <v>43314</v>
      </c>
      <c r="D460" s="11">
        <v>0.58346064814814813</v>
      </c>
      <c r="E460" s="12" t="s">
        <v>9</v>
      </c>
      <c r="F460" s="12">
        <v>12</v>
      </c>
      <c r="G460" s="12" t="s">
        <v>11</v>
      </c>
    </row>
    <row r="461" spans="3:7" ht="15" thickBot="1" x14ac:dyDescent="0.35">
      <c r="C461" s="10">
        <v>43314</v>
      </c>
      <c r="D461" s="11">
        <v>0.58429398148148148</v>
      </c>
      <c r="E461" s="12" t="s">
        <v>9</v>
      </c>
      <c r="F461" s="12">
        <v>12</v>
      </c>
      <c r="G461" s="12" t="s">
        <v>11</v>
      </c>
    </row>
    <row r="462" spans="3:7" ht="15" thickBot="1" x14ac:dyDescent="0.35">
      <c r="C462" s="10">
        <v>43314</v>
      </c>
      <c r="D462" s="11">
        <v>0.58562499999999995</v>
      </c>
      <c r="E462" s="12" t="s">
        <v>9</v>
      </c>
      <c r="F462" s="12">
        <v>10</v>
      </c>
      <c r="G462" s="12" t="s">
        <v>11</v>
      </c>
    </row>
    <row r="463" spans="3:7" ht="15" thickBot="1" x14ac:dyDescent="0.35">
      <c r="C463" s="10">
        <v>43314</v>
      </c>
      <c r="D463" s="11">
        <v>0.58783564814814815</v>
      </c>
      <c r="E463" s="12" t="s">
        <v>9</v>
      </c>
      <c r="F463" s="12">
        <v>10</v>
      </c>
      <c r="G463" s="12" t="s">
        <v>11</v>
      </c>
    </row>
    <row r="464" spans="3:7" ht="15" thickBot="1" x14ac:dyDescent="0.35">
      <c r="C464" s="10">
        <v>43314</v>
      </c>
      <c r="D464" s="11">
        <v>0.5897337962962963</v>
      </c>
      <c r="E464" s="12" t="s">
        <v>9</v>
      </c>
      <c r="F464" s="12">
        <v>10</v>
      </c>
      <c r="G464" s="12" t="s">
        <v>10</v>
      </c>
    </row>
    <row r="465" spans="3:7" ht="15" thickBot="1" x14ac:dyDescent="0.35">
      <c r="C465" s="10">
        <v>43314</v>
      </c>
      <c r="D465" s="11">
        <v>0.59005787037037039</v>
      </c>
      <c r="E465" s="12" t="s">
        <v>9</v>
      </c>
      <c r="F465" s="12">
        <v>15</v>
      </c>
      <c r="G465" s="12" t="s">
        <v>10</v>
      </c>
    </row>
    <row r="466" spans="3:7" ht="15" thickBot="1" x14ac:dyDescent="0.35">
      <c r="C466" s="10">
        <v>43314</v>
      </c>
      <c r="D466" s="11">
        <v>0.59006944444444442</v>
      </c>
      <c r="E466" s="12" t="s">
        <v>9</v>
      </c>
      <c r="F466" s="12">
        <v>13</v>
      </c>
      <c r="G466" s="12" t="s">
        <v>10</v>
      </c>
    </row>
    <row r="467" spans="3:7" ht="15" thickBot="1" x14ac:dyDescent="0.35">
      <c r="C467" s="10">
        <v>43314</v>
      </c>
      <c r="D467" s="11">
        <v>0.59181712962962962</v>
      </c>
      <c r="E467" s="12" t="s">
        <v>9</v>
      </c>
      <c r="F467" s="12">
        <v>11</v>
      </c>
      <c r="G467" s="12" t="s">
        <v>11</v>
      </c>
    </row>
    <row r="468" spans="3:7" ht="15" thickBot="1" x14ac:dyDescent="0.35">
      <c r="C468" s="10">
        <v>43314</v>
      </c>
      <c r="D468" s="11">
        <v>0.59199074074074076</v>
      </c>
      <c r="E468" s="12" t="s">
        <v>9</v>
      </c>
      <c r="F468" s="12">
        <v>10</v>
      </c>
      <c r="G468" s="12" t="s">
        <v>11</v>
      </c>
    </row>
    <row r="469" spans="3:7" ht="15" thickBot="1" x14ac:dyDescent="0.35">
      <c r="C469" s="10">
        <v>43314</v>
      </c>
      <c r="D469" s="11">
        <v>0.59953703703703709</v>
      </c>
      <c r="E469" s="12" t="s">
        <v>9</v>
      </c>
      <c r="F469" s="12">
        <v>10</v>
      </c>
      <c r="G469" s="12" t="s">
        <v>11</v>
      </c>
    </row>
    <row r="470" spans="3:7" ht="15" thickBot="1" x14ac:dyDescent="0.35">
      <c r="C470" s="10">
        <v>43314</v>
      </c>
      <c r="D470" s="11">
        <v>0.61090277777777779</v>
      </c>
      <c r="E470" s="12" t="s">
        <v>9</v>
      </c>
      <c r="F470" s="12">
        <v>11</v>
      </c>
      <c r="G470" s="12" t="s">
        <v>10</v>
      </c>
    </row>
    <row r="471" spans="3:7" ht="15" thickBot="1" x14ac:dyDescent="0.35">
      <c r="C471" s="10">
        <v>43314</v>
      </c>
      <c r="D471" s="11">
        <v>0.61099537037037044</v>
      </c>
      <c r="E471" s="12" t="s">
        <v>9</v>
      </c>
      <c r="F471" s="12">
        <v>9</v>
      </c>
      <c r="G471" s="12" t="s">
        <v>11</v>
      </c>
    </row>
    <row r="472" spans="3:7" ht="15" thickBot="1" x14ac:dyDescent="0.35">
      <c r="C472" s="10">
        <v>43314</v>
      </c>
      <c r="D472" s="11">
        <v>0.61165509259259265</v>
      </c>
      <c r="E472" s="12" t="s">
        <v>9</v>
      </c>
      <c r="F472" s="12">
        <v>11</v>
      </c>
      <c r="G472" s="12" t="s">
        <v>11</v>
      </c>
    </row>
    <row r="473" spans="3:7" ht="15" thickBot="1" x14ac:dyDescent="0.35">
      <c r="C473" s="10">
        <v>43314</v>
      </c>
      <c r="D473" s="11">
        <v>0.61167824074074073</v>
      </c>
      <c r="E473" s="12" t="s">
        <v>9</v>
      </c>
      <c r="F473" s="12">
        <v>10</v>
      </c>
      <c r="G473" s="12" t="s">
        <v>11</v>
      </c>
    </row>
    <row r="474" spans="3:7" ht="15" thickBot="1" x14ac:dyDescent="0.35">
      <c r="C474" s="10">
        <v>43314</v>
      </c>
      <c r="D474" s="11">
        <v>0.6136921296296296</v>
      </c>
      <c r="E474" s="12" t="s">
        <v>9</v>
      </c>
      <c r="F474" s="12">
        <v>10</v>
      </c>
      <c r="G474" s="12" t="s">
        <v>10</v>
      </c>
    </row>
    <row r="475" spans="3:7" ht="15" thickBot="1" x14ac:dyDescent="0.35">
      <c r="C475" s="10">
        <v>43314</v>
      </c>
      <c r="D475" s="11">
        <v>0.61681712962962965</v>
      </c>
      <c r="E475" s="12" t="s">
        <v>9</v>
      </c>
      <c r="F475" s="12">
        <v>11</v>
      </c>
      <c r="G475" s="12" t="s">
        <v>11</v>
      </c>
    </row>
    <row r="476" spans="3:7" ht="15" thickBot="1" x14ac:dyDescent="0.35">
      <c r="C476" s="10">
        <v>43314</v>
      </c>
      <c r="D476" s="11">
        <v>0.61935185185185182</v>
      </c>
      <c r="E476" s="12" t="s">
        <v>9</v>
      </c>
      <c r="F476" s="12">
        <v>7</v>
      </c>
      <c r="G476" s="12" t="s">
        <v>11</v>
      </c>
    </row>
    <row r="477" spans="3:7" ht="15" thickBot="1" x14ac:dyDescent="0.35">
      <c r="C477" s="10">
        <v>43314</v>
      </c>
      <c r="D477" s="11">
        <v>0.62156250000000002</v>
      </c>
      <c r="E477" s="12" t="s">
        <v>9</v>
      </c>
      <c r="F477" s="12">
        <v>5</v>
      </c>
      <c r="G477" s="12" t="s">
        <v>11</v>
      </c>
    </row>
    <row r="478" spans="3:7" ht="15" thickBot="1" x14ac:dyDescent="0.35">
      <c r="C478" s="10">
        <v>43314</v>
      </c>
      <c r="D478" s="11">
        <v>0.62459490740740742</v>
      </c>
      <c r="E478" s="12" t="s">
        <v>9</v>
      </c>
      <c r="F478" s="12">
        <v>7</v>
      </c>
      <c r="G478" s="12" t="s">
        <v>11</v>
      </c>
    </row>
    <row r="479" spans="3:7" ht="15" thickBot="1" x14ac:dyDescent="0.35">
      <c r="C479" s="10">
        <v>43314</v>
      </c>
      <c r="D479" s="11">
        <v>0.63803240740740741</v>
      </c>
      <c r="E479" s="12" t="s">
        <v>9</v>
      </c>
      <c r="F479" s="12">
        <v>19</v>
      </c>
      <c r="G479" s="12" t="s">
        <v>10</v>
      </c>
    </row>
    <row r="480" spans="3:7" ht="15" thickBot="1" x14ac:dyDescent="0.35">
      <c r="C480" s="10">
        <v>43314</v>
      </c>
      <c r="D480" s="11">
        <v>0.63803240740740741</v>
      </c>
      <c r="E480" s="12" t="s">
        <v>9</v>
      </c>
      <c r="F480" s="12">
        <v>19</v>
      </c>
      <c r="G480" s="12" t="s">
        <v>10</v>
      </c>
    </row>
    <row r="481" spans="3:7" ht="15" thickBot="1" x14ac:dyDescent="0.35">
      <c r="C481" s="10">
        <v>43314</v>
      </c>
      <c r="D481" s="11">
        <v>0.63806712962962964</v>
      </c>
      <c r="E481" s="12" t="s">
        <v>9</v>
      </c>
      <c r="F481" s="12">
        <v>20</v>
      </c>
      <c r="G481" s="12" t="s">
        <v>10</v>
      </c>
    </row>
    <row r="482" spans="3:7" ht="15" thickBot="1" x14ac:dyDescent="0.35">
      <c r="C482" s="10">
        <v>43314</v>
      </c>
      <c r="D482" s="11">
        <v>0.63807870370370368</v>
      </c>
      <c r="E482" s="12" t="s">
        <v>9</v>
      </c>
      <c r="F482" s="12">
        <v>17</v>
      </c>
      <c r="G482" s="12" t="s">
        <v>10</v>
      </c>
    </row>
    <row r="483" spans="3:7" ht="15" thickBot="1" x14ac:dyDescent="0.35">
      <c r="C483" s="10">
        <v>43314</v>
      </c>
      <c r="D483" s="11">
        <v>0.63807870370370368</v>
      </c>
      <c r="E483" s="12" t="s">
        <v>9</v>
      </c>
      <c r="F483" s="12">
        <v>11</v>
      </c>
      <c r="G483" s="12" t="s">
        <v>10</v>
      </c>
    </row>
    <row r="484" spans="3:7" ht="15" thickBot="1" x14ac:dyDescent="0.35">
      <c r="C484" s="10">
        <v>43314</v>
      </c>
      <c r="D484" s="11">
        <v>0.64497685185185183</v>
      </c>
      <c r="E484" s="12" t="s">
        <v>9</v>
      </c>
      <c r="F484" s="12">
        <v>17</v>
      </c>
      <c r="G484" s="12" t="s">
        <v>11</v>
      </c>
    </row>
    <row r="485" spans="3:7" ht="15" thickBot="1" x14ac:dyDescent="0.35">
      <c r="C485" s="10">
        <v>43314</v>
      </c>
      <c r="D485" s="11">
        <v>0.6502430555555555</v>
      </c>
      <c r="E485" s="12" t="s">
        <v>9</v>
      </c>
      <c r="F485" s="12">
        <v>11</v>
      </c>
      <c r="G485" s="12" t="s">
        <v>11</v>
      </c>
    </row>
    <row r="486" spans="3:7" ht="15" thickBot="1" x14ac:dyDescent="0.35">
      <c r="C486" s="10">
        <v>43314</v>
      </c>
      <c r="D486" s="11">
        <v>0.65217592592592599</v>
      </c>
      <c r="E486" s="12" t="s">
        <v>9</v>
      </c>
      <c r="F486" s="12">
        <v>13</v>
      </c>
      <c r="G486" s="12" t="s">
        <v>11</v>
      </c>
    </row>
    <row r="487" spans="3:7" ht="15" thickBot="1" x14ac:dyDescent="0.35">
      <c r="C487" s="10">
        <v>43314</v>
      </c>
      <c r="D487" s="11">
        <v>0.65218750000000003</v>
      </c>
      <c r="E487" s="12" t="s">
        <v>9</v>
      </c>
      <c r="F487" s="12">
        <v>13</v>
      </c>
      <c r="G487" s="12" t="s">
        <v>11</v>
      </c>
    </row>
    <row r="488" spans="3:7" ht="15" thickBot="1" x14ac:dyDescent="0.35">
      <c r="C488" s="10">
        <v>43314</v>
      </c>
      <c r="D488" s="11">
        <v>0.65221064814814811</v>
      </c>
      <c r="E488" s="12" t="s">
        <v>9</v>
      </c>
      <c r="F488" s="12">
        <v>21</v>
      </c>
      <c r="G488" s="12" t="s">
        <v>11</v>
      </c>
    </row>
    <row r="489" spans="3:7" ht="15" thickBot="1" x14ac:dyDescent="0.35">
      <c r="C489" s="10">
        <v>43314</v>
      </c>
      <c r="D489" s="11">
        <v>0.65222222222222226</v>
      </c>
      <c r="E489" s="12" t="s">
        <v>9</v>
      </c>
      <c r="F489" s="12">
        <v>22</v>
      </c>
      <c r="G489" s="12" t="s">
        <v>11</v>
      </c>
    </row>
    <row r="490" spans="3:7" ht="15" thickBot="1" x14ac:dyDescent="0.35">
      <c r="C490" s="10">
        <v>43314</v>
      </c>
      <c r="D490" s="11">
        <v>0.65228009259259256</v>
      </c>
      <c r="E490" s="12" t="s">
        <v>9</v>
      </c>
      <c r="F490" s="12">
        <v>11</v>
      </c>
      <c r="G490" s="12" t="s">
        <v>11</v>
      </c>
    </row>
    <row r="491" spans="3:7" ht="15" thickBot="1" x14ac:dyDescent="0.35">
      <c r="C491" s="10">
        <v>43314</v>
      </c>
      <c r="D491" s="11">
        <v>0.66089120370370369</v>
      </c>
      <c r="E491" s="12" t="s">
        <v>9</v>
      </c>
      <c r="F491" s="12">
        <v>17</v>
      </c>
      <c r="G491" s="12" t="s">
        <v>10</v>
      </c>
    </row>
    <row r="492" spans="3:7" ht="15" thickBot="1" x14ac:dyDescent="0.35">
      <c r="C492" s="10">
        <v>43314</v>
      </c>
      <c r="D492" s="11">
        <v>0.66090277777777773</v>
      </c>
      <c r="E492" s="12" t="s">
        <v>9</v>
      </c>
      <c r="F492" s="12">
        <v>14</v>
      </c>
      <c r="G492" s="12" t="s">
        <v>10</v>
      </c>
    </row>
    <row r="493" spans="3:7" ht="15" thickBot="1" x14ac:dyDescent="0.35">
      <c r="C493" s="10">
        <v>43314</v>
      </c>
      <c r="D493" s="11">
        <v>0.66091435185185188</v>
      </c>
      <c r="E493" s="12" t="s">
        <v>9</v>
      </c>
      <c r="F493" s="12">
        <v>12</v>
      </c>
      <c r="G493" s="12" t="s">
        <v>10</v>
      </c>
    </row>
    <row r="494" spans="3:7" ht="15" thickBot="1" x14ac:dyDescent="0.35">
      <c r="C494" s="10">
        <v>43314</v>
      </c>
      <c r="D494" s="11">
        <v>0.66502314814814811</v>
      </c>
      <c r="E494" s="12" t="s">
        <v>9</v>
      </c>
      <c r="F494" s="12">
        <v>17</v>
      </c>
      <c r="G494" s="12" t="s">
        <v>10</v>
      </c>
    </row>
    <row r="495" spans="3:7" ht="15" thickBot="1" x14ac:dyDescent="0.35">
      <c r="C495" s="10">
        <v>43314</v>
      </c>
      <c r="D495" s="11">
        <v>0.6654282407407407</v>
      </c>
      <c r="E495" s="12" t="s">
        <v>9</v>
      </c>
      <c r="F495" s="12">
        <v>23</v>
      </c>
      <c r="G495" s="12" t="s">
        <v>11</v>
      </c>
    </row>
    <row r="496" spans="3:7" ht="15" thickBot="1" x14ac:dyDescent="0.35">
      <c r="C496" s="10">
        <v>43314</v>
      </c>
      <c r="D496" s="11">
        <v>0.66543981481481485</v>
      </c>
      <c r="E496" s="12" t="s">
        <v>9</v>
      </c>
      <c r="F496" s="12">
        <v>21</v>
      </c>
      <c r="G496" s="12" t="s">
        <v>11</v>
      </c>
    </row>
    <row r="497" spans="3:7" ht="15" thickBot="1" x14ac:dyDescent="0.35">
      <c r="C497" s="10">
        <v>43314</v>
      </c>
      <c r="D497" s="11">
        <v>0.66545138888888888</v>
      </c>
      <c r="E497" s="12" t="s">
        <v>9</v>
      </c>
      <c r="F497" s="12">
        <v>16</v>
      </c>
      <c r="G497" s="12" t="s">
        <v>11</v>
      </c>
    </row>
    <row r="498" spans="3:7" ht="15" thickBot="1" x14ac:dyDescent="0.35">
      <c r="C498" s="10">
        <v>43314</v>
      </c>
      <c r="D498" s="11">
        <v>0.66546296296296303</v>
      </c>
      <c r="E498" s="12" t="s">
        <v>9</v>
      </c>
      <c r="F498" s="12">
        <v>11</v>
      </c>
      <c r="G498" s="12" t="s">
        <v>11</v>
      </c>
    </row>
    <row r="499" spans="3:7" ht="15" thickBot="1" x14ac:dyDescent="0.35">
      <c r="C499" s="10">
        <v>43314</v>
      </c>
      <c r="D499" s="11">
        <v>0.67094907407407411</v>
      </c>
      <c r="E499" s="12" t="s">
        <v>9</v>
      </c>
      <c r="F499" s="12">
        <v>10</v>
      </c>
      <c r="G499" s="12" t="s">
        <v>10</v>
      </c>
    </row>
    <row r="500" spans="3:7" ht="15" thickBot="1" x14ac:dyDescent="0.35">
      <c r="C500" s="10">
        <v>43314</v>
      </c>
      <c r="D500" s="11">
        <v>0.67221064814814813</v>
      </c>
      <c r="E500" s="12" t="s">
        <v>9</v>
      </c>
      <c r="F500" s="12">
        <v>10</v>
      </c>
      <c r="G500" s="12" t="s">
        <v>10</v>
      </c>
    </row>
    <row r="501" spans="3:7" ht="15" thickBot="1" x14ac:dyDescent="0.35">
      <c r="C501" s="10">
        <v>43314</v>
      </c>
      <c r="D501" s="11">
        <v>0.67924768518518519</v>
      </c>
      <c r="E501" s="12" t="s">
        <v>9</v>
      </c>
      <c r="F501" s="12">
        <v>17</v>
      </c>
      <c r="G501" s="12" t="s">
        <v>10</v>
      </c>
    </row>
    <row r="502" spans="3:7" ht="15" thickBot="1" x14ac:dyDescent="0.35">
      <c r="C502" s="10">
        <v>43314</v>
      </c>
      <c r="D502" s="11">
        <v>0.69240740740740747</v>
      </c>
      <c r="E502" s="12" t="s">
        <v>9</v>
      </c>
      <c r="F502" s="12">
        <v>10</v>
      </c>
      <c r="G502" s="12" t="s">
        <v>11</v>
      </c>
    </row>
    <row r="503" spans="3:7" ht="15" thickBot="1" x14ac:dyDescent="0.35">
      <c r="C503" s="10">
        <v>43314</v>
      </c>
      <c r="D503" s="11">
        <v>0.69748842592592597</v>
      </c>
      <c r="E503" s="12" t="s">
        <v>9</v>
      </c>
      <c r="F503" s="12">
        <v>28</v>
      </c>
      <c r="G503" s="12" t="s">
        <v>10</v>
      </c>
    </row>
    <row r="504" spans="3:7" ht="15" thickBot="1" x14ac:dyDescent="0.35">
      <c r="C504" s="10">
        <v>43314</v>
      </c>
      <c r="D504" s="11">
        <v>0.69868055555555564</v>
      </c>
      <c r="E504" s="12" t="s">
        <v>9</v>
      </c>
      <c r="F504" s="12">
        <v>10</v>
      </c>
      <c r="G504" s="12" t="s">
        <v>10</v>
      </c>
    </row>
    <row r="505" spans="3:7" ht="15" thickBot="1" x14ac:dyDescent="0.35">
      <c r="C505" s="10">
        <v>43314</v>
      </c>
      <c r="D505" s="11">
        <v>0.69935185185185189</v>
      </c>
      <c r="E505" s="12" t="s">
        <v>9</v>
      </c>
      <c r="F505" s="12">
        <v>12</v>
      </c>
      <c r="G505" s="12" t="s">
        <v>11</v>
      </c>
    </row>
    <row r="506" spans="3:7" ht="15" thickBot="1" x14ac:dyDescent="0.35">
      <c r="C506" s="10">
        <v>43314</v>
      </c>
      <c r="D506" s="11">
        <v>0.70017361111111109</v>
      </c>
      <c r="E506" s="12" t="s">
        <v>9</v>
      </c>
      <c r="F506" s="12">
        <v>14</v>
      </c>
      <c r="G506" s="12" t="s">
        <v>11</v>
      </c>
    </row>
    <row r="507" spans="3:7" ht="15" thickBot="1" x14ac:dyDescent="0.35">
      <c r="C507" s="10">
        <v>43314</v>
      </c>
      <c r="D507" s="11">
        <v>0.71527777777777779</v>
      </c>
      <c r="E507" s="12" t="s">
        <v>9</v>
      </c>
      <c r="F507" s="12">
        <v>22</v>
      </c>
      <c r="G507" s="12" t="s">
        <v>10</v>
      </c>
    </row>
    <row r="508" spans="3:7" ht="15" thickBot="1" x14ac:dyDescent="0.35">
      <c r="C508" s="10">
        <v>43314</v>
      </c>
      <c r="D508" s="11">
        <v>0.72650462962962958</v>
      </c>
      <c r="E508" s="12" t="s">
        <v>9</v>
      </c>
      <c r="F508" s="12">
        <v>15</v>
      </c>
      <c r="G508" s="12" t="s">
        <v>10</v>
      </c>
    </row>
    <row r="509" spans="3:7" ht="15" thickBot="1" x14ac:dyDescent="0.35">
      <c r="C509" s="10">
        <v>43314</v>
      </c>
      <c r="D509" s="11">
        <v>0.72652777777777777</v>
      </c>
      <c r="E509" s="12" t="s">
        <v>9</v>
      </c>
      <c r="F509" s="12">
        <v>10</v>
      </c>
      <c r="G509" s="12" t="s">
        <v>11</v>
      </c>
    </row>
    <row r="510" spans="3:7" ht="15" thickBot="1" x14ac:dyDescent="0.35">
      <c r="C510" s="10">
        <v>43314</v>
      </c>
      <c r="D510" s="11">
        <v>0.72660879629629627</v>
      </c>
      <c r="E510" s="12" t="s">
        <v>9</v>
      </c>
      <c r="F510" s="12">
        <v>19</v>
      </c>
      <c r="G510" s="12" t="s">
        <v>11</v>
      </c>
    </row>
    <row r="511" spans="3:7" ht="15" thickBot="1" x14ac:dyDescent="0.35">
      <c r="C511" s="10">
        <v>43314</v>
      </c>
      <c r="D511" s="11">
        <v>0.72663194444444434</v>
      </c>
      <c r="E511" s="12" t="s">
        <v>9</v>
      </c>
      <c r="F511" s="12">
        <v>16</v>
      </c>
      <c r="G511" s="12" t="s">
        <v>11</v>
      </c>
    </row>
    <row r="512" spans="3:7" ht="15" thickBot="1" x14ac:dyDescent="0.35">
      <c r="C512" s="10">
        <v>43314</v>
      </c>
      <c r="D512" s="11">
        <v>0.72664351851851849</v>
      </c>
      <c r="E512" s="12" t="s">
        <v>9</v>
      </c>
      <c r="F512" s="12">
        <v>14</v>
      </c>
      <c r="G512" s="12" t="s">
        <v>11</v>
      </c>
    </row>
    <row r="513" spans="3:7" ht="15" thickBot="1" x14ac:dyDescent="0.35">
      <c r="C513" s="10">
        <v>43314</v>
      </c>
      <c r="D513" s="11">
        <v>0.73098379629629628</v>
      </c>
      <c r="E513" s="12" t="s">
        <v>9</v>
      </c>
      <c r="F513" s="12">
        <v>14</v>
      </c>
      <c r="G513" s="12" t="s">
        <v>10</v>
      </c>
    </row>
    <row r="514" spans="3:7" ht="15" thickBot="1" x14ac:dyDescent="0.35">
      <c r="C514" s="10">
        <v>43314</v>
      </c>
      <c r="D514" s="11">
        <v>0.73929398148148151</v>
      </c>
      <c r="E514" s="12" t="s">
        <v>9</v>
      </c>
      <c r="F514" s="12">
        <v>14</v>
      </c>
      <c r="G514" s="12" t="s">
        <v>10</v>
      </c>
    </row>
    <row r="515" spans="3:7" ht="15" thickBot="1" x14ac:dyDescent="0.35">
      <c r="C515" s="10">
        <v>43314</v>
      </c>
      <c r="D515" s="11">
        <v>0.7446180555555556</v>
      </c>
      <c r="E515" s="12" t="s">
        <v>9</v>
      </c>
      <c r="F515" s="12">
        <v>12</v>
      </c>
      <c r="G515" s="12" t="s">
        <v>11</v>
      </c>
    </row>
    <row r="516" spans="3:7" ht="15" thickBot="1" x14ac:dyDescent="0.35">
      <c r="C516" s="10">
        <v>43314</v>
      </c>
      <c r="D516" s="11">
        <v>0.74938657407407405</v>
      </c>
      <c r="E516" s="12" t="s">
        <v>9</v>
      </c>
      <c r="F516" s="12">
        <v>29</v>
      </c>
      <c r="G516" s="12" t="s">
        <v>10</v>
      </c>
    </row>
    <row r="517" spans="3:7" ht="15" thickBot="1" x14ac:dyDescent="0.35">
      <c r="C517" s="10">
        <v>43314</v>
      </c>
      <c r="D517" s="11">
        <v>0.7586342592592592</v>
      </c>
      <c r="E517" s="12" t="s">
        <v>9</v>
      </c>
      <c r="F517" s="12">
        <v>29</v>
      </c>
      <c r="G517" s="12" t="s">
        <v>10</v>
      </c>
    </row>
    <row r="518" spans="3:7" ht="15" thickBot="1" x14ac:dyDescent="0.35">
      <c r="C518" s="10">
        <v>43314</v>
      </c>
      <c r="D518" s="11">
        <v>0.75968750000000007</v>
      </c>
      <c r="E518" s="12" t="s">
        <v>9</v>
      </c>
      <c r="F518" s="12">
        <v>14</v>
      </c>
      <c r="G518" s="12" t="s">
        <v>11</v>
      </c>
    </row>
    <row r="519" spans="3:7" ht="15" thickBot="1" x14ac:dyDescent="0.35">
      <c r="C519" s="10">
        <v>43314</v>
      </c>
      <c r="D519" s="11">
        <v>0.76067129629629626</v>
      </c>
      <c r="E519" s="12" t="s">
        <v>9</v>
      </c>
      <c r="F519" s="12">
        <v>32</v>
      </c>
      <c r="G519" s="12" t="s">
        <v>10</v>
      </c>
    </row>
    <row r="520" spans="3:7" ht="15" thickBot="1" x14ac:dyDescent="0.35">
      <c r="C520" s="10">
        <v>43314</v>
      </c>
      <c r="D520" s="11">
        <v>0.7622106481481481</v>
      </c>
      <c r="E520" s="12" t="s">
        <v>9</v>
      </c>
      <c r="F520" s="12">
        <v>11</v>
      </c>
      <c r="G520" s="12" t="s">
        <v>11</v>
      </c>
    </row>
    <row r="521" spans="3:7" ht="15" thickBot="1" x14ac:dyDescent="0.35">
      <c r="C521" s="10">
        <v>43314</v>
      </c>
      <c r="D521" s="11">
        <v>0.76356481481481486</v>
      </c>
      <c r="E521" s="12" t="s">
        <v>9</v>
      </c>
      <c r="F521" s="12">
        <v>25</v>
      </c>
      <c r="G521" s="12" t="s">
        <v>10</v>
      </c>
    </row>
    <row r="522" spans="3:7" ht="15" thickBot="1" x14ac:dyDescent="0.35">
      <c r="C522" s="10">
        <v>43314</v>
      </c>
      <c r="D522" s="11">
        <v>0.76432870370370365</v>
      </c>
      <c r="E522" s="12" t="s">
        <v>9</v>
      </c>
      <c r="F522" s="12">
        <v>23</v>
      </c>
      <c r="G522" s="12" t="s">
        <v>11</v>
      </c>
    </row>
    <row r="523" spans="3:7" ht="15" thickBot="1" x14ac:dyDescent="0.35">
      <c r="C523" s="10">
        <v>43314</v>
      </c>
      <c r="D523" s="11">
        <v>0.76618055555555553</v>
      </c>
      <c r="E523" s="12" t="s">
        <v>9</v>
      </c>
      <c r="F523" s="12">
        <v>11</v>
      </c>
      <c r="G523" s="12" t="s">
        <v>10</v>
      </c>
    </row>
    <row r="524" spans="3:7" ht="15" thickBot="1" x14ac:dyDescent="0.35">
      <c r="C524" s="10">
        <v>43314</v>
      </c>
      <c r="D524" s="11">
        <v>0.76894675925925926</v>
      </c>
      <c r="E524" s="12" t="s">
        <v>9</v>
      </c>
      <c r="F524" s="12">
        <v>10</v>
      </c>
      <c r="G524" s="12" t="s">
        <v>11</v>
      </c>
    </row>
    <row r="525" spans="3:7" ht="15" thickBot="1" x14ac:dyDescent="0.35">
      <c r="C525" s="10">
        <v>43314</v>
      </c>
      <c r="D525" s="11">
        <v>0.77380787037037047</v>
      </c>
      <c r="E525" s="12" t="s">
        <v>9</v>
      </c>
      <c r="F525" s="12">
        <v>10</v>
      </c>
      <c r="G525" s="12" t="s">
        <v>11</v>
      </c>
    </row>
    <row r="526" spans="3:7" ht="15" thickBot="1" x14ac:dyDescent="0.35">
      <c r="C526" s="10">
        <v>43314</v>
      </c>
      <c r="D526" s="11">
        <v>0.77393518518518523</v>
      </c>
      <c r="E526" s="12" t="s">
        <v>9</v>
      </c>
      <c r="F526" s="12">
        <v>8</v>
      </c>
      <c r="G526" s="12" t="s">
        <v>10</v>
      </c>
    </row>
    <row r="527" spans="3:7" ht="15" thickBot="1" x14ac:dyDescent="0.35">
      <c r="C527" s="10">
        <v>43314</v>
      </c>
      <c r="D527" s="11">
        <v>0.77648148148148144</v>
      </c>
      <c r="E527" s="12" t="s">
        <v>9</v>
      </c>
      <c r="F527" s="12">
        <v>13</v>
      </c>
      <c r="G527" s="12" t="s">
        <v>11</v>
      </c>
    </row>
    <row r="528" spans="3:7" ht="15" thickBot="1" x14ac:dyDescent="0.35">
      <c r="C528" s="10">
        <v>43314</v>
      </c>
      <c r="D528" s="11">
        <v>0.78046296296296302</v>
      </c>
      <c r="E528" s="12" t="s">
        <v>9</v>
      </c>
      <c r="F528" s="12">
        <v>11</v>
      </c>
      <c r="G528" s="12" t="s">
        <v>11</v>
      </c>
    </row>
    <row r="529" spans="3:7" ht="15" thickBot="1" x14ac:dyDescent="0.35">
      <c r="C529" s="10">
        <v>43314</v>
      </c>
      <c r="D529" s="11">
        <v>0.78754629629629624</v>
      </c>
      <c r="E529" s="12" t="s">
        <v>9</v>
      </c>
      <c r="F529" s="12">
        <v>20</v>
      </c>
      <c r="G529" s="12" t="s">
        <v>10</v>
      </c>
    </row>
    <row r="530" spans="3:7" ht="15" thickBot="1" x14ac:dyDescent="0.35">
      <c r="C530" s="10">
        <v>43314</v>
      </c>
      <c r="D530" s="11">
        <v>0.7906481481481481</v>
      </c>
      <c r="E530" s="12" t="s">
        <v>9</v>
      </c>
      <c r="F530" s="12">
        <v>10</v>
      </c>
      <c r="G530" s="12" t="s">
        <v>11</v>
      </c>
    </row>
    <row r="531" spans="3:7" ht="15" thickBot="1" x14ac:dyDescent="0.35">
      <c r="C531" s="10">
        <v>43314</v>
      </c>
      <c r="D531" s="11">
        <v>0.79069444444444448</v>
      </c>
      <c r="E531" s="12" t="s">
        <v>9</v>
      </c>
      <c r="F531" s="12">
        <v>10</v>
      </c>
      <c r="G531" s="12" t="s">
        <v>11</v>
      </c>
    </row>
    <row r="532" spans="3:7" ht="15" thickBot="1" x14ac:dyDescent="0.35">
      <c r="C532" s="10">
        <v>43314</v>
      </c>
      <c r="D532" s="11">
        <v>0.80516203703703704</v>
      </c>
      <c r="E532" s="12" t="s">
        <v>9</v>
      </c>
      <c r="F532" s="12">
        <v>15</v>
      </c>
      <c r="G532" s="12" t="s">
        <v>10</v>
      </c>
    </row>
    <row r="533" spans="3:7" ht="15" thickBot="1" x14ac:dyDescent="0.35">
      <c r="C533" s="10">
        <v>43314</v>
      </c>
      <c r="D533" s="11">
        <v>0.80517361111111108</v>
      </c>
      <c r="E533" s="12" t="s">
        <v>9</v>
      </c>
      <c r="F533" s="12">
        <v>11</v>
      </c>
      <c r="G533" s="12" t="s">
        <v>10</v>
      </c>
    </row>
    <row r="534" spans="3:7" ht="15" thickBot="1" x14ac:dyDescent="0.35">
      <c r="C534" s="10">
        <v>43314</v>
      </c>
      <c r="D534" s="11">
        <v>0.83478009259259256</v>
      </c>
      <c r="E534" s="12" t="s">
        <v>9</v>
      </c>
      <c r="F534" s="12">
        <v>22</v>
      </c>
      <c r="G534" s="12" t="s">
        <v>10</v>
      </c>
    </row>
    <row r="535" spans="3:7" ht="15" thickBot="1" x14ac:dyDescent="0.35">
      <c r="C535" s="10">
        <v>43314</v>
      </c>
      <c r="D535" s="11">
        <v>0.83480324074074075</v>
      </c>
      <c r="E535" s="12" t="s">
        <v>9</v>
      </c>
      <c r="F535" s="12">
        <v>17</v>
      </c>
      <c r="G535" s="12" t="s">
        <v>10</v>
      </c>
    </row>
    <row r="536" spans="3:7" ht="15" thickBot="1" x14ac:dyDescent="0.35">
      <c r="C536" s="10">
        <v>43314</v>
      </c>
      <c r="D536" s="11">
        <v>0.84354166666666675</v>
      </c>
      <c r="E536" s="12" t="s">
        <v>9</v>
      </c>
      <c r="F536" s="12">
        <v>26</v>
      </c>
      <c r="G536" s="12" t="s">
        <v>11</v>
      </c>
    </row>
    <row r="537" spans="3:7" ht="15" thickBot="1" x14ac:dyDescent="0.35">
      <c r="C537" s="10">
        <v>43314</v>
      </c>
      <c r="D537" s="11">
        <v>0.84958333333333336</v>
      </c>
      <c r="E537" s="12" t="s">
        <v>9</v>
      </c>
      <c r="F537" s="12">
        <v>10</v>
      </c>
      <c r="G537" s="12" t="s">
        <v>11</v>
      </c>
    </row>
    <row r="538" spans="3:7" ht="15" thickBot="1" x14ac:dyDescent="0.35">
      <c r="C538" s="10">
        <v>43314</v>
      </c>
      <c r="D538" s="11">
        <v>0.86284722222222221</v>
      </c>
      <c r="E538" s="12" t="s">
        <v>9</v>
      </c>
      <c r="F538" s="12">
        <v>10</v>
      </c>
      <c r="G538" s="12" t="s">
        <v>11</v>
      </c>
    </row>
    <row r="539" spans="3:7" ht="15" thickBot="1" x14ac:dyDescent="0.35">
      <c r="C539" s="10">
        <v>43314</v>
      </c>
      <c r="D539" s="11">
        <v>0.87815972222222216</v>
      </c>
      <c r="E539" s="12" t="s">
        <v>9</v>
      </c>
      <c r="F539" s="12">
        <v>8</v>
      </c>
      <c r="G539" s="12" t="s">
        <v>11</v>
      </c>
    </row>
    <row r="540" spans="3:7" ht="15" thickBot="1" x14ac:dyDescent="0.35">
      <c r="C540" s="10">
        <v>43314</v>
      </c>
      <c r="D540" s="11">
        <v>0.90494212962962972</v>
      </c>
      <c r="E540" s="12" t="s">
        <v>9</v>
      </c>
      <c r="F540" s="12">
        <v>10</v>
      </c>
      <c r="G540" s="12" t="s">
        <v>11</v>
      </c>
    </row>
    <row r="541" spans="3:7" ht="15" thickBot="1" x14ac:dyDescent="0.35">
      <c r="C541" s="10">
        <v>43314</v>
      </c>
      <c r="D541" s="11">
        <v>0.94481481481481477</v>
      </c>
      <c r="E541" s="12" t="s">
        <v>9</v>
      </c>
      <c r="F541" s="12">
        <v>21</v>
      </c>
      <c r="G541" s="12" t="s">
        <v>10</v>
      </c>
    </row>
    <row r="542" spans="3:7" ht="15" thickBot="1" x14ac:dyDescent="0.35">
      <c r="C542" s="10">
        <v>43314</v>
      </c>
      <c r="D542" s="11">
        <v>0.96372685185185192</v>
      </c>
      <c r="E542" s="12" t="s">
        <v>9</v>
      </c>
      <c r="F542" s="12">
        <v>28</v>
      </c>
      <c r="G542" s="12" t="s">
        <v>11</v>
      </c>
    </row>
    <row r="543" spans="3:7" ht="15" thickBot="1" x14ac:dyDescent="0.35">
      <c r="C543" s="10">
        <v>43315</v>
      </c>
      <c r="D543" s="11">
        <v>1.2025462962962962E-2</v>
      </c>
      <c r="E543" s="12" t="s">
        <v>9</v>
      </c>
      <c r="F543" s="12">
        <v>12</v>
      </c>
      <c r="G543" s="12" t="s">
        <v>10</v>
      </c>
    </row>
    <row r="544" spans="3:7" ht="15" thickBot="1" x14ac:dyDescent="0.35">
      <c r="C544" s="10">
        <v>43315</v>
      </c>
      <c r="D544" s="11">
        <v>0.12408564814814815</v>
      </c>
      <c r="E544" s="12" t="s">
        <v>9</v>
      </c>
      <c r="F544" s="12">
        <v>14</v>
      </c>
      <c r="G544" s="12" t="s">
        <v>11</v>
      </c>
    </row>
    <row r="545" spans="3:7" ht="15" thickBot="1" x14ac:dyDescent="0.35">
      <c r="C545" s="10">
        <v>43315</v>
      </c>
      <c r="D545" s="11">
        <v>0.12424768518518518</v>
      </c>
      <c r="E545" s="12" t="s">
        <v>9</v>
      </c>
      <c r="F545" s="12">
        <v>22</v>
      </c>
      <c r="G545" s="12" t="s">
        <v>11</v>
      </c>
    </row>
    <row r="546" spans="3:7" ht="15" thickBot="1" x14ac:dyDescent="0.35">
      <c r="C546" s="10">
        <v>43315</v>
      </c>
      <c r="D546" s="11">
        <v>0.21787037037037038</v>
      </c>
      <c r="E546" s="12" t="s">
        <v>9</v>
      </c>
      <c r="F546" s="12">
        <v>21</v>
      </c>
      <c r="G546" s="12" t="s">
        <v>10</v>
      </c>
    </row>
    <row r="547" spans="3:7" ht="15" thickBot="1" x14ac:dyDescent="0.35">
      <c r="C547" s="10">
        <v>43315</v>
      </c>
      <c r="D547" s="11">
        <v>0.23138888888888889</v>
      </c>
      <c r="E547" s="12" t="s">
        <v>9</v>
      </c>
      <c r="F547" s="12">
        <v>14</v>
      </c>
      <c r="G547" s="12" t="s">
        <v>11</v>
      </c>
    </row>
    <row r="548" spans="3:7" ht="15" thickBot="1" x14ac:dyDescent="0.35">
      <c r="C548" s="10">
        <v>43315</v>
      </c>
      <c r="D548" s="11">
        <v>0.26510416666666664</v>
      </c>
      <c r="E548" s="12" t="s">
        <v>9</v>
      </c>
      <c r="F548" s="12">
        <v>11</v>
      </c>
      <c r="G548" s="12" t="s">
        <v>11</v>
      </c>
    </row>
    <row r="549" spans="3:7" ht="15" thickBot="1" x14ac:dyDescent="0.35">
      <c r="C549" s="10">
        <v>43315</v>
      </c>
      <c r="D549" s="11">
        <v>0.28001157407407407</v>
      </c>
      <c r="E549" s="12" t="s">
        <v>9</v>
      </c>
      <c r="F549" s="12">
        <v>10</v>
      </c>
      <c r="G549" s="12" t="s">
        <v>11</v>
      </c>
    </row>
    <row r="550" spans="3:7" ht="15" thickBot="1" x14ac:dyDescent="0.35">
      <c r="C550" s="10">
        <v>43315</v>
      </c>
      <c r="D550" s="11">
        <v>0.30971064814814814</v>
      </c>
      <c r="E550" s="12" t="s">
        <v>9</v>
      </c>
      <c r="F550" s="12">
        <v>11</v>
      </c>
      <c r="G550" s="12" t="s">
        <v>11</v>
      </c>
    </row>
    <row r="551" spans="3:7" ht="15" thickBot="1" x14ac:dyDescent="0.35">
      <c r="C551" s="10">
        <v>43315</v>
      </c>
      <c r="D551" s="11">
        <v>0.32270833333333332</v>
      </c>
      <c r="E551" s="12" t="s">
        <v>9</v>
      </c>
      <c r="F551" s="12">
        <v>7</v>
      </c>
      <c r="G551" s="12" t="s">
        <v>10</v>
      </c>
    </row>
    <row r="552" spans="3:7" ht="15" thickBot="1" x14ac:dyDescent="0.35">
      <c r="C552" s="10">
        <v>43315</v>
      </c>
      <c r="D552" s="11">
        <v>0.32943287037037039</v>
      </c>
      <c r="E552" s="12" t="s">
        <v>9</v>
      </c>
      <c r="F552" s="12">
        <v>5</v>
      </c>
      <c r="G552" s="12" t="s">
        <v>11</v>
      </c>
    </row>
    <row r="553" spans="3:7" ht="15" thickBot="1" x14ac:dyDescent="0.35">
      <c r="C553" s="10">
        <v>43315</v>
      </c>
      <c r="D553" s="11">
        <v>0.33549768518518519</v>
      </c>
      <c r="E553" s="12" t="s">
        <v>9</v>
      </c>
      <c r="F553" s="12">
        <v>10</v>
      </c>
      <c r="G553" s="12" t="s">
        <v>11</v>
      </c>
    </row>
    <row r="554" spans="3:7" ht="15" thickBot="1" x14ac:dyDescent="0.35">
      <c r="C554" s="10">
        <v>43315</v>
      </c>
      <c r="D554" s="11">
        <v>0.37995370370370374</v>
      </c>
      <c r="E554" s="12" t="s">
        <v>9</v>
      </c>
      <c r="F554" s="12">
        <v>27</v>
      </c>
      <c r="G554" s="12" t="s">
        <v>11</v>
      </c>
    </row>
    <row r="555" spans="3:7" ht="15" thickBot="1" x14ac:dyDescent="0.35">
      <c r="C555" s="10">
        <v>43315</v>
      </c>
      <c r="D555" s="11">
        <v>0.3909259259259259</v>
      </c>
      <c r="E555" s="12" t="s">
        <v>9</v>
      </c>
      <c r="F555" s="12">
        <v>24</v>
      </c>
      <c r="G555" s="12" t="s">
        <v>10</v>
      </c>
    </row>
    <row r="556" spans="3:7" ht="15" thickBot="1" x14ac:dyDescent="0.35">
      <c r="C556" s="10">
        <v>43315</v>
      </c>
      <c r="D556" s="11">
        <v>0.40069444444444446</v>
      </c>
      <c r="E556" s="12" t="s">
        <v>9</v>
      </c>
      <c r="F556" s="12">
        <v>20</v>
      </c>
      <c r="G556" s="12" t="s">
        <v>11</v>
      </c>
    </row>
    <row r="557" spans="3:7" ht="15" thickBot="1" x14ac:dyDescent="0.35">
      <c r="C557" s="10">
        <v>43315</v>
      </c>
      <c r="D557" s="11">
        <v>0.40103009259259265</v>
      </c>
      <c r="E557" s="12" t="s">
        <v>9</v>
      </c>
      <c r="F557" s="12">
        <v>24</v>
      </c>
      <c r="G557" s="12" t="s">
        <v>10</v>
      </c>
    </row>
    <row r="558" spans="3:7" ht="15" thickBot="1" x14ac:dyDescent="0.35">
      <c r="C558" s="10">
        <v>43315</v>
      </c>
      <c r="D558" s="11">
        <v>0.40103009259259265</v>
      </c>
      <c r="E558" s="12" t="s">
        <v>9</v>
      </c>
      <c r="F558" s="12">
        <v>24</v>
      </c>
      <c r="G558" s="12" t="s">
        <v>10</v>
      </c>
    </row>
    <row r="559" spans="3:7" ht="15" thickBot="1" x14ac:dyDescent="0.35">
      <c r="C559" s="10">
        <v>43315</v>
      </c>
      <c r="D559" s="11">
        <v>0.40837962962962965</v>
      </c>
      <c r="E559" s="12" t="s">
        <v>9</v>
      </c>
      <c r="F559" s="12">
        <v>10</v>
      </c>
      <c r="G559" s="12" t="s">
        <v>11</v>
      </c>
    </row>
    <row r="560" spans="3:7" ht="15" thickBot="1" x14ac:dyDescent="0.35">
      <c r="C560" s="10">
        <v>43315</v>
      </c>
      <c r="D560" s="11">
        <v>0.41013888888888889</v>
      </c>
      <c r="E560" s="12" t="s">
        <v>9</v>
      </c>
      <c r="F560" s="12">
        <v>12</v>
      </c>
      <c r="G560" s="12" t="s">
        <v>11</v>
      </c>
    </row>
    <row r="561" spans="3:7" ht="15" thickBot="1" x14ac:dyDescent="0.35">
      <c r="C561" s="10">
        <v>43315</v>
      </c>
      <c r="D561" s="11">
        <v>0.43015046296296294</v>
      </c>
      <c r="E561" s="12" t="s">
        <v>9</v>
      </c>
      <c r="F561" s="12">
        <v>16</v>
      </c>
      <c r="G561" s="12" t="s">
        <v>10</v>
      </c>
    </row>
    <row r="562" spans="3:7" ht="15" thickBot="1" x14ac:dyDescent="0.35">
      <c r="C562" s="10">
        <v>43315</v>
      </c>
      <c r="D562" s="11">
        <v>0.43018518518518517</v>
      </c>
      <c r="E562" s="12" t="s">
        <v>9</v>
      </c>
      <c r="F562" s="12">
        <v>9</v>
      </c>
      <c r="G562" s="12" t="s">
        <v>10</v>
      </c>
    </row>
    <row r="563" spans="3:7" ht="15" thickBot="1" x14ac:dyDescent="0.35">
      <c r="C563" s="10">
        <v>43315</v>
      </c>
      <c r="D563" s="11">
        <v>0.43019675925925926</v>
      </c>
      <c r="E563" s="12" t="s">
        <v>9</v>
      </c>
      <c r="F563" s="12">
        <v>10</v>
      </c>
      <c r="G563" s="12" t="s">
        <v>10</v>
      </c>
    </row>
    <row r="564" spans="3:7" ht="15" thickBot="1" x14ac:dyDescent="0.35">
      <c r="C564" s="10">
        <v>43315</v>
      </c>
      <c r="D564" s="11">
        <v>0.44834490740740746</v>
      </c>
      <c r="E564" s="12" t="s">
        <v>9</v>
      </c>
      <c r="F564" s="12">
        <v>26</v>
      </c>
      <c r="G564" s="12" t="s">
        <v>10</v>
      </c>
    </row>
    <row r="565" spans="3:7" ht="15" thickBot="1" x14ac:dyDescent="0.35">
      <c r="C565" s="10">
        <v>43315</v>
      </c>
      <c r="D565" s="11">
        <v>0.44913194444444443</v>
      </c>
      <c r="E565" s="12" t="s">
        <v>9</v>
      </c>
      <c r="F565" s="12">
        <v>12</v>
      </c>
      <c r="G565" s="12" t="s">
        <v>11</v>
      </c>
    </row>
    <row r="566" spans="3:7" ht="15" thickBot="1" x14ac:dyDescent="0.35">
      <c r="C566" s="10">
        <v>43315</v>
      </c>
      <c r="D566" s="11">
        <v>0.44935185185185184</v>
      </c>
      <c r="E566" s="12" t="s">
        <v>9</v>
      </c>
      <c r="F566" s="12">
        <v>15</v>
      </c>
      <c r="G566" s="12" t="s">
        <v>11</v>
      </c>
    </row>
    <row r="567" spans="3:7" ht="15" thickBot="1" x14ac:dyDescent="0.35">
      <c r="C567" s="10">
        <v>43315</v>
      </c>
      <c r="D567" s="11">
        <v>0.44936342592592587</v>
      </c>
      <c r="E567" s="12" t="s">
        <v>9</v>
      </c>
      <c r="F567" s="12">
        <v>13</v>
      </c>
      <c r="G567" s="12" t="s">
        <v>11</v>
      </c>
    </row>
    <row r="568" spans="3:7" ht="15" thickBot="1" x14ac:dyDescent="0.35">
      <c r="C568" s="10">
        <v>43315</v>
      </c>
      <c r="D568" s="11">
        <v>0.4498032407407408</v>
      </c>
      <c r="E568" s="12" t="s">
        <v>9</v>
      </c>
      <c r="F568" s="12">
        <v>9</v>
      </c>
      <c r="G568" s="12" t="s">
        <v>11</v>
      </c>
    </row>
    <row r="569" spans="3:7" ht="15" thickBot="1" x14ac:dyDescent="0.35">
      <c r="C569" s="10">
        <v>43315</v>
      </c>
      <c r="D569" s="11">
        <v>0.45543981481481483</v>
      </c>
      <c r="E569" s="12" t="s">
        <v>9</v>
      </c>
      <c r="F569" s="12">
        <v>8</v>
      </c>
      <c r="G569" s="12" t="s">
        <v>10</v>
      </c>
    </row>
    <row r="570" spans="3:7" ht="15" thickBot="1" x14ac:dyDescent="0.35">
      <c r="C570" s="10">
        <v>43315</v>
      </c>
      <c r="D570" s="11">
        <v>0.46567129629629633</v>
      </c>
      <c r="E570" s="12" t="s">
        <v>9</v>
      </c>
      <c r="F570" s="12">
        <v>13</v>
      </c>
      <c r="G570" s="12" t="s">
        <v>11</v>
      </c>
    </row>
    <row r="571" spans="3:7" ht="15" thickBot="1" x14ac:dyDescent="0.35">
      <c r="C571" s="10">
        <v>43315</v>
      </c>
      <c r="D571" s="11">
        <v>0.46655092592592595</v>
      </c>
      <c r="E571" s="12" t="s">
        <v>9</v>
      </c>
      <c r="F571" s="12">
        <v>11</v>
      </c>
      <c r="G571" s="12" t="s">
        <v>11</v>
      </c>
    </row>
    <row r="572" spans="3:7" ht="15" thickBot="1" x14ac:dyDescent="0.35">
      <c r="C572" s="10">
        <v>43315</v>
      </c>
      <c r="D572" s="11">
        <v>0.46879629629629632</v>
      </c>
      <c r="E572" s="12" t="s">
        <v>9</v>
      </c>
      <c r="F572" s="12">
        <v>22</v>
      </c>
      <c r="G572" s="12" t="s">
        <v>10</v>
      </c>
    </row>
    <row r="573" spans="3:7" ht="15" thickBot="1" x14ac:dyDescent="0.35">
      <c r="C573" s="10">
        <v>43315</v>
      </c>
      <c r="D573" s="11">
        <v>0.46881944444444446</v>
      </c>
      <c r="E573" s="12" t="s">
        <v>9</v>
      </c>
      <c r="F573" s="12">
        <v>16</v>
      </c>
      <c r="G573" s="12" t="s">
        <v>10</v>
      </c>
    </row>
    <row r="574" spans="3:7" ht="15" thickBot="1" x14ac:dyDescent="0.35">
      <c r="C574" s="10">
        <v>43315</v>
      </c>
      <c r="D574" s="11">
        <v>0.47248842592592594</v>
      </c>
      <c r="E574" s="12" t="s">
        <v>9</v>
      </c>
      <c r="F574" s="12">
        <v>11</v>
      </c>
      <c r="G574" s="12" t="s">
        <v>11</v>
      </c>
    </row>
    <row r="575" spans="3:7" ht="15" thickBot="1" x14ac:dyDescent="0.35">
      <c r="C575" s="10">
        <v>43315</v>
      </c>
      <c r="D575" s="11">
        <v>0.47616898148148151</v>
      </c>
      <c r="E575" s="12" t="s">
        <v>9</v>
      </c>
      <c r="F575" s="12">
        <v>18</v>
      </c>
      <c r="G575" s="12" t="s">
        <v>11</v>
      </c>
    </row>
    <row r="576" spans="3:7" ht="15" thickBot="1" x14ac:dyDescent="0.35">
      <c r="C576" s="10">
        <v>43315</v>
      </c>
      <c r="D576" s="11">
        <v>0.47619212962962965</v>
      </c>
      <c r="E576" s="12" t="s">
        <v>9</v>
      </c>
      <c r="F576" s="12">
        <v>15</v>
      </c>
      <c r="G576" s="12" t="s">
        <v>11</v>
      </c>
    </row>
    <row r="577" spans="3:7" ht="15" thickBot="1" x14ac:dyDescent="0.35">
      <c r="C577" s="10">
        <v>43315</v>
      </c>
      <c r="D577" s="11">
        <v>0.47620370370370368</v>
      </c>
      <c r="E577" s="12" t="s">
        <v>9</v>
      </c>
      <c r="F577" s="12">
        <v>15</v>
      </c>
      <c r="G577" s="12" t="s">
        <v>11</v>
      </c>
    </row>
    <row r="578" spans="3:7" ht="15" thickBot="1" x14ac:dyDescent="0.35">
      <c r="C578" s="10">
        <v>43315</v>
      </c>
      <c r="D578" s="11">
        <v>0.48260416666666667</v>
      </c>
      <c r="E578" s="12" t="s">
        <v>9</v>
      </c>
      <c r="F578" s="12">
        <v>14</v>
      </c>
      <c r="G578" s="12" t="s">
        <v>10</v>
      </c>
    </row>
    <row r="579" spans="3:7" ht="15" thickBot="1" x14ac:dyDescent="0.35">
      <c r="C579" s="10">
        <v>43315</v>
      </c>
      <c r="D579" s="11">
        <v>0.48549768518518516</v>
      </c>
      <c r="E579" s="12" t="s">
        <v>9</v>
      </c>
      <c r="F579" s="12">
        <v>21</v>
      </c>
      <c r="G579" s="12" t="s">
        <v>10</v>
      </c>
    </row>
    <row r="580" spans="3:7" ht="15" thickBot="1" x14ac:dyDescent="0.35">
      <c r="C580" s="10">
        <v>43315</v>
      </c>
      <c r="D580" s="11">
        <v>0.48556712962962961</v>
      </c>
      <c r="E580" s="12" t="s">
        <v>9</v>
      </c>
      <c r="F580" s="12">
        <v>17</v>
      </c>
      <c r="G580" s="12" t="s">
        <v>10</v>
      </c>
    </row>
    <row r="581" spans="3:7" ht="15" thickBot="1" x14ac:dyDescent="0.35">
      <c r="C581" s="10">
        <v>43315</v>
      </c>
      <c r="D581" s="11">
        <v>0.48622685185185183</v>
      </c>
      <c r="E581" s="12" t="s">
        <v>9</v>
      </c>
      <c r="F581" s="12">
        <v>13</v>
      </c>
      <c r="G581" s="12" t="s">
        <v>10</v>
      </c>
    </row>
    <row r="582" spans="3:7" ht="15" thickBot="1" x14ac:dyDescent="0.35">
      <c r="C582" s="10">
        <v>43315</v>
      </c>
      <c r="D582" s="11">
        <v>0.48626157407407411</v>
      </c>
      <c r="E582" s="12" t="s">
        <v>9</v>
      </c>
      <c r="F582" s="12">
        <v>16</v>
      </c>
      <c r="G582" s="12" t="s">
        <v>10</v>
      </c>
    </row>
    <row r="583" spans="3:7" ht="15" thickBot="1" x14ac:dyDescent="0.35">
      <c r="C583" s="10">
        <v>43315</v>
      </c>
      <c r="D583" s="11">
        <v>0.48629629629629628</v>
      </c>
      <c r="E583" s="12" t="s">
        <v>9</v>
      </c>
      <c r="F583" s="12">
        <v>15</v>
      </c>
      <c r="G583" s="12" t="s">
        <v>10</v>
      </c>
    </row>
    <row r="584" spans="3:7" ht="15" thickBot="1" x14ac:dyDescent="0.35">
      <c r="C584" s="10">
        <v>43315</v>
      </c>
      <c r="D584" s="11">
        <v>0.4896064814814815</v>
      </c>
      <c r="E584" s="12" t="s">
        <v>9</v>
      </c>
      <c r="F584" s="12">
        <v>14</v>
      </c>
      <c r="G584" s="12" t="s">
        <v>11</v>
      </c>
    </row>
    <row r="585" spans="3:7" ht="15" thickBot="1" x14ac:dyDescent="0.35">
      <c r="C585" s="10">
        <v>43315</v>
      </c>
      <c r="D585" s="11">
        <v>0.49122685185185189</v>
      </c>
      <c r="E585" s="12" t="s">
        <v>9</v>
      </c>
      <c r="F585" s="12">
        <v>12</v>
      </c>
      <c r="G585" s="12" t="s">
        <v>11</v>
      </c>
    </row>
    <row r="586" spans="3:7" ht="15" thickBot="1" x14ac:dyDescent="0.35">
      <c r="C586" s="10">
        <v>43315</v>
      </c>
      <c r="D586" s="11">
        <v>0.49179398148148151</v>
      </c>
      <c r="E586" s="12" t="s">
        <v>9</v>
      </c>
      <c r="F586" s="12">
        <v>7</v>
      </c>
      <c r="G586" s="12" t="s">
        <v>10</v>
      </c>
    </row>
    <row r="587" spans="3:7" ht="15" thickBot="1" x14ac:dyDescent="0.35">
      <c r="C587" s="10">
        <v>43315</v>
      </c>
      <c r="D587" s="11">
        <v>0.49180555555555555</v>
      </c>
      <c r="E587" s="12" t="s">
        <v>9</v>
      </c>
      <c r="F587" s="12">
        <v>16</v>
      </c>
      <c r="G587" s="12" t="s">
        <v>10</v>
      </c>
    </row>
    <row r="588" spans="3:7" ht="15" thickBot="1" x14ac:dyDescent="0.35">
      <c r="C588" s="10">
        <v>43315</v>
      </c>
      <c r="D588" s="11">
        <v>0.49180555555555555</v>
      </c>
      <c r="E588" s="12" t="s">
        <v>9</v>
      </c>
      <c r="F588" s="12">
        <v>17</v>
      </c>
      <c r="G588" s="12" t="s">
        <v>10</v>
      </c>
    </row>
    <row r="589" spans="3:7" ht="15" thickBot="1" x14ac:dyDescent="0.35">
      <c r="C589" s="10">
        <v>43315</v>
      </c>
      <c r="D589" s="11">
        <v>0.49182870370370368</v>
      </c>
      <c r="E589" s="12" t="s">
        <v>9</v>
      </c>
      <c r="F589" s="12">
        <v>18</v>
      </c>
      <c r="G589" s="12" t="s">
        <v>10</v>
      </c>
    </row>
    <row r="590" spans="3:7" ht="15" thickBot="1" x14ac:dyDescent="0.35">
      <c r="C590" s="10">
        <v>43315</v>
      </c>
      <c r="D590" s="11">
        <v>0.49185185185185182</v>
      </c>
      <c r="E590" s="12" t="s">
        <v>9</v>
      </c>
      <c r="F590" s="12">
        <v>18</v>
      </c>
      <c r="G590" s="12" t="s">
        <v>10</v>
      </c>
    </row>
    <row r="591" spans="3:7" ht="15" thickBot="1" x14ac:dyDescent="0.35">
      <c r="C591" s="10">
        <v>43315</v>
      </c>
      <c r="D591" s="11">
        <v>0.49187500000000001</v>
      </c>
      <c r="E591" s="12" t="s">
        <v>9</v>
      </c>
      <c r="F591" s="12">
        <v>13</v>
      </c>
      <c r="G591" s="12" t="s">
        <v>10</v>
      </c>
    </row>
    <row r="592" spans="3:7" ht="15" thickBot="1" x14ac:dyDescent="0.35">
      <c r="C592" s="10">
        <v>43315</v>
      </c>
      <c r="D592" s="11">
        <v>0.50216435185185182</v>
      </c>
      <c r="E592" s="12" t="s">
        <v>9</v>
      </c>
      <c r="F592" s="12">
        <v>22</v>
      </c>
      <c r="G592" s="12" t="s">
        <v>10</v>
      </c>
    </row>
    <row r="593" spans="3:7" ht="15" thickBot="1" x14ac:dyDescent="0.35">
      <c r="C593" s="10">
        <v>43315</v>
      </c>
      <c r="D593" s="11">
        <v>0.51633101851851848</v>
      </c>
      <c r="E593" s="12" t="s">
        <v>9</v>
      </c>
      <c r="F593" s="12">
        <v>19</v>
      </c>
      <c r="G593" s="12" t="s">
        <v>10</v>
      </c>
    </row>
    <row r="594" spans="3:7" ht="15" thickBot="1" x14ac:dyDescent="0.35">
      <c r="C594" s="10">
        <v>43315</v>
      </c>
      <c r="D594" s="11">
        <v>0.52681712962962968</v>
      </c>
      <c r="E594" s="12" t="s">
        <v>9</v>
      </c>
      <c r="F594" s="12">
        <v>15</v>
      </c>
      <c r="G594" s="12" t="s">
        <v>11</v>
      </c>
    </row>
    <row r="595" spans="3:7" ht="15" thickBot="1" x14ac:dyDescent="0.35">
      <c r="C595" s="10">
        <v>43315</v>
      </c>
      <c r="D595" s="11">
        <v>0.52733796296296298</v>
      </c>
      <c r="E595" s="12" t="s">
        <v>9</v>
      </c>
      <c r="F595" s="12">
        <v>12</v>
      </c>
      <c r="G595" s="12" t="s">
        <v>11</v>
      </c>
    </row>
    <row r="596" spans="3:7" ht="15" thickBot="1" x14ac:dyDescent="0.35">
      <c r="C596" s="10">
        <v>43315</v>
      </c>
      <c r="D596" s="11">
        <v>0.52844907407407404</v>
      </c>
      <c r="E596" s="12" t="s">
        <v>9</v>
      </c>
      <c r="F596" s="12">
        <v>10</v>
      </c>
      <c r="G596" s="12" t="s">
        <v>10</v>
      </c>
    </row>
    <row r="597" spans="3:7" ht="15" thickBot="1" x14ac:dyDescent="0.35">
      <c r="C597" s="10">
        <v>43315</v>
      </c>
      <c r="D597" s="11">
        <v>0.53660879629629632</v>
      </c>
      <c r="E597" s="12" t="s">
        <v>9</v>
      </c>
      <c r="F597" s="12">
        <v>10</v>
      </c>
      <c r="G597" s="12" t="s">
        <v>11</v>
      </c>
    </row>
    <row r="598" spans="3:7" ht="15" thickBot="1" x14ac:dyDescent="0.35">
      <c r="C598" s="10">
        <v>43315</v>
      </c>
      <c r="D598" s="11">
        <v>0.53749999999999998</v>
      </c>
      <c r="E598" s="12" t="s">
        <v>9</v>
      </c>
      <c r="F598" s="12">
        <v>19</v>
      </c>
      <c r="G598" s="12" t="s">
        <v>10</v>
      </c>
    </row>
    <row r="599" spans="3:7" ht="15" thickBot="1" x14ac:dyDescent="0.35">
      <c r="C599" s="10">
        <v>43315</v>
      </c>
      <c r="D599" s="11">
        <v>0.54840277777777779</v>
      </c>
      <c r="E599" s="12" t="s">
        <v>9</v>
      </c>
      <c r="F599" s="12">
        <v>12</v>
      </c>
      <c r="G599" s="12" t="s">
        <v>11</v>
      </c>
    </row>
    <row r="600" spans="3:7" ht="15" thickBot="1" x14ac:dyDescent="0.35">
      <c r="C600" s="10">
        <v>43315</v>
      </c>
      <c r="D600" s="11">
        <v>0.55570601851851853</v>
      </c>
      <c r="E600" s="12" t="s">
        <v>9</v>
      </c>
      <c r="F600" s="12">
        <v>11</v>
      </c>
      <c r="G600" s="12" t="s">
        <v>11</v>
      </c>
    </row>
    <row r="601" spans="3:7" ht="15" thickBot="1" x14ac:dyDescent="0.35">
      <c r="C601" s="10">
        <v>43315</v>
      </c>
      <c r="D601" s="11">
        <v>0.57633101851851853</v>
      </c>
      <c r="E601" s="12" t="s">
        <v>9</v>
      </c>
      <c r="F601" s="12">
        <v>25</v>
      </c>
      <c r="G601" s="12" t="s">
        <v>11</v>
      </c>
    </row>
    <row r="602" spans="3:7" ht="15" thickBot="1" x14ac:dyDescent="0.35">
      <c r="C602" s="10">
        <v>43315</v>
      </c>
      <c r="D602" s="11">
        <v>0.57634259259259257</v>
      </c>
      <c r="E602" s="12" t="s">
        <v>9</v>
      </c>
      <c r="F602" s="12">
        <v>17</v>
      </c>
      <c r="G602" s="12" t="s">
        <v>11</v>
      </c>
    </row>
    <row r="603" spans="3:7" ht="15" thickBot="1" x14ac:dyDescent="0.35">
      <c r="C603" s="10">
        <v>43315</v>
      </c>
      <c r="D603" s="11">
        <v>0.57638888888888895</v>
      </c>
      <c r="E603" s="12" t="s">
        <v>9</v>
      </c>
      <c r="F603" s="12">
        <v>12</v>
      </c>
      <c r="G603" s="12" t="s">
        <v>11</v>
      </c>
    </row>
    <row r="604" spans="3:7" ht="15" thickBot="1" x14ac:dyDescent="0.35">
      <c r="C604" s="10">
        <v>43315</v>
      </c>
      <c r="D604" s="11">
        <v>0.58604166666666668</v>
      </c>
      <c r="E604" s="12" t="s">
        <v>9</v>
      </c>
      <c r="F604" s="12">
        <v>11</v>
      </c>
      <c r="G604" s="12" t="s">
        <v>10</v>
      </c>
    </row>
    <row r="605" spans="3:7" ht="15" thickBot="1" x14ac:dyDescent="0.35">
      <c r="C605" s="10">
        <v>43315</v>
      </c>
      <c r="D605" s="11">
        <v>0.58619212962962963</v>
      </c>
      <c r="E605" s="12" t="s">
        <v>9</v>
      </c>
      <c r="F605" s="12">
        <v>21</v>
      </c>
      <c r="G605" s="12" t="s">
        <v>10</v>
      </c>
    </row>
    <row r="606" spans="3:7" ht="15" thickBot="1" x14ac:dyDescent="0.35">
      <c r="C606" s="10">
        <v>43315</v>
      </c>
      <c r="D606" s="11">
        <v>0.58621527777777771</v>
      </c>
      <c r="E606" s="12" t="s">
        <v>9</v>
      </c>
      <c r="F606" s="12">
        <v>19</v>
      </c>
      <c r="G606" s="12" t="s">
        <v>10</v>
      </c>
    </row>
    <row r="607" spans="3:7" ht="15" thickBot="1" x14ac:dyDescent="0.35">
      <c r="C607" s="10">
        <v>43315</v>
      </c>
      <c r="D607" s="11">
        <v>0.59693287037037035</v>
      </c>
      <c r="E607" s="12" t="s">
        <v>9</v>
      </c>
      <c r="F607" s="12">
        <v>10</v>
      </c>
      <c r="G607" s="12" t="s">
        <v>10</v>
      </c>
    </row>
    <row r="608" spans="3:7" ht="15" thickBot="1" x14ac:dyDescent="0.35">
      <c r="C608" s="10">
        <v>43315</v>
      </c>
      <c r="D608" s="11">
        <v>0.59706018518518522</v>
      </c>
      <c r="E608" s="12" t="s">
        <v>9</v>
      </c>
      <c r="F608" s="12">
        <v>20</v>
      </c>
      <c r="G608" s="12" t="s">
        <v>10</v>
      </c>
    </row>
    <row r="609" spans="3:7" ht="15" thickBot="1" x14ac:dyDescent="0.35">
      <c r="C609" s="10">
        <v>43315</v>
      </c>
      <c r="D609" s="11">
        <v>0.59761574074074075</v>
      </c>
      <c r="E609" s="12" t="s">
        <v>9</v>
      </c>
      <c r="F609" s="12">
        <v>16</v>
      </c>
      <c r="G609" s="12" t="s">
        <v>10</v>
      </c>
    </row>
    <row r="610" spans="3:7" ht="15" thickBot="1" x14ac:dyDescent="0.35">
      <c r="C610" s="10">
        <v>43315</v>
      </c>
      <c r="D610" s="11">
        <v>0.59813657407407406</v>
      </c>
      <c r="E610" s="12" t="s">
        <v>9</v>
      </c>
      <c r="F610" s="12">
        <v>20</v>
      </c>
      <c r="G610" s="12" t="s">
        <v>10</v>
      </c>
    </row>
    <row r="611" spans="3:7" ht="15" thickBot="1" x14ac:dyDescent="0.35">
      <c r="C611" s="10">
        <v>43315</v>
      </c>
      <c r="D611" s="11">
        <v>0.60303240740740738</v>
      </c>
      <c r="E611" s="12" t="s">
        <v>9</v>
      </c>
      <c r="F611" s="12">
        <v>20</v>
      </c>
      <c r="G611" s="12" t="s">
        <v>10</v>
      </c>
    </row>
    <row r="612" spans="3:7" ht="15" thickBot="1" x14ac:dyDescent="0.35">
      <c r="C612" s="10">
        <v>43315</v>
      </c>
      <c r="D612" s="11">
        <v>0.61380787037037032</v>
      </c>
      <c r="E612" s="12" t="s">
        <v>9</v>
      </c>
      <c r="F612" s="12">
        <v>15</v>
      </c>
      <c r="G612" s="12" t="s">
        <v>10</v>
      </c>
    </row>
    <row r="613" spans="3:7" ht="15" thickBot="1" x14ac:dyDescent="0.35">
      <c r="C613" s="10">
        <v>43315</v>
      </c>
      <c r="D613" s="11">
        <v>0.62024305555555559</v>
      </c>
      <c r="E613" s="12" t="s">
        <v>9</v>
      </c>
      <c r="F613" s="12">
        <v>24</v>
      </c>
      <c r="G613" s="12" t="s">
        <v>10</v>
      </c>
    </row>
    <row r="614" spans="3:7" ht="15" thickBot="1" x14ac:dyDescent="0.35">
      <c r="C614" s="10">
        <v>43315</v>
      </c>
      <c r="D614" s="11">
        <v>0.62258101851851855</v>
      </c>
      <c r="E614" s="12" t="s">
        <v>9</v>
      </c>
      <c r="F614" s="12">
        <v>23</v>
      </c>
      <c r="G614" s="12" t="s">
        <v>11</v>
      </c>
    </row>
    <row r="615" spans="3:7" ht="15" thickBot="1" x14ac:dyDescent="0.35">
      <c r="C615" s="10">
        <v>43315</v>
      </c>
      <c r="D615" s="11">
        <v>0.62657407407407406</v>
      </c>
      <c r="E615" s="12" t="s">
        <v>9</v>
      </c>
      <c r="F615" s="12">
        <v>10</v>
      </c>
      <c r="G615" s="12" t="s">
        <v>10</v>
      </c>
    </row>
    <row r="616" spans="3:7" ht="15" thickBot="1" x14ac:dyDescent="0.35">
      <c r="C616" s="10">
        <v>43315</v>
      </c>
      <c r="D616" s="11">
        <v>0.65524305555555562</v>
      </c>
      <c r="E616" s="12" t="s">
        <v>9</v>
      </c>
      <c r="F616" s="12">
        <v>11</v>
      </c>
      <c r="G616" s="12" t="s">
        <v>11</v>
      </c>
    </row>
    <row r="617" spans="3:7" ht="15" thickBot="1" x14ac:dyDescent="0.35">
      <c r="C617" s="10">
        <v>43315</v>
      </c>
      <c r="D617" s="11">
        <v>0.66061342592592587</v>
      </c>
      <c r="E617" s="12" t="s">
        <v>9</v>
      </c>
      <c r="F617" s="12">
        <v>11</v>
      </c>
      <c r="G617" s="12" t="s">
        <v>10</v>
      </c>
    </row>
    <row r="618" spans="3:7" ht="15" thickBot="1" x14ac:dyDescent="0.35">
      <c r="C618" s="10">
        <v>43315</v>
      </c>
      <c r="D618" s="11">
        <v>0.66195601851851849</v>
      </c>
      <c r="E618" s="12" t="s">
        <v>9</v>
      </c>
      <c r="F618" s="12">
        <v>11</v>
      </c>
      <c r="G618" s="12" t="s">
        <v>11</v>
      </c>
    </row>
    <row r="619" spans="3:7" ht="15" thickBot="1" x14ac:dyDescent="0.35">
      <c r="C619" s="10">
        <v>43315</v>
      </c>
      <c r="D619" s="11">
        <v>0.66197916666666667</v>
      </c>
      <c r="E619" s="12" t="s">
        <v>9</v>
      </c>
      <c r="F619" s="12">
        <v>9</v>
      </c>
      <c r="G619" s="12" t="s">
        <v>11</v>
      </c>
    </row>
    <row r="620" spans="3:7" ht="15" thickBot="1" x14ac:dyDescent="0.35">
      <c r="C620" s="10">
        <v>43315</v>
      </c>
      <c r="D620" s="11">
        <v>0.66427083333333337</v>
      </c>
      <c r="E620" s="12" t="s">
        <v>9</v>
      </c>
      <c r="F620" s="12">
        <v>10</v>
      </c>
      <c r="G620" s="12" t="s">
        <v>10</v>
      </c>
    </row>
    <row r="621" spans="3:7" ht="15" thickBot="1" x14ac:dyDescent="0.35">
      <c r="C621" s="10">
        <v>43315</v>
      </c>
      <c r="D621" s="11">
        <v>0.66865740740740742</v>
      </c>
      <c r="E621" s="12" t="s">
        <v>9</v>
      </c>
      <c r="F621" s="12">
        <v>13</v>
      </c>
      <c r="G621" s="12" t="s">
        <v>11</v>
      </c>
    </row>
    <row r="622" spans="3:7" ht="15" thickBot="1" x14ac:dyDescent="0.35">
      <c r="C622" s="10">
        <v>43315</v>
      </c>
      <c r="D622" s="11">
        <v>0.67678240740740747</v>
      </c>
      <c r="E622" s="12" t="s">
        <v>9</v>
      </c>
      <c r="F622" s="12">
        <v>19</v>
      </c>
      <c r="G622" s="12" t="s">
        <v>11</v>
      </c>
    </row>
    <row r="623" spans="3:7" ht="15" thickBot="1" x14ac:dyDescent="0.35">
      <c r="C623" s="10">
        <v>43315</v>
      </c>
      <c r="D623" s="11">
        <v>0.67708333333333337</v>
      </c>
      <c r="E623" s="12" t="s">
        <v>9</v>
      </c>
      <c r="F623" s="12">
        <v>18</v>
      </c>
      <c r="G623" s="12" t="s">
        <v>11</v>
      </c>
    </row>
    <row r="624" spans="3:7" ht="15" thickBot="1" x14ac:dyDescent="0.35">
      <c r="C624" s="10">
        <v>43315</v>
      </c>
      <c r="D624" s="11">
        <v>0.68521990740740746</v>
      </c>
      <c r="E624" s="12" t="s">
        <v>9</v>
      </c>
      <c r="F624" s="12">
        <v>13</v>
      </c>
      <c r="G624" s="12" t="s">
        <v>10</v>
      </c>
    </row>
    <row r="625" spans="3:7" ht="15" thickBot="1" x14ac:dyDescent="0.35">
      <c r="C625" s="10">
        <v>43315</v>
      </c>
      <c r="D625" s="11">
        <v>0.69109953703703697</v>
      </c>
      <c r="E625" s="12" t="s">
        <v>9</v>
      </c>
      <c r="F625" s="12">
        <v>17</v>
      </c>
      <c r="G625" s="12" t="s">
        <v>10</v>
      </c>
    </row>
    <row r="626" spans="3:7" ht="15" thickBot="1" x14ac:dyDescent="0.35">
      <c r="C626" s="10">
        <v>43315</v>
      </c>
      <c r="D626" s="11">
        <v>0.69146990740740744</v>
      </c>
      <c r="E626" s="12" t="s">
        <v>9</v>
      </c>
      <c r="F626" s="12">
        <v>19</v>
      </c>
      <c r="G626" s="12" t="s">
        <v>10</v>
      </c>
    </row>
    <row r="627" spans="3:7" ht="15" thickBot="1" x14ac:dyDescent="0.35">
      <c r="C627" s="10">
        <v>43315</v>
      </c>
      <c r="D627" s="11">
        <v>0.69709490740740743</v>
      </c>
      <c r="E627" s="12" t="s">
        <v>9</v>
      </c>
      <c r="F627" s="12">
        <v>11</v>
      </c>
      <c r="G627" s="12" t="s">
        <v>10</v>
      </c>
    </row>
    <row r="628" spans="3:7" ht="15" thickBot="1" x14ac:dyDescent="0.35">
      <c r="C628" s="10">
        <v>43315</v>
      </c>
      <c r="D628" s="11">
        <v>0.7006134259259259</v>
      </c>
      <c r="E628" s="12" t="s">
        <v>9</v>
      </c>
      <c r="F628" s="12">
        <v>10</v>
      </c>
      <c r="G628" s="12" t="s">
        <v>10</v>
      </c>
    </row>
    <row r="629" spans="3:7" ht="15" thickBot="1" x14ac:dyDescent="0.35">
      <c r="C629" s="10">
        <v>43315</v>
      </c>
      <c r="D629" s="11">
        <v>0.70378472222222221</v>
      </c>
      <c r="E629" s="12" t="s">
        <v>9</v>
      </c>
      <c r="F629" s="12">
        <v>19</v>
      </c>
      <c r="G629" s="12" t="s">
        <v>10</v>
      </c>
    </row>
    <row r="630" spans="3:7" ht="15" thickBot="1" x14ac:dyDescent="0.35">
      <c r="C630" s="10">
        <v>43315</v>
      </c>
      <c r="D630" s="11">
        <v>0.70865740740740746</v>
      </c>
      <c r="E630" s="12" t="s">
        <v>9</v>
      </c>
      <c r="F630" s="12">
        <v>10</v>
      </c>
      <c r="G630" s="12" t="s">
        <v>11</v>
      </c>
    </row>
    <row r="631" spans="3:7" ht="15" thickBot="1" x14ac:dyDescent="0.35">
      <c r="C631" s="10">
        <v>43315</v>
      </c>
      <c r="D631" s="11">
        <v>0.71508101851851846</v>
      </c>
      <c r="E631" s="12" t="s">
        <v>9</v>
      </c>
      <c r="F631" s="12">
        <v>12</v>
      </c>
      <c r="G631" s="12" t="s">
        <v>11</v>
      </c>
    </row>
    <row r="632" spans="3:7" ht="15" thickBot="1" x14ac:dyDescent="0.35">
      <c r="C632" s="10">
        <v>43315</v>
      </c>
      <c r="D632" s="11">
        <v>0.71795138888888888</v>
      </c>
      <c r="E632" s="12" t="s">
        <v>9</v>
      </c>
      <c r="F632" s="12">
        <v>11</v>
      </c>
      <c r="G632" s="12" t="s">
        <v>10</v>
      </c>
    </row>
    <row r="633" spans="3:7" ht="15" thickBot="1" x14ac:dyDescent="0.35">
      <c r="C633" s="10">
        <v>43315</v>
      </c>
      <c r="D633" s="11">
        <v>0.7217824074074074</v>
      </c>
      <c r="E633" s="12" t="s">
        <v>9</v>
      </c>
      <c r="F633" s="12">
        <v>10</v>
      </c>
      <c r="G633" s="12" t="s">
        <v>10</v>
      </c>
    </row>
    <row r="634" spans="3:7" ht="15" thickBot="1" x14ac:dyDescent="0.35">
      <c r="C634" s="10">
        <v>43315</v>
      </c>
      <c r="D634" s="11">
        <v>0.72556712962962966</v>
      </c>
      <c r="E634" s="12" t="s">
        <v>9</v>
      </c>
      <c r="F634" s="12">
        <v>10</v>
      </c>
      <c r="G634" s="12" t="s">
        <v>11</v>
      </c>
    </row>
    <row r="635" spans="3:7" ht="15" thickBot="1" x14ac:dyDescent="0.35">
      <c r="C635" s="10">
        <v>43315</v>
      </c>
      <c r="D635" s="11">
        <v>0.72565972222222219</v>
      </c>
      <c r="E635" s="12" t="s">
        <v>9</v>
      </c>
      <c r="F635" s="12">
        <v>29</v>
      </c>
      <c r="G635" s="12" t="s">
        <v>10</v>
      </c>
    </row>
    <row r="636" spans="3:7" ht="15" thickBot="1" x14ac:dyDescent="0.35">
      <c r="C636" s="10">
        <v>43315</v>
      </c>
      <c r="D636" s="11">
        <v>0.73350694444444453</v>
      </c>
      <c r="E636" s="12" t="s">
        <v>9</v>
      </c>
      <c r="F636" s="12">
        <v>12</v>
      </c>
      <c r="G636" s="12" t="s">
        <v>11</v>
      </c>
    </row>
    <row r="637" spans="3:7" ht="15" thickBot="1" x14ac:dyDescent="0.35">
      <c r="C637" s="10">
        <v>43315</v>
      </c>
      <c r="D637" s="11">
        <v>0.74728009259259265</v>
      </c>
      <c r="E637" s="12" t="s">
        <v>9</v>
      </c>
      <c r="F637" s="12">
        <v>10</v>
      </c>
      <c r="G637" s="12" t="s">
        <v>11</v>
      </c>
    </row>
    <row r="638" spans="3:7" ht="15" thickBot="1" x14ac:dyDescent="0.35">
      <c r="C638" s="10">
        <v>43315</v>
      </c>
      <c r="D638" s="11">
        <v>0.76873842592592589</v>
      </c>
      <c r="E638" s="12" t="s">
        <v>9</v>
      </c>
      <c r="F638" s="12">
        <v>21</v>
      </c>
      <c r="G638" s="12" t="s">
        <v>10</v>
      </c>
    </row>
    <row r="639" spans="3:7" ht="15" thickBot="1" x14ac:dyDescent="0.35">
      <c r="C639" s="10">
        <v>43315</v>
      </c>
      <c r="D639" s="11">
        <v>0.78015046296296298</v>
      </c>
      <c r="E639" s="12" t="s">
        <v>9</v>
      </c>
      <c r="F639" s="12">
        <v>12</v>
      </c>
      <c r="G639" s="12" t="s">
        <v>11</v>
      </c>
    </row>
    <row r="640" spans="3:7" ht="15" thickBot="1" x14ac:dyDescent="0.35">
      <c r="C640" s="10">
        <v>43315</v>
      </c>
      <c r="D640" s="11">
        <v>0.78131944444444434</v>
      </c>
      <c r="E640" s="12" t="s">
        <v>9</v>
      </c>
      <c r="F640" s="12">
        <v>11</v>
      </c>
      <c r="G640" s="12" t="s">
        <v>11</v>
      </c>
    </row>
    <row r="641" spans="3:7" ht="15" thickBot="1" x14ac:dyDescent="0.35">
      <c r="C641" s="10">
        <v>43315</v>
      </c>
      <c r="D641" s="11">
        <v>0.78971064814814806</v>
      </c>
      <c r="E641" s="12" t="s">
        <v>9</v>
      </c>
      <c r="F641" s="12">
        <v>10</v>
      </c>
      <c r="G641" s="12" t="s">
        <v>10</v>
      </c>
    </row>
    <row r="642" spans="3:7" ht="15" thickBot="1" x14ac:dyDescent="0.35">
      <c r="C642" s="10">
        <v>43315</v>
      </c>
      <c r="D642" s="11">
        <v>0.79031250000000008</v>
      </c>
      <c r="E642" s="12" t="s">
        <v>9</v>
      </c>
      <c r="F642" s="12">
        <v>14</v>
      </c>
      <c r="G642" s="12" t="s">
        <v>10</v>
      </c>
    </row>
    <row r="643" spans="3:7" ht="15" thickBot="1" x14ac:dyDescent="0.35">
      <c r="C643" s="10">
        <v>43315</v>
      </c>
      <c r="D643" s="11">
        <v>0.79508101851851853</v>
      </c>
      <c r="E643" s="12" t="s">
        <v>9</v>
      </c>
      <c r="F643" s="12">
        <v>13</v>
      </c>
      <c r="G643" s="12" t="s">
        <v>11</v>
      </c>
    </row>
    <row r="644" spans="3:7" ht="15" thickBot="1" x14ac:dyDescent="0.35">
      <c r="C644" s="10">
        <v>43315</v>
      </c>
      <c r="D644" s="11">
        <v>0.79792824074074076</v>
      </c>
      <c r="E644" s="12" t="s">
        <v>9</v>
      </c>
      <c r="F644" s="12">
        <v>12</v>
      </c>
      <c r="G644" s="12" t="s">
        <v>11</v>
      </c>
    </row>
    <row r="645" spans="3:7" ht="15" thickBot="1" x14ac:dyDescent="0.35">
      <c r="C645" s="10">
        <v>43315</v>
      </c>
      <c r="D645" s="11">
        <v>0.80202546296296295</v>
      </c>
      <c r="E645" s="12" t="s">
        <v>9</v>
      </c>
      <c r="F645" s="12">
        <v>18</v>
      </c>
      <c r="G645" s="12" t="s">
        <v>10</v>
      </c>
    </row>
    <row r="646" spans="3:7" ht="15" thickBot="1" x14ac:dyDescent="0.35">
      <c r="C646" s="10">
        <v>43315</v>
      </c>
      <c r="D646" s="11">
        <v>0.80456018518518524</v>
      </c>
      <c r="E646" s="12" t="s">
        <v>9</v>
      </c>
      <c r="F646" s="12">
        <v>19</v>
      </c>
      <c r="G646" s="12" t="s">
        <v>11</v>
      </c>
    </row>
    <row r="647" spans="3:7" ht="15" thickBot="1" x14ac:dyDescent="0.35">
      <c r="C647" s="10">
        <v>43315</v>
      </c>
      <c r="D647" s="11">
        <v>0.81579861111111107</v>
      </c>
      <c r="E647" s="12" t="s">
        <v>9</v>
      </c>
      <c r="F647" s="12">
        <v>12</v>
      </c>
      <c r="G647" s="12" t="s">
        <v>11</v>
      </c>
    </row>
    <row r="648" spans="3:7" ht="15" thickBot="1" x14ac:dyDescent="0.35">
      <c r="C648" s="10">
        <v>43315</v>
      </c>
      <c r="D648" s="11">
        <v>0.83554398148148146</v>
      </c>
      <c r="E648" s="12" t="s">
        <v>9</v>
      </c>
      <c r="F648" s="12">
        <v>8</v>
      </c>
      <c r="G648" s="12" t="s">
        <v>10</v>
      </c>
    </row>
    <row r="649" spans="3:7" ht="15" thickBot="1" x14ac:dyDescent="0.35">
      <c r="C649" s="10">
        <v>43315</v>
      </c>
      <c r="D649" s="11">
        <v>0.83767361111111116</v>
      </c>
      <c r="E649" s="12" t="s">
        <v>9</v>
      </c>
      <c r="F649" s="12">
        <v>30</v>
      </c>
      <c r="G649" s="12" t="s">
        <v>10</v>
      </c>
    </row>
    <row r="650" spans="3:7" ht="15" thickBot="1" x14ac:dyDescent="0.35">
      <c r="C650" s="10">
        <v>43315</v>
      </c>
      <c r="D650" s="11">
        <v>0.85675925925925922</v>
      </c>
      <c r="E650" s="12" t="s">
        <v>9</v>
      </c>
      <c r="F650" s="12">
        <v>15</v>
      </c>
      <c r="G650" s="12" t="s">
        <v>11</v>
      </c>
    </row>
    <row r="651" spans="3:7" ht="15" thickBot="1" x14ac:dyDescent="0.35">
      <c r="C651" s="10">
        <v>43315</v>
      </c>
      <c r="D651" s="11">
        <v>0.87136574074074069</v>
      </c>
      <c r="E651" s="12" t="s">
        <v>9</v>
      </c>
      <c r="F651" s="12">
        <v>13</v>
      </c>
      <c r="G651" s="12" t="s">
        <v>11</v>
      </c>
    </row>
    <row r="652" spans="3:7" ht="15" thickBot="1" x14ac:dyDescent="0.35">
      <c r="C652" s="10">
        <v>43315</v>
      </c>
      <c r="D652" s="11">
        <v>0.8740162037037037</v>
      </c>
      <c r="E652" s="12" t="s">
        <v>9</v>
      </c>
      <c r="F652" s="12">
        <v>21</v>
      </c>
      <c r="G652" s="12" t="s">
        <v>10</v>
      </c>
    </row>
    <row r="653" spans="3:7" ht="15" thickBot="1" x14ac:dyDescent="0.35">
      <c r="C653" s="10">
        <v>43315</v>
      </c>
      <c r="D653" s="11">
        <v>0.90973379629629625</v>
      </c>
      <c r="E653" s="12" t="s">
        <v>9</v>
      </c>
      <c r="F653" s="12">
        <v>27</v>
      </c>
      <c r="G653" s="12" t="s">
        <v>10</v>
      </c>
    </row>
    <row r="654" spans="3:7" ht="15" thickBot="1" x14ac:dyDescent="0.35">
      <c r="C654" s="10">
        <v>43315</v>
      </c>
      <c r="D654" s="11">
        <v>0.91557870370370376</v>
      </c>
      <c r="E654" s="12" t="s">
        <v>9</v>
      </c>
      <c r="F654" s="12">
        <v>12</v>
      </c>
      <c r="G654" s="12" t="s">
        <v>11</v>
      </c>
    </row>
    <row r="655" spans="3:7" ht="15" thickBot="1" x14ac:dyDescent="0.35">
      <c r="C655" s="10">
        <v>43315</v>
      </c>
      <c r="D655" s="11">
        <v>0.91717592592592589</v>
      </c>
      <c r="E655" s="12" t="s">
        <v>9</v>
      </c>
      <c r="F655" s="12">
        <v>10</v>
      </c>
      <c r="G655" s="12" t="s">
        <v>11</v>
      </c>
    </row>
    <row r="656" spans="3:7" ht="15" thickBot="1" x14ac:dyDescent="0.35">
      <c r="C656" s="10">
        <v>43315</v>
      </c>
      <c r="D656" s="11">
        <v>0.92846064814814822</v>
      </c>
      <c r="E656" s="12" t="s">
        <v>9</v>
      </c>
      <c r="F656" s="12">
        <v>11</v>
      </c>
      <c r="G656" s="12" t="s">
        <v>11</v>
      </c>
    </row>
    <row r="657" spans="3:7" ht="15" thickBot="1" x14ac:dyDescent="0.35">
      <c r="C657" s="10">
        <v>43315</v>
      </c>
      <c r="D657" s="11">
        <v>0.93231481481481471</v>
      </c>
      <c r="E657" s="12" t="s">
        <v>9</v>
      </c>
      <c r="F657" s="12">
        <v>11</v>
      </c>
      <c r="G657" s="12" t="s">
        <v>11</v>
      </c>
    </row>
    <row r="658" spans="3:7" ht="15" thickBot="1" x14ac:dyDescent="0.35">
      <c r="C658" s="10">
        <v>43315</v>
      </c>
      <c r="D658" s="11">
        <v>0.94089120370370372</v>
      </c>
      <c r="E658" s="12" t="s">
        <v>9</v>
      </c>
      <c r="F658" s="12">
        <v>12</v>
      </c>
      <c r="G658" s="12" t="s">
        <v>11</v>
      </c>
    </row>
    <row r="659" spans="3:7" ht="15" thickBot="1" x14ac:dyDescent="0.35">
      <c r="C659" s="10">
        <v>43316</v>
      </c>
      <c r="D659" s="11">
        <v>0.13928240740740741</v>
      </c>
      <c r="E659" s="12" t="s">
        <v>9</v>
      </c>
      <c r="F659" s="12">
        <v>32</v>
      </c>
      <c r="G659" s="12" t="s">
        <v>10</v>
      </c>
    </row>
    <row r="660" spans="3:7" ht="15" thickBot="1" x14ac:dyDescent="0.35">
      <c r="C660" s="10">
        <v>43316</v>
      </c>
      <c r="D660" s="11">
        <v>0.14178240740740741</v>
      </c>
      <c r="E660" s="12" t="s">
        <v>9</v>
      </c>
      <c r="F660" s="12">
        <v>13</v>
      </c>
      <c r="G660" s="12" t="s">
        <v>11</v>
      </c>
    </row>
    <row r="661" spans="3:7" ht="15" thickBot="1" x14ac:dyDescent="0.35">
      <c r="C661" s="10">
        <v>43316</v>
      </c>
      <c r="D661" s="11">
        <v>0.1421064814814815</v>
      </c>
      <c r="E661" s="12" t="s">
        <v>9</v>
      </c>
      <c r="F661" s="12">
        <v>12</v>
      </c>
      <c r="G661" s="12" t="s">
        <v>11</v>
      </c>
    </row>
    <row r="662" spans="3:7" ht="15" thickBot="1" x14ac:dyDescent="0.35">
      <c r="C662" s="10">
        <v>43316</v>
      </c>
      <c r="D662" s="11">
        <v>0.2200115740740741</v>
      </c>
      <c r="E662" s="12" t="s">
        <v>9</v>
      </c>
      <c r="F662" s="12">
        <v>12</v>
      </c>
      <c r="G662" s="12" t="s">
        <v>11</v>
      </c>
    </row>
    <row r="663" spans="3:7" ht="15" thickBot="1" x14ac:dyDescent="0.35">
      <c r="C663" s="10">
        <v>43316</v>
      </c>
      <c r="D663" s="11">
        <v>0.2648726851851852</v>
      </c>
      <c r="E663" s="12" t="s">
        <v>9</v>
      </c>
      <c r="F663" s="12">
        <v>14</v>
      </c>
      <c r="G663" s="12" t="s">
        <v>11</v>
      </c>
    </row>
    <row r="664" spans="3:7" ht="15" thickBot="1" x14ac:dyDescent="0.35">
      <c r="C664" s="10">
        <v>43316</v>
      </c>
      <c r="D664" s="11">
        <v>0.29063657407407406</v>
      </c>
      <c r="E664" s="12" t="s">
        <v>9</v>
      </c>
      <c r="F664" s="12">
        <v>12</v>
      </c>
      <c r="G664" s="12" t="s">
        <v>11</v>
      </c>
    </row>
    <row r="665" spans="3:7" ht="15" thickBot="1" x14ac:dyDescent="0.35">
      <c r="C665" s="10">
        <v>43316</v>
      </c>
      <c r="D665" s="11">
        <v>0.30157407407407405</v>
      </c>
      <c r="E665" s="12" t="s">
        <v>9</v>
      </c>
      <c r="F665" s="12">
        <v>10</v>
      </c>
      <c r="G665" s="12" t="s">
        <v>10</v>
      </c>
    </row>
    <row r="666" spans="3:7" ht="15" thickBot="1" x14ac:dyDescent="0.35">
      <c r="C666" s="10">
        <v>43316</v>
      </c>
      <c r="D666" s="11">
        <v>0.31395833333333334</v>
      </c>
      <c r="E666" s="12" t="s">
        <v>9</v>
      </c>
      <c r="F666" s="12">
        <v>9</v>
      </c>
      <c r="G666" s="12" t="s">
        <v>11</v>
      </c>
    </row>
    <row r="667" spans="3:7" ht="15" thickBot="1" x14ac:dyDescent="0.35">
      <c r="C667" s="10">
        <v>43316</v>
      </c>
      <c r="D667" s="11">
        <v>0.36574074074074076</v>
      </c>
      <c r="E667" s="12" t="s">
        <v>9</v>
      </c>
      <c r="F667" s="12">
        <v>4</v>
      </c>
      <c r="G667" s="12" t="s">
        <v>11</v>
      </c>
    </row>
    <row r="668" spans="3:7" ht="15" thickBot="1" x14ac:dyDescent="0.35">
      <c r="C668" s="10">
        <v>43316</v>
      </c>
      <c r="D668" s="11">
        <v>0.38302083333333337</v>
      </c>
      <c r="E668" s="12" t="s">
        <v>9</v>
      </c>
      <c r="F668" s="12">
        <v>12</v>
      </c>
      <c r="G668" s="12" t="s">
        <v>11</v>
      </c>
    </row>
    <row r="669" spans="3:7" ht="15" thickBot="1" x14ac:dyDescent="0.35">
      <c r="C669" s="10">
        <v>43316</v>
      </c>
      <c r="D669" s="11">
        <v>0.39333333333333331</v>
      </c>
      <c r="E669" s="12" t="s">
        <v>9</v>
      </c>
      <c r="F669" s="12">
        <v>16</v>
      </c>
      <c r="G669" s="12" t="s">
        <v>10</v>
      </c>
    </row>
    <row r="670" spans="3:7" ht="15" thickBot="1" x14ac:dyDescent="0.35">
      <c r="C670" s="10">
        <v>43316</v>
      </c>
      <c r="D670" s="11">
        <v>0.39689814814814817</v>
      </c>
      <c r="E670" s="12" t="s">
        <v>9</v>
      </c>
      <c r="F670" s="12">
        <v>11</v>
      </c>
      <c r="G670" s="12" t="s">
        <v>11</v>
      </c>
    </row>
    <row r="671" spans="3:7" ht="15" thickBot="1" x14ac:dyDescent="0.35">
      <c r="C671" s="10">
        <v>43316</v>
      </c>
      <c r="D671" s="11">
        <v>0.40800925925925924</v>
      </c>
      <c r="E671" s="12" t="s">
        <v>9</v>
      </c>
      <c r="F671" s="12">
        <v>9</v>
      </c>
      <c r="G671" s="12" t="s">
        <v>11</v>
      </c>
    </row>
    <row r="672" spans="3:7" ht="15" thickBot="1" x14ac:dyDescent="0.35">
      <c r="C672" s="10">
        <v>43316</v>
      </c>
      <c r="D672" s="11">
        <v>0.41090277777777778</v>
      </c>
      <c r="E672" s="12" t="s">
        <v>9</v>
      </c>
      <c r="F672" s="12">
        <v>10</v>
      </c>
      <c r="G672" s="12" t="s">
        <v>11</v>
      </c>
    </row>
    <row r="673" spans="3:7" ht="15" thickBot="1" x14ac:dyDescent="0.35">
      <c r="C673" s="10">
        <v>43316</v>
      </c>
      <c r="D673" s="11">
        <v>0.41871527777777778</v>
      </c>
      <c r="E673" s="12" t="s">
        <v>9</v>
      </c>
      <c r="F673" s="12">
        <v>8</v>
      </c>
      <c r="G673" s="12" t="s">
        <v>11</v>
      </c>
    </row>
    <row r="674" spans="3:7" ht="15" thickBot="1" x14ac:dyDescent="0.35">
      <c r="C674" s="10">
        <v>43316</v>
      </c>
      <c r="D674" s="11">
        <v>0.44299768518518517</v>
      </c>
      <c r="E674" s="12" t="s">
        <v>9</v>
      </c>
      <c r="F674" s="12">
        <v>5</v>
      </c>
      <c r="G674" s="12" t="s">
        <v>11</v>
      </c>
    </row>
    <row r="675" spans="3:7" ht="15" thickBot="1" x14ac:dyDescent="0.35">
      <c r="C675" s="10">
        <v>43316</v>
      </c>
      <c r="D675" s="11">
        <v>0.44883101851851853</v>
      </c>
      <c r="E675" s="12" t="s">
        <v>9</v>
      </c>
      <c r="F675" s="12">
        <v>20</v>
      </c>
      <c r="G675" s="12" t="s">
        <v>10</v>
      </c>
    </row>
    <row r="676" spans="3:7" ht="15" thickBot="1" x14ac:dyDescent="0.35">
      <c r="C676" s="10">
        <v>43316</v>
      </c>
      <c r="D676" s="11">
        <v>0.47834490740740737</v>
      </c>
      <c r="E676" s="12" t="s">
        <v>9</v>
      </c>
      <c r="F676" s="12">
        <v>20</v>
      </c>
      <c r="G676" s="12" t="s">
        <v>11</v>
      </c>
    </row>
    <row r="677" spans="3:7" ht="15" thickBot="1" x14ac:dyDescent="0.35">
      <c r="C677" s="10">
        <v>43316</v>
      </c>
      <c r="D677" s="11">
        <v>0.48601851851851857</v>
      </c>
      <c r="E677" s="12" t="s">
        <v>9</v>
      </c>
      <c r="F677" s="12">
        <v>17</v>
      </c>
      <c r="G677" s="12" t="s">
        <v>11</v>
      </c>
    </row>
    <row r="678" spans="3:7" ht="15" thickBot="1" x14ac:dyDescent="0.35">
      <c r="C678" s="10">
        <v>43316</v>
      </c>
      <c r="D678" s="11">
        <v>0.50280092592592596</v>
      </c>
      <c r="E678" s="12" t="s">
        <v>9</v>
      </c>
      <c r="F678" s="12">
        <v>11</v>
      </c>
      <c r="G678" s="12" t="s">
        <v>10</v>
      </c>
    </row>
    <row r="679" spans="3:7" ht="15" thickBot="1" x14ac:dyDescent="0.35">
      <c r="C679" s="10">
        <v>43316</v>
      </c>
      <c r="D679" s="11">
        <v>0.50313657407407408</v>
      </c>
      <c r="E679" s="12" t="s">
        <v>9</v>
      </c>
      <c r="F679" s="12">
        <v>22</v>
      </c>
      <c r="G679" s="12" t="s">
        <v>10</v>
      </c>
    </row>
    <row r="680" spans="3:7" ht="15" thickBot="1" x14ac:dyDescent="0.35">
      <c r="C680" s="10">
        <v>43316</v>
      </c>
      <c r="D680" s="11">
        <v>0.51400462962962956</v>
      </c>
      <c r="E680" s="12" t="s">
        <v>9</v>
      </c>
      <c r="F680" s="12">
        <v>20</v>
      </c>
      <c r="G680" s="12" t="s">
        <v>10</v>
      </c>
    </row>
    <row r="681" spans="3:7" ht="15" thickBot="1" x14ac:dyDescent="0.35">
      <c r="C681" s="10">
        <v>43316</v>
      </c>
      <c r="D681" s="11">
        <v>0.52152777777777781</v>
      </c>
      <c r="E681" s="12" t="s">
        <v>9</v>
      </c>
      <c r="F681" s="12">
        <v>10</v>
      </c>
      <c r="G681" s="12" t="s">
        <v>11</v>
      </c>
    </row>
    <row r="682" spans="3:7" ht="15" thickBot="1" x14ac:dyDescent="0.35">
      <c r="C682" s="10">
        <v>43316</v>
      </c>
      <c r="D682" s="11">
        <v>0.52896990740740735</v>
      </c>
      <c r="E682" s="12" t="s">
        <v>9</v>
      </c>
      <c r="F682" s="12">
        <v>9</v>
      </c>
      <c r="G682" s="12" t="s">
        <v>11</v>
      </c>
    </row>
    <row r="683" spans="3:7" ht="15" thickBot="1" x14ac:dyDescent="0.35">
      <c r="C683" s="10">
        <v>43316</v>
      </c>
      <c r="D683" s="11">
        <v>0.5328356481481481</v>
      </c>
      <c r="E683" s="12" t="s">
        <v>9</v>
      </c>
      <c r="F683" s="12">
        <v>15</v>
      </c>
      <c r="G683" s="12" t="s">
        <v>11</v>
      </c>
    </row>
    <row r="684" spans="3:7" ht="15" thickBot="1" x14ac:dyDescent="0.35">
      <c r="C684" s="10">
        <v>43316</v>
      </c>
      <c r="D684" s="11">
        <v>0.53284722222222225</v>
      </c>
      <c r="E684" s="12" t="s">
        <v>9</v>
      </c>
      <c r="F684" s="12">
        <v>9</v>
      </c>
      <c r="G684" s="12" t="s">
        <v>11</v>
      </c>
    </row>
    <row r="685" spans="3:7" ht="15" thickBot="1" x14ac:dyDescent="0.35">
      <c r="C685" s="10">
        <v>43316</v>
      </c>
      <c r="D685" s="11">
        <v>0.54026620370370371</v>
      </c>
      <c r="E685" s="12" t="s">
        <v>9</v>
      </c>
      <c r="F685" s="12">
        <v>8</v>
      </c>
      <c r="G685" s="12" t="s">
        <v>11</v>
      </c>
    </row>
    <row r="686" spans="3:7" ht="15" thickBot="1" x14ac:dyDescent="0.35">
      <c r="C686" s="10">
        <v>43316</v>
      </c>
      <c r="D686" s="11">
        <v>0.55380787037037038</v>
      </c>
      <c r="E686" s="12" t="s">
        <v>9</v>
      </c>
      <c r="F686" s="12">
        <v>19</v>
      </c>
      <c r="G686" s="12" t="s">
        <v>10</v>
      </c>
    </row>
    <row r="687" spans="3:7" ht="15" thickBot="1" x14ac:dyDescent="0.35">
      <c r="C687" s="10">
        <v>43316</v>
      </c>
      <c r="D687" s="11">
        <v>0.55778935185185186</v>
      </c>
      <c r="E687" s="12" t="s">
        <v>9</v>
      </c>
      <c r="F687" s="12">
        <v>22</v>
      </c>
      <c r="G687" s="12" t="s">
        <v>10</v>
      </c>
    </row>
    <row r="688" spans="3:7" ht="15" thickBot="1" x14ac:dyDescent="0.35">
      <c r="C688" s="10">
        <v>43316</v>
      </c>
      <c r="D688" s="11">
        <v>0.5597685185185185</v>
      </c>
      <c r="E688" s="12" t="s">
        <v>9</v>
      </c>
      <c r="F688" s="12">
        <v>19</v>
      </c>
      <c r="G688" s="12" t="s">
        <v>11</v>
      </c>
    </row>
    <row r="689" spans="3:7" ht="15" thickBot="1" x14ac:dyDescent="0.35">
      <c r="C689" s="10">
        <v>43316</v>
      </c>
      <c r="D689" s="11">
        <v>0.56447916666666664</v>
      </c>
      <c r="E689" s="12" t="s">
        <v>9</v>
      </c>
      <c r="F689" s="12">
        <v>16</v>
      </c>
      <c r="G689" s="12" t="s">
        <v>10</v>
      </c>
    </row>
    <row r="690" spans="3:7" ht="15" thickBot="1" x14ac:dyDescent="0.35">
      <c r="C690" s="10">
        <v>43316</v>
      </c>
      <c r="D690" s="11">
        <v>0.5706944444444445</v>
      </c>
      <c r="E690" s="12" t="s">
        <v>9</v>
      </c>
      <c r="F690" s="12">
        <v>22</v>
      </c>
      <c r="G690" s="12" t="s">
        <v>10</v>
      </c>
    </row>
    <row r="691" spans="3:7" ht="15" thickBot="1" x14ac:dyDescent="0.35">
      <c r="C691" s="10">
        <v>43316</v>
      </c>
      <c r="D691" s="11">
        <v>0.60523148148148154</v>
      </c>
      <c r="E691" s="12" t="s">
        <v>9</v>
      </c>
      <c r="F691" s="12">
        <v>25</v>
      </c>
      <c r="G691" s="12" t="s">
        <v>11</v>
      </c>
    </row>
    <row r="692" spans="3:7" ht="15" thickBot="1" x14ac:dyDescent="0.35">
      <c r="C692" s="10">
        <v>43316</v>
      </c>
      <c r="D692" s="11">
        <v>0.60526620370370365</v>
      </c>
      <c r="E692" s="12" t="s">
        <v>9</v>
      </c>
      <c r="F692" s="12">
        <v>14</v>
      </c>
      <c r="G692" s="12" t="s">
        <v>11</v>
      </c>
    </row>
    <row r="693" spans="3:7" ht="15" thickBot="1" x14ac:dyDescent="0.35">
      <c r="C693" s="10">
        <v>43316</v>
      </c>
      <c r="D693" s="11">
        <v>0.61413194444444441</v>
      </c>
      <c r="E693" s="12" t="s">
        <v>9</v>
      </c>
      <c r="F693" s="12">
        <v>15</v>
      </c>
      <c r="G693" s="12" t="s">
        <v>10</v>
      </c>
    </row>
    <row r="694" spans="3:7" ht="15" thickBot="1" x14ac:dyDescent="0.35">
      <c r="C694" s="10">
        <v>43316</v>
      </c>
      <c r="D694" s="11">
        <v>0.61562499999999998</v>
      </c>
      <c r="E694" s="12" t="s">
        <v>9</v>
      </c>
      <c r="F694" s="12">
        <v>11</v>
      </c>
      <c r="G694" s="12" t="s">
        <v>11</v>
      </c>
    </row>
    <row r="695" spans="3:7" ht="15" thickBot="1" x14ac:dyDescent="0.35">
      <c r="C695" s="10">
        <v>43316</v>
      </c>
      <c r="D695" s="11">
        <v>0.61593750000000003</v>
      </c>
      <c r="E695" s="12" t="s">
        <v>9</v>
      </c>
      <c r="F695" s="12">
        <v>23</v>
      </c>
      <c r="G695" s="12" t="s">
        <v>10</v>
      </c>
    </row>
    <row r="696" spans="3:7" ht="15" thickBot="1" x14ac:dyDescent="0.35">
      <c r="C696" s="10">
        <v>43316</v>
      </c>
      <c r="D696" s="11">
        <v>0.62457175925925923</v>
      </c>
      <c r="E696" s="12" t="s">
        <v>9</v>
      </c>
      <c r="F696" s="12">
        <v>17</v>
      </c>
      <c r="G696" s="12" t="s">
        <v>11</v>
      </c>
    </row>
    <row r="697" spans="3:7" ht="15" thickBot="1" x14ac:dyDescent="0.35">
      <c r="C697" s="10">
        <v>43316</v>
      </c>
      <c r="D697" s="11">
        <v>0.62671296296296297</v>
      </c>
      <c r="E697" s="12" t="s">
        <v>9</v>
      </c>
      <c r="F697" s="12">
        <v>10</v>
      </c>
      <c r="G697" s="12" t="s">
        <v>10</v>
      </c>
    </row>
    <row r="698" spans="3:7" ht="15" thickBot="1" x14ac:dyDescent="0.35">
      <c r="C698" s="10">
        <v>43316</v>
      </c>
      <c r="D698" s="11">
        <v>0.63714120370370375</v>
      </c>
      <c r="E698" s="12" t="s">
        <v>9</v>
      </c>
      <c r="F698" s="12">
        <v>13</v>
      </c>
      <c r="G698" s="12" t="s">
        <v>11</v>
      </c>
    </row>
    <row r="699" spans="3:7" ht="15" thickBot="1" x14ac:dyDescent="0.35">
      <c r="C699" s="10">
        <v>43316</v>
      </c>
      <c r="D699" s="11">
        <v>0.64195601851851858</v>
      </c>
      <c r="E699" s="12" t="s">
        <v>9</v>
      </c>
      <c r="F699" s="12">
        <v>26</v>
      </c>
      <c r="G699" s="12" t="s">
        <v>10</v>
      </c>
    </row>
    <row r="700" spans="3:7" ht="15" thickBot="1" x14ac:dyDescent="0.35">
      <c r="C700" s="10">
        <v>43316</v>
      </c>
      <c r="D700" s="11">
        <v>0.6497222222222222</v>
      </c>
      <c r="E700" s="12" t="s">
        <v>9</v>
      </c>
      <c r="F700" s="12">
        <v>21</v>
      </c>
      <c r="G700" s="12" t="s">
        <v>11</v>
      </c>
    </row>
    <row r="701" spans="3:7" ht="15" thickBot="1" x14ac:dyDescent="0.35">
      <c r="C701" s="10">
        <v>43316</v>
      </c>
      <c r="D701" s="11">
        <v>0.65664351851851854</v>
      </c>
      <c r="E701" s="12" t="s">
        <v>9</v>
      </c>
      <c r="F701" s="12">
        <v>17</v>
      </c>
      <c r="G701" s="12" t="s">
        <v>10</v>
      </c>
    </row>
    <row r="702" spans="3:7" ht="15" thickBot="1" x14ac:dyDescent="0.35">
      <c r="C702" s="10">
        <v>43316</v>
      </c>
      <c r="D702" s="11">
        <v>0.6599652777777778</v>
      </c>
      <c r="E702" s="12" t="s">
        <v>9</v>
      </c>
      <c r="F702" s="12">
        <v>13</v>
      </c>
      <c r="G702" s="12" t="s">
        <v>11</v>
      </c>
    </row>
    <row r="703" spans="3:7" ht="15" thickBot="1" x14ac:dyDescent="0.35">
      <c r="C703" s="10">
        <v>43316</v>
      </c>
      <c r="D703" s="11">
        <v>0.68312499999999998</v>
      </c>
      <c r="E703" s="12" t="s">
        <v>9</v>
      </c>
      <c r="F703" s="12">
        <v>6</v>
      </c>
      <c r="G703" s="12" t="s">
        <v>10</v>
      </c>
    </row>
    <row r="704" spans="3:7" ht="15" thickBot="1" x14ac:dyDescent="0.35">
      <c r="C704" s="10">
        <v>43316</v>
      </c>
      <c r="D704" s="11">
        <v>0.69005787037037036</v>
      </c>
      <c r="E704" s="12" t="s">
        <v>9</v>
      </c>
      <c r="F704" s="12">
        <v>10</v>
      </c>
      <c r="G704" s="12" t="s">
        <v>11</v>
      </c>
    </row>
    <row r="705" spans="3:7" ht="15" thickBot="1" x14ac:dyDescent="0.35">
      <c r="C705" s="10">
        <v>43316</v>
      </c>
      <c r="D705" s="11">
        <v>0.71436342592592583</v>
      </c>
      <c r="E705" s="12" t="s">
        <v>9</v>
      </c>
      <c r="F705" s="12">
        <v>10</v>
      </c>
      <c r="G705" s="12" t="s">
        <v>10</v>
      </c>
    </row>
    <row r="706" spans="3:7" ht="15" thickBot="1" x14ac:dyDescent="0.35">
      <c r="C706" s="10">
        <v>43316</v>
      </c>
      <c r="D706" s="11">
        <v>0.74252314814814813</v>
      </c>
      <c r="E706" s="12" t="s">
        <v>9</v>
      </c>
      <c r="F706" s="12">
        <v>9</v>
      </c>
      <c r="G706" s="12" t="s">
        <v>11</v>
      </c>
    </row>
    <row r="707" spans="3:7" ht="15" thickBot="1" x14ac:dyDescent="0.35">
      <c r="C707" s="10">
        <v>43316</v>
      </c>
      <c r="D707" s="11">
        <v>0.74621527777777785</v>
      </c>
      <c r="E707" s="12" t="s">
        <v>9</v>
      </c>
      <c r="F707" s="12">
        <v>6</v>
      </c>
      <c r="G707" s="12" t="s">
        <v>11</v>
      </c>
    </row>
    <row r="708" spans="3:7" ht="15" thickBot="1" x14ac:dyDescent="0.35">
      <c r="C708" s="10">
        <v>43316</v>
      </c>
      <c r="D708" s="11">
        <v>0.7584143518518518</v>
      </c>
      <c r="E708" s="12" t="s">
        <v>9</v>
      </c>
      <c r="F708" s="12">
        <v>16</v>
      </c>
      <c r="G708" s="12" t="s">
        <v>10</v>
      </c>
    </row>
    <row r="709" spans="3:7" ht="15" thickBot="1" x14ac:dyDescent="0.35">
      <c r="C709" s="10">
        <v>43316</v>
      </c>
      <c r="D709" s="11">
        <v>0.75847222222222221</v>
      </c>
      <c r="E709" s="12" t="s">
        <v>9</v>
      </c>
      <c r="F709" s="12">
        <v>18</v>
      </c>
      <c r="G709" s="12" t="s">
        <v>10</v>
      </c>
    </row>
    <row r="710" spans="3:7" ht="15" thickBot="1" x14ac:dyDescent="0.35">
      <c r="C710" s="10">
        <v>43316</v>
      </c>
      <c r="D710" s="11">
        <v>0.75848379629629636</v>
      </c>
      <c r="E710" s="12" t="s">
        <v>9</v>
      </c>
      <c r="F710" s="12">
        <v>14</v>
      </c>
      <c r="G710" s="12" t="s">
        <v>10</v>
      </c>
    </row>
    <row r="711" spans="3:7" ht="15" thickBot="1" x14ac:dyDescent="0.35">
      <c r="C711" s="10">
        <v>43316</v>
      </c>
      <c r="D711" s="11">
        <v>0.7584953703703704</v>
      </c>
      <c r="E711" s="12" t="s">
        <v>9</v>
      </c>
      <c r="F711" s="12">
        <v>12</v>
      </c>
      <c r="G711" s="12" t="s">
        <v>10</v>
      </c>
    </row>
    <row r="712" spans="3:7" ht="15" thickBot="1" x14ac:dyDescent="0.35">
      <c r="C712" s="10">
        <v>43316</v>
      </c>
      <c r="D712" s="11">
        <v>0.7584953703703704</v>
      </c>
      <c r="E712" s="12" t="s">
        <v>9</v>
      </c>
      <c r="F712" s="12">
        <v>10</v>
      </c>
      <c r="G712" s="12" t="s">
        <v>10</v>
      </c>
    </row>
    <row r="713" spans="3:7" ht="15" thickBot="1" x14ac:dyDescent="0.35">
      <c r="C713" s="10">
        <v>43316</v>
      </c>
      <c r="D713" s="11">
        <v>0.75866898148148154</v>
      </c>
      <c r="E713" s="12" t="s">
        <v>9</v>
      </c>
      <c r="F713" s="12">
        <v>13</v>
      </c>
      <c r="G713" s="12" t="s">
        <v>10</v>
      </c>
    </row>
    <row r="714" spans="3:7" ht="15" thickBot="1" x14ac:dyDescent="0.35">
      <c r="C714" s="10">
        <v>43316</v>
      </c>
      <c r="D714" s="11">
        <v>0.75943287037037033</v>
      </c>
      <c r="E714" s="12" t="s">
        <v>9</v>
      </c>
      <c r="F714" s="12">
        <v>13</v>
      </c>
      <c r="G714" s="12" t="s">
        <v>11</v>
      </c>
    </row>
    <row r="715" spans="3:7" ht="15" thickBot="1" x14ac:dyDescent="0.35">
      <c r="C715" s="10">
        <v>43316</v>
      </c>
      <c r="D715" s="11">
        <v>0.76741898148148147</v>
      </c>
      <c r="E715" s="12" t="s">
        <v>9</v>
      </c>
      <c r="F715" s="12">
        <v>12</v>
      </c>
      <c r="G715" s="12" t="s">
        <v>11</v>
      </c>
    </row>
    <row r="716" spans="3:7" ht="15" thickBot="1" x14ac:dyDescent="0.35">
      <c r="C716" s="10">
        <v>43316</v>
      </c>
      <c r="D716" s="11">
        <v>0.77857638888888892</v>
      </c>
      <c r="E716" s="12" t="s">
        <v>9</v>
      </c>
      <c r="F716" s="12">
        <v>10</v>
      </c>
      <c r="G716" s="12" t="s">
        <v>11</v>
      </c>
    </row>
    <row r="717" spans="3:7" ht="15" thickBot="1" x14ac:dyDescent="0.35">
      <c r="C717" s="10">
        <v>43316</v>
      </c>
      <c r="D717" s="11">
        <v>0.78245370370370371</v>
      </c>
      <c r="E717" s="12" t="s">
        <v>9</v>
      </c>
      <c r="F717" s="12">
        <v>10</v>
      </c>
      <c r="G717" s="12" t="s">
        <v>11</v>
      </c>
    </row>
    <row r="718" spans="3:7" ht="15" thickBot="1" x14ac:dyDescent="0.35">
      <c r="C718" s="10">
        <v>43316</v>
      </c>
      <c r="D718" s="11">
        <v>0.78332175925925929</v>
      </c>
      <c r="E718" s="12" t="s">
        <v>9</v>
      </c>
      <c r="F718" s="12">
        <v>11</v>
      </c>
      <c r="G718" s="12" t="s">
        <v>11</v>
      </c>
    </row>
    <row r="719" spans="3:7" ht="15" thickBot="1" x14ac:dyDescent="0.35">
      <c r="C719" s="10">
        <v>43316</v>
      </c>
      <c r="D719" s="11">
        <v>0.79339120370370375</v>
      </c>
      <c r="E719" s="12" t="s">
        <v>9</v>
      </c>
      <c r="F719" s="12">
        <v>10</v>
      </c>
      <c r="G719" s="12" t="s">
        <v>11</v>
      </c>
    </row>
    <row r="720" spans="3:7" ht="15" thickBot="1" x14ac:dyDescent="0.35">
      <c r="C720" s="10">
        <v>43316</v>
      </c>
      <c r="D720" s="11">
        <v>0.79789351851851853</v>
      </c>
      <c r="E720" s="12" t="s">
        <v>9</v>
      </c>
      <c r="F720" s="12">
        <v>9</v>
      </c>
      <c r="G720" s="12" t="s">
        <v>10</v>
      </c>
    </row>
    <row r="721" spans="3:7" ht="15" thickBot="1" x14ac:dyDescent="0.35">
      <c r="C721" s="10">
        <v>43316</v>
      </c>
      <c r="D721" s="11">
        <v>0.79927083333333337</v>
      </c>
      <c r="E721" s="12" t="s">
        <v>9</v>
      </c>
      <c r="F721" s="12">
        <v>20</v>
      </c>
      <c r="G721" s="12" t="s">
        <v>10</v>
      </c>
    </row>
    <row r="722" spans="3:7" ht="15" thickBot="1" x14ac:dyDescent="0.35">
      <c r="C722" s="10">
        <v>43316</v>
      </c>
      <c r="D722" s="11">
        <v>0.80252314814814818</v>
      </c>
      <c r="E722" s="12" t="s">
        <v>9</v>
      </c>
      <c r="F722" s="12">
        <v>21</v>
      </c>
      <c r="G722" s="12" t="s">
        <v>10</v>
      </c>
    </row>
    <row r="723" spans="3:7" ht="15" thickBot="1" x14ac:dyDescent="0.35">
      <c r="C723" s="10">
        <v>43316</v>
      </c>
      <c r="D723" s="11">
        <v>0.82556712962962964</v>
      </c>
      <c r="E723" s="12" t="s">
        <v>9</v>
      </c>
      <c r="F723" s="12">
        <v>22</v>
      </c>
      <c r="G723" s="12" t="s">
        <v>11</v>
      </c>
    </row>
    <row r="724" spans="3:7" ht="15" thickBot="1" x14ac:dyDescent="0.35">
      <c r="C724" s="10">
        <v>43316</v>
      </c>
      <c r="D724" s="11">
        <v>0.84122685185185186</v>
      </c>
      <c r="E724" s="12" t="s">
        <v>9</v>
      </c>
      <c r="F724" s="12">
        <v>18</v>
      </c>
      <c r="G724" s="12" t="s">
        <v>10</v>
      </c>
    </row>
    <row r="725" spans="3:7" ht="15" thickBot="1" x14ac:dyDescent="0.35">
      <c r="C725" s="10">
        <v>43316</v>
      </c>
      <c r="D725" s="11">
        <v>0.84128472222222228</v>
      </c>
      <c r="E725" s="12" t="s">
        <v>9</v>
      </c>
      <c r="F725" s="12">
        <v>10</v>
      </c>
      <c r="G725" s="12" t="s">
        <v>10</v>
      </c>
    </row>
    <row r="726" spans="3:7" ht="15" thickBot="1" x14ac:dyDescent="0.35">
      <c r="C726" s="10">
        <v>43316</v>
      </c>
      <c r="D726" s="11">
        <v>0.84667824074074083</v>
      </c>
      <c r="E726" s="12" t="s">
        <v>9</v>
      </c>
      <c r="F726" s="12">
        <v>10</v>
      </c>
      <c r="G726" s="12" t="s">
        <v>11</v>
      </c>
    </row>
    <row r="727" spans="3:7" ht="15" thickBot="1" x14ac:dyDescent="0.35">
      <c r="C727" s="10">
        <v>43316</v>
      </c>
      <c r="D727" s="11">
        <v>0.8572685185185186</v>
      </c>
      <c r="E727" s="12" t="s">
        <v>9</v>
      </c>
      <c r="F727" s="12">
        <v>9</v>
      </c>
      <c r="G727" s="12" t="s">
        <v>10</v>
      </c>
    </row>
    <row r="728" spans="3:7" ht="15" thickBot="1" x14ac:dyDescent="0.35">
      <c r="C728" s="10">
        <v>43316</v>
      </c>
      <c r="D728" s="11">
        <v>0.89374999999999993</v>
      </c>
      <c r="E728" s="12" t="s">
        <v>9</v>
      </c>
      <c r="F728" s="12">
        <v>17</v>
      </c>
      <c r="G728" s="12" t="s">
        <v>10</v>
      </c>
    </row>
    <row r="729" spans="3:7" ht="15" thickBot="1" x14ac:dyDescent="0.35">
      <c r="C729" s="10">
        <v>43316</v>
      </c>
      <c r="D729" s="11">
        <v>0.91420138888888891</v>
      </c>
      <c r="E729" s="12" t="s">
        <v>9</v>
      </c>
      <c r="F729" s="12">
        <v>20</v>
      </c>
      <c r="G729" s="12" t="s">
        <v>10</v>
      </c>
    </row>
    <row r="730" spans="3:7" ht="15" thickBot="1" x14ac:dyDescent="0.35">
      <c r="C730" s="10">
        <v>43316</v>
      </c>
      <c r="D730" s="11">
        <v>0.99004629629629637</v>
      </c>
      <c r="E730" s="12" t="s">
        <v>9</v>
      </c>
      <c r="F730" s="12">
        <v>13</v>
      </c>
      <c r="G730" s="12" t="s">
        <v>11</v>
      </c>
    </row>
    <row r="731" spans="3:7" ht="15" thickBot="1" x14ac:dyDescent="0.35">
      <c r="C731" s="10">
        <v>43317</v>
      </c>
      <c r="D731" s="11">
        <v>2.9236111111111112E-2</v>
      </c>
      <c r="E731" s="12" t="s">
        <v>9</v>
      </c>
      <c r="F731" s="12">
        <v>13</v>
      </c>
      <c r="G731" s="12" t="s">
        <v>11</v>
      </c>
    </row>
    <row r="732" spans="3:7" ht="15" thickBot="1" x14ac:dyDescent="0.35">
      <c r="C732" s="10">
        <v>43317</v>
      </c>
      <c r="D732" s="11">
        <v>4.880787037037037E-2</v>
      </c>
      <c r="E732" s="12" t="s">
        <v>9</v>
      </c>
      <c r="F732" s="12">
        <v>12</v>
      </c>
      <c r="G732" s="12" t="s">
        <v>10</v>
      </c>
    </row>
    <row r="733" spans="3:7" ht="15" thickBot="1" x14ac:dyDescent="0.35">
      <c r="C733" s="10">
        <v>43317</v>
      </c>
      <c r="D733" s="11">
        <v>5.0763888888888886E-2</v>
      </c>
      <c r="E733" s="12" t="s">
        <v>9</v>
      </c>
      <c r="F733" s="12">
        <v>22</v>
      </c>
      <c r="G733" s="12" t="s">
        <v>10</v>
      </c>
    </row>
    <row r="734" spans="3:7" ht="15" thickBot="1" x14ac:dyDescent="0.35">
      <c r="C734" s="10">
        <v>43317</v>
      </c>
      <c r="D734" s="11">
        <v>0.26265046296296296</v>
      </c>
      <c r="E734" s="12" t="s">
        <v>9</v>
      </c>
      <c r="F734" s="12">
        <v>14</v>
      </c>
      <c r="G734" s="12" t="s">
        <v>11</v>
      </c>
    </row>
    <row r="735" spans="3:7" ht="15" thickBot="1" x14ac:dyDescent="0.35">
      <c r="C735" s="10">
        <v>43317</v>
      </c>
      <c r="D735" s="11">
        <v>0.26298611111111109</v>
      </c>
      <c r="E735" s="12" t="s">
        <v>9</v>
      </c>
      <c r="F735" s="12">
        <v>12</v>
      </c>
      <c r="G735" s="12" t="s">
        <v>11</v>
      </c>
    </row>
    <row r="736" spans="3:7" ht="15" thickBot="1" x14ac:dyDescent="0.35">
      <c r="C736" s="10">
        <v>43317</v>
      </c>
      <c r="D736" s="11">
        <v>0.28495370370370371</v>
      </c>
      <c r="E736" s="12" t="s">
        <v>9</v>
      </c>
      <c r="F736" s="12">
        <v>10</v>
      </c>
      <c r="G736" s="12" t="s">
        <v>10</v>
      </c>
    </row>
    <row r="737" spans="3:7" ht="15" thickBot="1" x14ac:dyDescent="0.35">
      <c r="C737" s="10">
        <v>43317</v>
      </c>
      <c r="D737" s="11">
        <v>0.34891203703703705</v>
      </c>
      <c r="E737" s="12" t="s">
        <v>9</v>
      </c>
      <c r="F737" s="12">
        <v>5</v>
      </c>
      <c r="G737" s="12" t="s">
        <v>11</v>
      </c>
    </row>
    <row r="738" spans="3:7" ht="15" thickBot="1" x14ac:dyDescent="0.35">
      <c r="C738" s="10">
        <v>43317</v>
      </c>
      <c r="D738" s="11">
        <v>0.39640046296296294</v>
      </c>
      <c r="E738" s="12" t="s">
        <v>9</v>
      </c>
      <c r="F738" s="12">
        <v>7</v>
      </c>
      <c r="G738" s="12" t="s">
        <v>11</v>
      </c>
    </row>
    <row r="739" spans="3:7" ht="15" thickBot="1" x14ac:dyDescent="0.35">
      <c r="C739" s="10">
        <v>43317</v>
      </c>
      <c r="D739" s="11">
        <v>0.39724537037037039</v>
      </c>
      <c r="E739" s="12" t="s">
        <v>9</v>
      </c>
      <c r="F739" s="12">
        <v>11</v>
      </c>
      <c r="G739" s="12" t="s">
        <v>11</v>
      </c>
    </row>
    <row r="740" spans="3:7" ht="15" thickBot="1" x14ac:dyDescent="0.35">
      <c r="C740" s="10">
        <v>43317</v>
      </c>
      <c r="D740" s="11">
        <v>0.40504629629629635</v>
      </c>
      <c r="E740" s="12" t="s">
        <v>9</v>
      </c>
      <c r="F740" s="12">
        <v>20</v>
      </c>
      <c r="G740" s="12" t="s">
        <v>10</v>
      </c>
    </row>
    <row r="741" spans="3:7" ht="15" thickBot="1" x14ac:dyDescent="0.35">
      <c r="C741" s="10">
        <v>43317</v>
      </c>
      <c r="D741" s="11">
        <v>0.41512731481481485</v>
      </c>
      <c r="E741" s="12" t="s">
        <v>9</v>
      </c>
      <c r="F741" s="12">
        <v>12</v>
      </c>
      <c r="G741" s="12" t="s">
        <v>11</v>
      </c>
    </row>
    <row r="742" spans="3:7" ht="15" thickBot="1" x14ac:dyDescent="0.35">
      <c r="C742" s="10">
        <v>43317</v>
      </c>
      <c r="D742" s="11">
        <v>0.4158101851851852</v>
      </c>
      <c r="E742" s="12" t="s">
        <v>9</v>
      </c>
      <c r="F742" s="12">
        <v>11</v>
      </c>
      <c r="G742" s="12" t="s">
        <v>11</v>
      </c>
    </row>
    <row r="743" spans="3:7" ht="15" thickBot="1" x14ac:dyDescent="0.35">
      <c r="C743" s="10">
        <v>43317</v>
      </c>
      <c r="D743" s="11">
        <v>0.44813657407407409</v>
      </c>
      <c r="E743" s="12" t="s">
        <v>9</v>
      </c>
      <c r="F743" s="12">
        <v>11</v>
      </c>
      <c r="G743" s="12" t="s">
        <v>11</v>
      </c>
    </row>
    <row r="744" spans="3:7" ht="15" thickBot="1" x14ac:dyDescent="0.35">
      <c r="C744" s="10">
        <v>43317</v>
      </c>
      <c r="D744" s="11">
        <v>0.50436342592592587</v>
      </c>
      <c r="E744" s="12" t="s">
        <v>9</v>
      </c>
      <c r="F744" s="12">
        <v>14</v>
      </c>
      <c r="G744" s="12" t="s">
        <v>11</v>
      </c>
    </row>
    <row r="745" spans="3:7" ht="15" thickBot="1" x14ac:dyDescent="0.35">
      <c r="C745" s="10">
        <v>43317</v>
      </c>
      <c r="D745" s="11">
        <v>0.50437500000000002</v>
      </c>
      <c r="E745" s="12" t="s">
        <v>9</v>
      </c>
      <c r="F745" s="12">
        <v>25</v>
      </c>
      <c r="G745" s="12" t="s">
        <v>11</v>
      </c>
    </row>
    <row r="746" spans="3:7" ht="15" thickBot="1" x14ac:dyDescent="0.35">
      <c r="C746" s="10">
        <v>43317</v>
      </c>
      <c r="D746" s="11">
        <v>0.50439814814814821</v>
      </c>
      <c r="E746" s="12" t="s">
        <v>9</v>
      </c>
      <c r="F746" s="12">
        <v>15</v>
      </c>
      <c r="G746" s="12" t="s">
        <v>11</v>
      </c>
    </row>
    <row r="747" spans="3:7" ht="15" thickBot="1" x14ac:dyDescent="0.35">
      <c r="C747" s="10">
        <v>43317</v>
      </c>
      <c r="D747" s="11">
        <v>0.50440972222222225</v>
      </c>
      <c r="E747" s="12" t="s">
        <v>9</v>
      </c>
      <c r="F747" s="12">
        <v>15</v>
      </c>
      <c r="G747" s="12" t="s">
        <v>11</v>
      </c>
    </row>
    <row r="748" spans="3:7" ht="15" thickBot="1" x14ac:dyDescent="0.35">
      <c r="C748" s="10">
        <v>43317</v>
      </c>
      <c r="D748" s="11">
        <v>0.51305555555555549</v>
      </c>
      <c r="E748" s="12" t="s">
        <v>9</v>
      </c>
      <c r="F748" s="12">
        <v>10</v>
      </c>
      <c r="G748" s="12" t="s">
        <v>11</v>
      </c>
    </row>
    <row r="749" spans="3:7" ht="15" thickBot="1" x14ac:dyDescent="0.35">
      <c r="C749" s="10">
        <v>43317</v>
      </c>
      <c r="D749" s="11">
        <v>0.52893518518518523</v>
      </c>
      <c r="E749" s="12" t="s">
        <v>9</v>
      </c>
      <c r="F749" s="12">
        <v>31</v>
      </c>
      <c r="G749" s="12" t="s">
        <v>11</v>
      </c>
    </row>
    <row r="750" spans="3:7" ht="15" thickBot="1" x14ac:dyDescent="0.35">
      <c r="C750" s="10">
        <v>43317</v>
      </c>
      <c r="D750" s="11">
        <v>0.53070601851851851</v>
      </c>
      <c r="E750" s="12" t="s">
        <v>9</v>
      </c>
      <c r="F750" s="12">
        <v>21</v>
      </c>
      <c r="G750" s="12" t="s">
        <v>11</v>
      </c>
    </row>
    <row r="751" spans="3:7" ht="15" thickBot="1" x14ac:dyDescent="0.35">
      <c r="C751" s="10">
        <v>43317</v>
      </c>
      <c r="D751" s="11">
        <v>0.53959490740740745</v>
      </c>
      <c r="E751" s="12" t="s">
        <v>9</v>
      </c>
      <c r="F751" s="12">
        <v>18</v>
      </c>
      <c r="G751" s="12" t="s">
        <v>10</v>
      </c>
    </row>
    <row r="752" spans="3:7" ht="15" thickBot="1" x14ac:dyDescent="0.35">
      <c r="C752" s="10">
        <v>43317</v>
      </c>
      <c r="D752" s="11">
        <v>0.53960648148148149</v>
      </c>
      <c r="E752" s="12" t="s">
        <v>9</v>
      </c>
      <c r="F752" s="12">
        <v>12</v>
      </c>
      <c r="G752" s="12" t="s">
        <v>10</v>
      </c>
    </row>
    <row r="753" spans="3:7" ht="15" thickBot="1" x14ac:dyDescent="0.35">
      <c r="C753" s="10">
        <v>43317</v>
      </c>
      <c r="D753" s="11">
        <v>0.53964120370370372</v>
      </c>
      <c r="E753" s="12" t="s">
        <v>9</v>
      </c>
      <c r="F753" s="12">
        <v>20</v>
      </c>
      <c r="G753" s="12" t="s">
        <v>10</v>
      </c>
    </row>
    <row r="754" spans="3:7" ht="15" thickBot="1" x14ac:dyDescent="0.35">
      <c r="C754" s="10">
        <v>43317</v>
      </c>
      <c r="D754" s="11">
        <v>0.53965277777777776</v>
      </c>
      <c r="E754" s="12" t="s">
        <v>9</v>
      </c>
      <c r="F754" s="12">
        <v>20</v>
      </c>
      <c r="G754" s="12" t="s">
        <v>10</v>
      </c>
    </row>
    <row r="755" spans="3:7" ht="15" thickBot="1" x14ac:dyDescent="0.35">
      <c r="C755" s="10">
        <v>43317</v>
      </c>
      <c r="D755" s="11">
        <v>0.54694444444444446</v>
      </c>
      <c r="E755" s="12" t="s">
        <v>9</v>
      </c>
      <c r="F755" s="12">
        <v>19</v>
      </c>
      <c r="G755" s="12" t="s">
        <v>11</v>
      </c>
    </row>
    <row r="756" spans="3:7" ht="15" thickBot="1" x14ac:dyDescent="0.35">
      <c r="C756" s="10">
        <v>43317</v>
      </c>
      <c r="D756" s="11">
        <v>0.55865740740740744</v>
      </c>
      <c r="E756" s="12" t="s">
        <v>9</v>
      </c>
      <c r="F756" s="12">
        <v>12</v>
      </c>
      <c r="G756" s="12" t="s">
        <v>11</v>
      </c>
    </row>
    <row r="757" spans="3:7" ht="15" thickBot="1" x14ac:dyDescent="0.35">
      <c r="C757" s="10">
        <v>43317</v>
      </c>
      <c r="D757" s="11">
        <v>0.56461805555555555</v>
      </c>
      <c r="E757" s="12" t="s">
        <v>9</v>
      </c>
      <c r="F757" s="12">
        <v>16</v>
      </c>
      <c r="G757" s="12" t="s">
        <v>10</v>
      </c>
    </row>
    <row r="758" spans="3:7" ht="15" thickBot="1" x14ac:dyDescent="0.35">
      <c r="C758" s="10">
        <v>43317</v>
      </c>
      <c r="D758" s="11">
        <v>0.57111111111111112</v>
      </c>
      <c r="E758" s="12" t="s">
        <v>9</v>
      </c>
      <c r="F758" s="12">
        <v>25</v>
      </c>
      <c r="G758" s="12" t="s">
        <v>11</v>
      </c>
    </row>
    <row r="759" spans="3:7" ht="15" thickBot="1" x14ac:dyDescent="0.35">
      <c r="C759" s="10">
        <v>43317</v>
      </c>
      <c r="D759" s="11">
        <v>0.57111111111111112</v>
      </c>
      <c r="E759" s="12" t="s">
        <v>9</v>
      </c>
      <c r="F759" s="12">
        <v>25</v>
      </c>
      <c r="G759" s="12" t="s">
        <v>11</v>
      </c>
    </row>
    <row r="760" spans="3:7" ht="15" thickBot="1" x14ac:dyDescent="0.35">
      <c r="C760" s="10">
        <v>43317</v>
      </c>
      <c r="D760" s="11">
        <v>0.57112268518518516</v>
      </c>
      <c r="E760" s="12" t="s">
        <v>9</v>
      </c>
      <c r="F760" s="12">
        <v>24</v>
      </c>
      <c r="G760" s="12" t="s">
        <v>11</v>
      </c>
    </row>
    <row r="761" spans="3:7" ht="15" thickBot="1" x14ac:dyDescent="0.35">
      <c r="C761" s="10">
        <v>43317</v>
      </c>
      <c r="D761" s="11">
        <v>0.57113425925925931</v>
      </c>
      <c r="E761" s="12" t="s">
        <v>9</v>
      </c>
      <c r="F761" s="12">
        <v>24</v>
      </c>
      <c r="G761" s="12" t="s">
        <v>11</v>
      </c>
    </row>
    <row r="762" spans="3:7" ht="15" thickBot="1" x14ac:dyDescent="0.35">
      <c r="C762" s="10">
        <v>43317</v>
      </c>
      <c r="D762" s="11">
        <v>0.57114583333333335</v>
      </c>
      <c r="E762" s="12" t="s">
        <v>9</v>
      </c>
      <c r="F762" s="12">
        <v>6</v>
      </c>
      <c r="G762" s="12" t="s">
        <v>11</v>
      </c>
    </row>
    <row r="763" spans="3:7" ht="15" thickBot="1" x14ac:dyDescent="0.35">
      <c r="C763" s="10">
        <v>43317</v>
      </c>
      <c r="D763" s="11">
        <v>0.57596064814814818</v>
      </c>
      <c r="E763" s="12" t="s">
        <v>9</v>
      </c>
      <c r="F763" s="12">
        <v>8</v>
      </c>
      <c r="G763" s="12" t="s">
        <v>11</v>
      </c>
    </row>
    <row r="764" spans="3:7" ht="15" thickBot="1" x14ac:dyDescent="0.35">
      <c r="C764" s="10">
        <v>43317</v>
      </c>
      <c r="D764" s="11">
        <v>0.57934027777777775</v>
      </c>
      <c r="E764" s="12" t="s">
        <v>9</v>
      </c>
      <c r="F764" s="12">
        <v>10</v>
      </c>
      <c r="G764" s="12" t="s">
        <v>11</v>
      </c>
    </row>
    <row r="765" spans="3:7" ht="15" thickBot="1" x14ac:dyDescent="0.35">
      <c r="C765" s="10">
        <v>43317</v>
      </c>
      <c r="D765" s="11">
        <v>0.58335648148148145</v>
      </c>
      <c r="E765" s="12" t="s">
        <v>9</v>
      </c>
      <c r="F765" s="12">
        <v>20</v>
      </c>
      <c r="G765" s="12" t="s">
        <v>10</v>
      </c>
    </row>
    <row r="766" spans="3:7" ht="15" thickBot="1" x14ac:dyDescent="0.35">
      <c r="C766" s="10">
        <v>43317</v>
      </c>
      <c r="D766" s="11">
        <v>0.59291666666666665</v>
      </c>
      <c r="E766" s="12" t="s">
        <v>9</v>
      </c>
      <c r="F766" s="12">
        <v>13</v>
      </c>
      <c r="G766" s="12" t="s">
        <v>11</v>
      </c>
    </row>
    <row r="767" spans="3:7" ht="15" thickBot="1" x14ac:dyDescent="0.35">
      <c r="C767" s="10">
        <v>43317</v>
      </c>
      <c r="D767" s="11">
        <v>0.59657407407407403</v>
      </c>
      <c r="E767" s="12" t="s">
        <v>9</v>
      </c>
      <c r="F767" s="12">
        <v>10</v>
      </c>
      <c r="G767" s="12" t="s">
        <v>11</v>
      </c>
    </row>
    <row r="768" spans="3:7" ht="15" thickBot="1" x14ac:dyDescent="0.35">
      <c r="C768" s="10">
        <v>43317</v>
      </c>
      <c r="D768" s="11">
        <v>0.60467592592592589</v>
      </c>
      <c r="E768" s="12" t="s">
        <v>9</v>
      </c>
      <c r="F768" s="12">
        <v>10</v>
      </c>
      <c r="G768" s="12" t="s">
        <v>11</v>
      </c>
    </row>
    <row r="769" spans="3:7" ht="15" thickBot="1" x14ac:dyDescent="0.35">
      <c r="C769" s="10">
        <v>43317</v>
      </c>
      <c r="D769" s="11">
        <v>0.61358796296296292</v>
      </c>
      <c r="E769" s="12" t="s">
        <v>9</v>
      </c>
      <c r="F769" s="12">
        <v>19</v>
      </c>
      <c r="G769" s="12" t="s">
        <v>10</v>
      </c>
    </row>
    <row r="770" spans="3:7" ht="15" thickBot="1" x14ac:dyDescent="0.35">
      <c r="C770" s="10">
        <v>43317</v>
      </c>
      <c r="D770" s="11">
        <v>0.61359953703703707</v>
      </c>
      <c r="E770" s="12" t="s">
        <v>9</v>
      </c>
      <c r="F770" s="12">
        <v>14</v>
      </c>
      <c r="G770" s="12" t="s">
        <v>10</v>
      </c>
    </row>
    <row r="771" spans="3:7" ht="15" thickBot="1" x14ac:dyDescent="0.35">
      <c r="C771" s="10">
        <v>43317</v>
      </c>
      <c r="D771" s="11">
        <v>0.61361111111111111</v>
      </c>
      <c r="E771" s="12" t="s">
        <v>9</v>
      </c>
      <c r="F771" s="12">
        <v>8</v>
      </c>
      <c r="G771" s="12" t="s">
        <v>10</v>
      </c>
    </row>
    <row r="772" spans="3:7" ht="15" thickBot="1" x14ac:dyDescent="0.35">
      <c r="C772" s="10">
        <v>43317</v>
      </c>
      <c r="D772" s="11">
        <v>0.62326388888888895</v>
      </c>
      <c r="E772" s="12" t="s">
        <v>9</v>
      </c>
      <c r="F772" s="12">
        <v>8</v>
      </c>
      <c r="G772" s="12" t="s">
        <v>11</v>
      </c>
    </row>
    <row r="773" spans="3:7" ht="15" thickBot="1" x14ac:dyDescent="0.35">
      <c r="C773" s="10">
        <v>43317</v>
      </c>
      <c r="D773" s="11">
        <v>0.62327546296296299</v>
      </c>
      <c r="E773" s="12" t="s">
        <v>9</v>
      </c>
      <c r="F773" s="12">
        <v>8</v>
      </c>
      <c r="G773" s="12" t="s">
        <v>11</v>
      </c>
    </row>
    <row r="774" spans="3:7" ht="15" thickBot="1" x14ac:dyDescent="0.35">
      <c r="C774" s="10">
        <v>43317</v>
      </c>
      <c r="D774" s="11">
        <v>0.62331018518518522</v>
      </c>
      <c r="E774" s="12" t="s">
        <v>9</v>
      </c>
      <c r="F774" s="12">
        <v>11</v>
      </c>
      <c r="G774" s="12" t="s">
        <v>11</v>
      </c>
    </row>
    <row r="775" spans="3:7" ht="15" thickBot="1" x14ac:dyDescent="0.35">
      <c r="C775" s="10">
        <v>43317</v>
      </c>
      <c r="D775" s="11">
        <v>0.62333333333333341</v>
      </c>
      <c r="E775" s="12" t="s">
        <v>9</v>
      </c>
      <c r="F775" s="12">
        <v>9</v>
      </c>
      <c r="G775" s="12" t="s">
        <v>11</v>
      </c>
    </row>
    <row r="776" spans="3:7" ht="15" thickBot="1" x14ac:dyDescent="0.35">
      <c r="C776" s="10">
        <v>43317</v>
      </c>
      <c r="D776" s="11">
        <v>0.62334490740740744</v>
      </c>
      <c r="E776" s="12" t="s">
        <v>9</v>
      </c>
      <c r="F776" s="12">
        <v>14</v>
      </c>
      <c r="G776" s="12" t="s">
        <v>11</v>
      </c>
    </row>
    <row r="777" spans="3:7" ht="15" thickBot="1" x14ac:dyDescent="0.35">
      <c r="C777" s="10">
        <v>43317</v>
      </c>
      <c r="D777" s="11">
        <v>0.62335648148148148</v>
      </c>
      <c r="E777" s="12" t="s">
        <v>9</v>
      </c>
      <c r="F777" s="12">
        <v>13</v>
      </c>
      <c r="G777" s="12" t="s">
        <v>11</v>
      </c>
    </row>
    <row r="778" spans="3:7" ht="15" thickBot="1" x14ac:dyDescent="0.35">
      <c r="C778" s="10">
        <v>43317</v>
      </c>
      <c r="D778" s="11">
        <v>0.62734953703703711</v>
      </c>
      <c r="E778" s="12" t="s">
        <v>9</v>
      </c>
      <c r="F778" s="12">
        <v>11</v>
      </c>
      <c r="G778" s="12" t="s">
        <v>11</v>
      </c>
    </row>
    <row r="779" spans="3:7" ht="15" thickBot="1" x14ac:dyDescent="0.35">
      <c r="C779" s="10">
        <v>43317</v>
      </c>
      <c r="D779" s="11">
        <v>0.62906249999999997</v>
      </c>
      <c r="E779" s="12" t="s">
        <v>9</v>
      </c>
      <c r="F779" s="12">
        <v>38</v>
      </c>
      <c r="G779" s="12" t="s">
        <v>10</v>
      </c>
    </row>
    <row r="780" spans="3:7" ht="15" thickBot="1" x14ac:dyDescent="0.35">
      <c r="C780" s="10">
        <v>43317</v>
      </c>
      <c r="D780" s="11">
        <v>0.63877314814814812</v>
      </c>
      <c r="E780" s="12" t="s">
        <v>9</v>
      </c>
      <c r="F780" s="12">
        <v>24</v>
      </c>
      <c r="G780" s="12" t="s">
        <v>10</v>
      </c>
    </row>
    <row r="781" spans="3:7" ht="15" thickBot="1" x14ac:dyDescent="0.35">
      <c r="C781" s="10">
        <v>43317</v>
      </c>
      <c r="D781" s="11">
        <v>0.63915509259259262</v>
      </c>
      <c r="E781" s="12" t="s">
        <v>9</v>
      </c>
      <c r="F781" s="12">
        <v>20</v>
      </c>
      <c r="G781" s="12" t="s">
        <v>10</v>
      </c>
    </row>
    <row r="782" spans="3:7" ht="15" thickBot="1" x14ac:dyDescent="0.35">
      <c r="C782" s="10">
        <v>43317</v>
      </c>
      <c r="D782" s="11">
        <v>0.63916666666666666</v>
      </c>
      <c r="E782" s="12" t="s">
        <v>9</v>
      </c>
      <c r="F782" s="12">
        <v>22</v>
      </c>
      <c r="G782" s="12" t="s">
        <v>10</v>
      </c>
    </row>
    <row r="783" spans="3:7" ht="15" thickBot="1" x14ac:dyDescent="0.35">
      <c r="C783" s="10">
        <v>43317</v>
      </c>
      <c r="D783" s="11">
        <v>0.63924768518518515</v>
      </c>
      <c r="E783" s="12" t="s">
        <v>9</v>
      </c>
      <c r="F783" s="12">
        <v>22</v>
      </c>
      <c r="G783" s="12" t="s">
        <v>10</v>
      </c>
    </row>
    <row r="784" spans="3:7" ht="15" thickBot="1" x14ac:dyDescent="0.35">
      <c r="C784" s="10">
        <v>43317</v>
      </c>
      <c r="D784" s="11">
        <v>0.64746527777777774</v>
      </c>
      <c r="E784" s="12" t="s">
        <v>9</v>
      </c>
      <c r="F784" s="12">
        <v>22</v>
      </c>
      <c r="G784" s="12" t="s">
        <v>10</v>
      </c>
    </row>
    <row r="785" spans="3:7" ht="15" thickBot="1" x14ac:dyDescent="0.35">
      <c r="C785" s="10">
        <v>43317</v>
      </c>
      <c r="D785" s="11">
        <v>0.64748842592592593</v>
      </c>
      <c r="E785" s="12" t="s">
        <v>9</v>
      </c>
      <c r="F785" s="12">
        <v>8</v>
      </c>
      <c r="G785" s="12" t="s">
        <v>10</v>
      </c>
    </row>
    <row r="786" spans="3:7" ht="15" thickBot="1" x14ac:dyDescent="0.35">
      <c r="C786" s="10">
        <v>43317</v>
      </c>
      <c r="D786" s="11">
        <v>0.65180555555555553</v>
      </c>
      <c r="E786" s="12" t="s">
        <v>9</v>
      </c>
      <c r="F786" s="12">
        <v>20</v>
      </c>
      <c r="G786" s="12" t="s">
        <v>10</v>
      </c>
    </row>
    <row r="787" spans="3:7" ht="15" thickBot="1" x14ac:dyDescent="0.35">
      <c r="C787" s="10">
        <v>43317</v>
      </c>
      <c r="D787" s="11">
        <v>0.66738425925925926</v>
      </c>
      <c r="E787" s="12" t="s">
        <v>9</v>
      </c>
      <c r="F787" s="12">
        <v>24</v>
      </c>
      <c r="G787" s="12" t="s">
        <v>10</v>
      </c>
    </row>
    <row r="788" spans="3:7" ht="15" thickBot="1" x14ac:dyDescent="0.35">
      <c r="C788" s="10">
        <v>43317</v>
      </c>
      <c r="D788" s="11">
        <v>0.66740740740740734</v>
      </c>
      <c r="E788" s="12" t="s">
        <v>9</v>
      </c>
      <c r="F788" s="12">
        <v>24</v>
      </c>
      <c r="G788" s="12" t="s">
        <v>10</v>
      </c>
    </row>
    <row r="789" spans="3:7" ht="15" thickBot="1" x14ac:dyDescent="0.35">
      <c r="C789" s="10">
        <v>43317</v>
      </c>
      <c r="D789" s="11">
        <v>0.66741898148148149</v>
      </c>
      <c r="E789" s="12" t="s">
        <v>9</v>
      </c>
      <c r="F789" s="12">
        <v>22</v>
      </c>
      <c r="G789" s="12" t="s">
        <v>10</v>
      </c>
    </row>
    <row r="790" spans="3:7" ht="15" thickBot="1" x14ac:dyDescent="0.35">
      <c r="C790" s="10">
        <v>43317</v>
      </c>
      <c r="D790" s="11">
        <v>0.66744212962962957</v>
      </c>
      <c r="E790" s="12" t="s">
        <v>9</v>
      </c>
      <c r="F790" s="12">
        <v>20</v>
      </c>
      <c r="G790" s="12" t="s">
        <v>10</v>
      </c>
    </row>
    <row r="791" spans="3:7" ht="15" thickBot="1" x14ac:dyDescent="0.35">
      <c r="C791" s="10">
        <v>43317</v>
      </c>
      <c r="D791" s="11">
        <v>0.66818287037037039</v>
      </c>
      <c r="E791" s="12" t="s">
        <v>9</v>
      </c>
      <c r="F791" s="12">
        <v>25</v>
      </c>
      <c r="G791" s="12" t="s">
        <v>10</v>
      </c>
    </row>
    <row r="792" spans="3:7" ht="15" thickBot="1" x14ac:dyDescent="0.35">
      <c r="C792" s="10">
        <v>43317</v>
      </c>
      <c r="D792" s="11">
        <v>0.67473379629629626</v>
      </c>
      <c r="E792" s="12" t="s">
        <v>9</v>
      </c>
      <c r="F792" s="12">
        <v>14</v>
      </c>
      <c r="G792" s="12" t="s">
        <v>11</v>
      </c>
    </row>
    <row r="793" spans="3:7" ht="15" thickBot="1" x14ac:dyDescent="0.35">
      <c r="C793" s="10">
        <v>43317</v>
      </c>
      <c r="D793" s="11">
        <v>0.67474537037037041</v>
      </c>
      <c r="E793" s="12" t="s">
        <v>9</v>
      </c>
      <c r="F793" s="12">
        <v>13</v>
      </c>
      <c r="G793" s="12" t="s">
        <v>11</v>
      </c>
    </row>
    <row r="794" spans="3:7" ht="15" thickBot="1" x14ac:dyDescent="0.35">
      <c r="C794" s="10">
        <v>43317</v>
      </c>
      <c r="D794" s="11">
        <v>0.67476851851851849</v>
      </c>
      <c r="E794" s="12" t="s">
        <v>9</v>
      </c>
      <c r="F794" s="12">
        <v>19</v>
      </c>
      <c r="G794" s="12" t="s">
        <v>11</v>
      </c>
    </row>
    <row r="795" spans="3:7" ht="15" thickBot="1" x14ac:dyDescent="0.35">
      <c r="C795" s="10">
        <v>43317</v>
      </c>
      <c r="D795" s="11">
        <v>0.67481481481481476</v>
      </c>
      <c r="E795" s="12" t="s">
        <v>9</v>
      </c>
      <c r="F795" s="12">
        <v>17</v>
      </c>
      <c r="G795" s="12" t="s">
        <v>11</v>
      </c>
    </row>
    <row r="796" spans="3:7" ht="15" thickBot="1" x14ac:dyDescent="0.35">
      <c r="C796" s="10">
        <v>43317</v>
      </c>
      <c r="D796" s="11">
        <v>0.69795138888888886</v>
      </c>
      <c r="E796" s="12" t="s">
        <v>9</v>
      </c>
      <c r="F796" s="12">
        <v>22</v>
      </c>
      <c r="G796" s="12" t="s">
        <v>10</v>
      </c>
    </row>
    <row r="797" spans="3:7" ht="15" thickBot="1" x14ac:dyDescent="0.35">
      <c r="C797" s="10">
        <v>43317</v>
      </c>
      <c r="D797" s="11">
        <v>0.69796296296296301</v>
      </c>
      <c r="E797" s="12" t="s">
        <v>9</v>
      </c>
      <c r="F797" s="12">
        <v>22</v>
      </c>
      <c r="G797" s="12" t="s">
        <v>10</v>
      </c>
    </row>
    <row r="798" spans="3:7" ht="15" thickBot="1" x14ac:dyDescent="0.35">
      <c r="C798" s="10">
        <v>43317</v>
      </c>
      <c r="D798" s="11">
        <v>0.69797453703703705</v>
      </c>
      <c r="E798" s="12" t="s">
        <v>9</v>
      </c>
      <c r="F798" s="12">
        <v>15</v>
      </c>
      <c r="G798" s="12" t="s">
        <v>10</v>
      </c>
    </row>
    <row r="799" spans="3:7" ht="15" thickBot="1" x14ac:dyDescent="0.35">
      <c r="C799" s="10">
        <v>43317</v>
      </c>
      <c r="D799" s="11">
        <v>0.69798611111111108</v>
      </c>
      <c r="E799" s="12" t="s">
        <v>9</v>
      </c>
      <c r="F799" s="12">
        <v>22</v>
      </c>
      <c r="G799" s="12" t="s">
        <v>10</v>
      </c>
    </row>
    <row r="800" spans="3:7" ht="15" thickBot="1" x14ac:dyDescent="0.35">
      <c r="C800" s="10">
        <v>43317</v>
      </c>
      <c r="D800" s="11">
        <v>0.71982638888888895</v>
      </c>
      <c r="E800" s="12" t="s">
        <v>9</v>
      </c>
      <c r="F800" s="12">
        <v>10</v>
      </c>
      <c r="G800" s="12" t="s">
        <v>10</v>
      </c>
    </row>
    <row r="801" spans="3:7" ht="15" thickBot="1" x14ac:dyDescent="0.35">
      <c r="C801" s="10">
        <v>43317</v>
      </c>
      <c r="D801" s="11">
        <v>0.71989583333333329</v>
      </c>
      <c r="E801" s="12" t="s">
        <v>9</v>
      </c>
      <c r="F801" s="12">
        <v>20</v>
      </c>
      <c r="G801" s="12" t="s">
        <v>10</v>
      </c>
    </row>
    <row r="802" spans="3:7" ht="15" thickBot="1" x14ac:dyDescent="0.35">
      <c r="C802" s="10">
        <v>43317</v>
      </c>
      <c r="D802" s="11">
        <v>0.71991898148148159</v>
      </c>
      <c r="E802" s="12" t="s">
        <v>9</v>
      </c>
      <c r="F802" s="12">
        <v>21</v>
      </c>
      <c r="G802" s="12" t="s">
        <v>10</v>
      </c>
    </row>
    <row r="803" spans="3:7" ht="15" thickBot="1" x14ac:dyDescent="0.35">
      <c r="C803" s="10">
        <v>43317</v>
      </c>
      <c r="D803" s="11">
        <v>0.7258796296296296</v>
      </c>
      <c r="E803" s="12" t="s">
        <v>9</v>
      </c>
      <c r="F803" s="12">
        <v>21</v>
      </c>
      <c r="G803" s="12" t="s">
        <v>11</v>
      </c>
    </row>
    <row r="804" spans="3:7" ht="15" thickBot="1" x14ac:dyDescent="0.35">
      <c r="C804" s="10">
        <v>43317</v>
      </c>
      <c r="D804" s="11">
        <v>0.74256944444444439</v>
      </c>
      <c r="E804" s="12" t="s">
        <v>9</v>
      </c>
      <c r="F804" s="12">
        <v>30</v>
      </c>
      <c r="G804" s="12" t="s">
        <v>10</v>
      </c>
    </row>
    <row r="805" spans="3:7" ht="15" thickBot="1" x14ac:dyDescent="0.35">
      <c r="C805" s="10">
        <v>43317</v>
      </c>
      <c r="D805" s="11">
        <v>0.74858796296296293</v>
      </c>
      <c r="E805" s="12" t="s">
        <v>9</v>
      </c>
      <c r="F805" s="12">
        <v>23</v>
      </c>
      <c r="G805" s="12" t="s">
        <v>11</v>
      </c>
    </row>
    <row r="806" spans="3:7" ht="15" thickBot="1" x14ac:dyDescent="0.35">
      <c r="C806" s="10">
        <v>43317</v>
      </c>
      <c r="D806" s="11">
        <v>0.74859953703703708</v>
      </c>
      <c r="E806" s="12" t="s">
        <v>9</v>
      </c>
      <c r="F806" s="12">
        <v>12</v>
      </c>
      <c r="G806" s="12" t="s">
        <v>11</v>
      </c>
    </row>
    <row r="807" spans="3:7" ht="15" thickBot="1" x14ac:dyDescent="0.35">
      <c r="C807" s="10">
        <v>43317</v>
      </c>
      <c r="D807" s="11">
        <v>0.75063657407407414</v>
      </c>
      <c r="E807" s="12" t="s">
        <v>9</v>
      </c>
      <c r="F807" s="12">
        <v>22</v>
      </c>
      <c r="G807" s="12" t="s">
        <v>11</v>
      </c>
    </row>
    <row r="808" spans="3:7" ht="15" thickBot="1" x14ac:dyDescent="0.35">
      <c r="C808" s="10">
        <v>43317</v>
      </c>
      <c r="D808" s="11">
        <v>0.75065972222222221</v>
      </c>
      <c r="E808" s="12" t="s">
        <v>9</v>
      </c>
      <c r="F808" s="12">
        <v>23</v>
      </c>
      <c r="G808" s="12" t="s">
        <v>11</v>
      </c>
    </row>
    <row r="809" spans="3:7" ht="15" thickBot="1" x14ac:dyDescent="0.35">
      <c r="C809" s="10">
        <v>43317</v>
      </c>
      <c r="D809" s="11">
        <v>0.75067129629629636</v>
      </c>
      <c r="E809" s="12" t="s">
        <v>9</v>
      </c>
      <c r="F809" s="12">
        <v>18</v>
      </c>
      <c r="G809" s="12" t="s">
        <v>11</v>
      </c>
    </row>
    <row r="810" spans="3:7" ht="15" thickBot="1" x14ac:dyDescent="0.35">
      <c r="C810" s="10">
        <v>43317</v>
      </c>
      <c r="D810" s="11">
        <v>0.75795138888888891</v>
      </c>
      <c r="E810" s="12" t="s">
        <v>9</v>
      </c>
      <c r="F810" s="12">
        <v>23</v>
      </c>
      <c r="G810" s="12" t="s">
        <v>11</v>
      </c>
    </row>
    <row r="811" spans="3:7" ht="15" thickBot="1" x14ac:dyDescent="0.35">
      <c r="C811" s="10">
        <v>43317</v>
      </c>
      <c r="D811" s="11">
        <v>0.76703703703703707</v>
      </c>
      <c r="E811" s="12" t="s">
        <v>9</v>
      </c>
      <c r="F811" s="12">
        <v>20</v>
      </c>
      <c r="G811" s="12" t="s">
        <v>11</v>
      </c>
    </row>
    <row r="812" spans="3:7" ht="15" thickBot="1" x14ac:dyDescent="0.35">
      <c r="C812" s="10">
        <v>43317</v>
      </c>
      <c r="D812" s="11">
        <v>0.76703703703703707</v>
      </c>
      <c r="E812" s="12" t="s">
        <v>9</v>
      </c>
      <c r="F812" s="12">
        <v>13</v>
      </c>
      <c r="G812" s="12" t="s">
        <v>11</v>
      </c>
    </row>
    <row r="813" spans="3:7" ht="15" thickBot="1" x14ac:dyDescent="0.35">
      <c r="C813" s="10">
        <v>43317</v>
      </c>
      <c r="D813" s="11">
        <v>0.76706018518518515</v>
      </c>
      <c r="E813" s="12" t="s">
        <v>9</v>
      </c>
      <c r="F813" s="12">
        <v>16</v>
      </c>
      <c r="G813" s="12" t="s">
        <v>11</v>
      </c>
    </row>
    <row r="814" spans="3:7" ht="15" thickBot="1" x14ac:dyDescent="0.35">
      <c r="C814" s="10">
        <v>43317</v>
      </c>
      <c r="D814" s="11">
        <v>0.76706018518518515</v>
      </c>
      <c r="E814" s="12" t="s">
        <v>9</v>
      </c>
      <c r="F814" s="12">
        <v>10</v>
      </c>
      <c r="G814" s="12" t="s">
        <v>11</v>
      </c>
    </row>
    <row r="815" spans="3:7" ht="15" thickBot="1" x14ac:dyDescent="0.35">
      <c r="C815" s="10">
        <v>43317</v>
      </c>
      <c r="D815" s="11">
        <v>0.78041666666666665</v>
      </c>
      <c r="E815" s="12" t="s">
        <v>9</v>
      </c>
      <c r="F815" s="12">
        <v>9</v>
      </c>
      <c r="G815" s="12" t="s">
        <v>11</v>
      </c>
    </row>
    <row r="816" spans="3:7" ht="15" thickBot="1" x14ac:dyDescent="0.35">
      <c r="C816" s="10">
        <v>43317</v>
      </c>
      <c r="D816" s="11">
        <v>0.78467592592592583</v>
      </c>
      <c r="E816" s="12" t="s">
        <v>9</v>
      </c>
      <c r="F816" s="12">
        <v>10</v>
      </c>
      <c r="G816" s="12" t="s">
        <v>10</v>
      </c>
    </row>
    <row r="817" spans="3:7" ht="15" thickBot="1" x14ac:dyDescent="0.35">
      <c r="C817" s="10">
        <v>43317</v>
      </c>
      <c r="D817" s="11">
        <v>0.78469907407407413</v>
      </c>
      <c r="E817" s="12" t="s">
        <v>9</v>
      </c>
      <c r="F817" s="12">
        <v>19</v>
      </c>
      <c r="G817" s="12" t="s">
        <v>10</v>
      </c>
    </row>
    <row r="818" spans="3:7" ht="15" thickBot="1" x14ac:dyDescent="0.35">
      <c r="C818" s="10">
        <v>43317</v>
      </c>
      <c r="D818" s="11">
        <v>0.78471064814814817</v>
      </c>
      <c r="E818" s="12" t="s">
        <v>9</v>
      </c>
      <c r="F818" s="12">
        <v>18</v>
      </c>
      <c r="G818" s="12" t="s">
        <v>10</v>
      </c>
    </row>
    <row r="819" spans="3:7" ht="15" thickBot="1" x14ac:dyDescent="0.35">
      <c r="C819" s="10">
        <v>43317</v>
      </c>
      <c r="D819" s="11">
        <v>0.78472222222222221</v>
      </c>
      <c r="E819" s="12" t="s">
        <v>9</v>
      </c>
      <c r="F819" s="12">
        <v>18</v>
      </c>
      <c r="G819" s="12" t="s">
        <v>10</v>
      </c>
    </row>
    <row r="820" spans="3:7" ht="15" thickBot="1" x14ac:dyDescent="0.35">
      <c r="C820" s="10">
        <v>43317</v>
      </c>
      <c r="D820" s="11">
        <v>0.80015046296296299</v>
      </c>
      <c r="E820" s="12" t="s">
        <v>9</v>
      </c>
      <c r="F820" s="12">
        <v>26</v>
      </c>
      <c r="G820" s="12" t="s">
        <v>10</v>
      </c>
    </row>
    <row r="821" spans="3:7" ht="15" thickBot="1" x14ac:dyDescent="0.35">
      <c r="C821" s="10">
        <v>43317</v>
      </c>
      <c r="D821" s="11">
        <v>0.80162037037037026</v>
      </c>
      <c r="E821" s="12" t="s">
        <v>9</v>
      </c>
      <c r="F821" s="12">
        <v>18</v>
      </c>
      <c r="G821" s="12" t="s">
        <v>10</v>
      </c>
    </row>
    <row r="822" spans="3:7" ht="15" thickBot="1" x14ac:dyDescent="0.35">
      <c r="C822" s="10">
        <v>43317</v>
      </c>
      <c r="D822" s="11">
        <v>0.80725694444444451</v>
      </c>
      <c r="E822" s="12" t="s">
        <v>9</v>
      </c>
      <c r="F822" s="12">
        <v>21</v>
      </c>
      <c r="G822" s="12" t="s">
        <v>10</v>
      </c>
    </row>
    <row r="823" spans="3:7" ht="15" thickBot="1" x14ac:dyDescent="0.35">
      <c r="C823" s="10">
        <v>43317</v>
      </c>
      <c r="D823" s="11">
        <v>0.81496527777777772</v>
      </c>
      <c r="E823" s="12" t="s">
        <v>9</v>
      </c>
      <c r="F823" s="12">
        <v>11</v>
      </c>
      <c r="G823" s="12" t="s">
        <v>11</v>
      </c>
    </row>
    <row r="824" spans="3:7" ht="15" thickBot="1" x14ac:dyDescent="0.35">
      <c r="C824" s="10">
        <v>43317</v>
      </c>
      <c r="D824" s="11">
        <v>0.81526620370370362</v>
      </c>
      <c r="E824" s="12" t="s">
        <v>9</v>
      </c>
      <c r="F824" s="12">
        <v>10</v>
      </c>
      <c r="G824" s="12" t="s">
        <v>11</v>
      </c>
    </row>
    <row r="825" spans="3:7" ht="15" thickBot="1" x14ac:dyDescent="0.35">
      <c r="C825" s="10">
        <v>43317</v>
      </c>
      <c r="D825" s="11">
        <v>0.8533912037037038</v>
      </c>
      <c r="E825" s="12" t="s">
        <v>9</v>
      </c>
      <c r="F825" s="12">
        <v>15</v>
      </c>
      <c r="G825" s="12" t="s">
        <v>11</v>
      </c>
    </row>
    <row r="826" spans="3:7" ht="15" thickBot="1" x14ac:dyDescent="0.35">
      <c r="C826" s="10">
        <v>43317</v>
      </c>
      <c r="D826" s="11">
        <v>0.853449074074074</v>
      </c>
      <c r="E826" s="12" t="s">
        <v>9</v>
      </c>
      <c r="F826" s="12">
        <v>12</v>
      </c>
      <c r="G826" s="12" t="s">
        <v>11</v>
      </c>
    </row>
    <row r="827" spans="3:7" ht="15" thickBot="1" x14ac:dyDescent="0.35">
      <c r="C827" s="10">
        <v>43317</v>
      </c>
      <c r="D827" s="11">
        <v>0.85346064814814815</v>
      </c>
      <c r="E827" s="12" t="s">
        <v>9</v>
      </c>
      <c r="F827" s="12">
        <v>11</v>
      </c>
      <c r="G827" s="12" t="s">
        <v>11</v>
      </c>
    </row>
    <row r="828" spans="3:7" ht="15" thickBot="1" x14ac:dyDescent="0.35">
      <c r="C828" s="10">
        <v>43317</v>
      </c>
      <c r="D828" s="11">
        <v>0.86208333333333342</v>
      </c>
      <c r="E828" s="12" t="s">
        <v>9</v>
      </c>
      <c r="F828" s="12">
        <v>11</v>
      </c>
      <c r="G828" s="12" t="s">
        <v>10</v>
      </c>
    </row>
    <row r="829" spans="3:7" ht="15" thickBot="1" x14ac:dyDescent="0.35">
      <c r="C829" s="10">
        <v>43317</v>
      </c>
      <c r="D829" s="11">
        <v>0.89778935185185194</v>
      </c>
      <c r="E829" s="12" t="s">
        <v>9</v>
      </c>
      <c r="F829" s="12">
        <v>11</v>
      </c>
      <c r="G829" s="12" t="s">
        <v>11</v>
      </c>
    </row>
    <row r="830" spans="3:7" ht="15" thickBot="1" x14ac:dyDescent="0.35">
      <c r="C830" s="10">
        <v>43317</v>
      </c>
      <c r="D830" s="11">
        <v>0.9034375</v>
      </c>
      <c r="E830" s="12" t="s">
        <v>9</v>
      </c>
      <c r="F830" s="12">
        <v>10</v>
      </c>
      <c r="G830" s="12" t="s">
        <v>10</v>
      </c>
    </row>
    <row r="831" spans="3:7" ht="15" thickBot="1" x14ac:dyDescent="0.35">
      <c r="C831" s="10">
        <v>43317</v>
      </c>
      <c r="D831" s="11">
        <v>0.9107291666666667</v>
      </c>
      <c r="E831" s="12" t="s">
        <v>9</v>
      </c>
      <c r="F831" s="12">
        <v>29</v>
      </c>
      <c r="G831" s="12" t="s">
        <v>10</v>
      </c>
    </row>
    <row r="832" spans="3:7" ht="15" thickBot="1" x14ac:dyDescent="0.35">
      <c r="C832" s="10">
        <v>43317</v>
      </c>
      <c r="D832" s="11">
        <v>0.93138888888888882</v>
      </c>
      <c r="E832" s="12" t="s">
        <v>9</v>
      </c>
      <c r="F832" s="12">
        <v>17</v>
      </c>
      <c r="G832" s="12" t="s">
        <v>10</v>
      </c>
    </row>
    <row r="833" spans="3:7" ht="15" thickBot="1" x14ac:dyDescent="0.35">
      <c r="C833" s="10">
        <v>43317</v>
      </c>
      <c r="D833" s="11">
        <v>0.93142361111111116</v>
      </c>
      <c r="E833" s="12" t="s">
        <v>9</v>
      </c>
      <c r="F833" s="12">
        <v>11</v>
      </c>
      <c r="G833" s="12" t="s">
        <v>10</v>
      </c>
    </row>
    <row r="834" spans="3:7" ht="15" thickBot="1" x14ac:dyDescent="0.35">
      <c r="C834" s="17">
        <v>43317</v>
      </c>
      <c r="D834" s="18">
        <v>0.93564814814814812</v>
      </c>
      <c r="E834" s="19" t="s">
        <v>9</v>
      </c>
      <c r="F834" s="19">
        <v>13</v>
      </c>
      <c r="G834" s="19" t="s">
        <v>11</v>
      </c>
    </row>
    <row r="835" spans="3:7" ht="15" thickBot="1" x14ac:dyDescent="0.35">
      <c r="C835" s="7">
        <v>43318</v>
      </c>
      <c r="D835" s="8">
        <v>2.9201388888888888E-2</v>
      </c>
      <c r="E835" s="9" t="s">
        <v>9</v>
      </c>
      <c r="F835" s="9">
        <v>18</v>
      </c>
      <c r="G835" s="9" t="s">
        <v>10</v>
      </c>
    </row>
    <row r="836" spans="3:7" ht="15" thickBot="1" x14ac:dyDescent="0.35">
      <c r="C836" s="10">
        <v>43318</v>
      </c>
      <c r="D836" s="11">
        <v>0.13252314814814814</v>
      </c>
      <c r="E836" s="12" t="s">
        <v>9</v>
      </c>
      <c r="F836" s="12">
        <v>22</v>
      </c>
      <c r="G836" s="12" t="s">
        <v>10</v>
      </c>
    </row>
    <row r="837" spans="3:7" ht="15" thickBot="1" x14ac:dyDescent="0.35">
      <c r="C837" s="10">
        <v>43318</v>
      </c>
      <c r="D837" s="11">
        <v>0.13253472222222221</v>
      </c>
      <c r="E837" s="12" t="s">
        <v>9</v>
      </c>
      <c r="F837" s="12">
        <v>17</v>
      </c>
      <c r="G837" s="12" t="s">
        <v>10</v>
      </c>
    </row>
    <row r="838" spans="3:7" ht="15" thickBot="1" x14ac:dyDescent="0.35">
      <c r="C838" s="10">
        <v>43318</v>
      </c>
      <c r="D838" s="11">
        <v>0.13258101851851853</v>
      </c>
      <c r="E838" s="12" t="s">
        <v>9</v>
      </c>
      <c r="F838" s="12">
        <v>27</v>
      </c>
      <c r="G838" s="12" t="s">
        <v>10</v>
      </c>
    </row>
    <row r="839" spans="3:7" ht="15" thickBot="1" x14ac:dyDescent="0.35">
      <c r="C839" s="10">
        <v>43318</v>
      </c>
      <c r="D839" s="11">
        <v>0.13508101851851853</v>
      </c>
      <c r="E839" s="12" t="s">
        <v>9</v>
      </c>
      <c r="F839" s="12">
        <v>11</v>
      </c>
      <c r="G839" s="12" t="s">
        <v>11</v>
      </c>
    </row>
    <row r="840" spans="3:7" ht="15" thickBot="1" x14ac:dyDescent="0.35">
      <c r="C840" s="10">
        <v>43318</v>
      </c>
      <c r="D840" s="11">
        <v>0.13530092592592594</v>
      </c>
      <c r="E840" s="12" t="s">
        <v>9</v>
      </c>
      <c r="F840" s="12">
        <v>11</v>
      </c>
      <c r="G840" s="12" t="s">
        <v>11</v>
      </c>
    </row>
    <row r="841" spans="3:7" ht="15" thickBot="1" x14ac:dyDescent="0.35">
      <c r="C841" s="10">
        <v>43318</v>
      </c>
      <c r="D841" s="11">
        <v>0.29274305555555552</v>
      </c>
      <c r="E841" s="12" t="s">
        <v>9</v>
      </c>
      <c r="F841" s="12">
        <v>10</v>
      </c>
      <c r="G841" s="12" t="s">
        <v>11</v>
      </c>
    </row>
    <row r="842" spans="3:7" ht="15" thickBot="1" x14ac:dyDescent="0.35">
      <c r="C842" s="10">
        <v>43318</v>
      </c>
      <c r="D842" s="11">
        <v>0.29903935185185188</v>
      </c>
      <c r="E842" s="12" t="s">
        <v>9</v>
      </c>
      <c r="F842" s="12">
        <v>12</v>
      </c>
      <c r="G842" s="12" t="s">
        <v>11</v>
      </c>
    </row>
    <row r="843" spans="3:7" x14ac:dyDescent="0.3">
      <c r="C843" s="20">
        <v>43318</v>
      </c>
      <c r="D843" s="21">
        <v>0.30981481481481482</v>
      </c>
      <c r="E843" s="22" t="s">
        <v>9</v>
      </c>
      <c r="F843" s="22">
        <v>9</v>
      </c>
      <c r="G843" s="22" t="s">
        <v>10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1863E-88D8-4E70-B2D7-6CAB3019D2C9}">
  <dimension ref="C4:T1104"/>
  <sheetViews>
    <sheetView workbookViewId="0"/>
  </sheetViews>
  <sheetFormatPr defaultRowHeight="14.4" x14ac:dyDescent="0.3"/>
  <cols>
    <col min="3" max="3" width="10.109375" customWidth="1"/>
    <col min="5" max="5" width="11" customWidth="1"/>
    <col min="10" max="10" width="33.44140625" customWidth="1"/>
  </cols>
  <sheetData>
    <row r="4" spans="3:20" ht="15" thickBot="1" x14ac:dyDescent="0.35">
      <c r="C4" s="56" t="s">
        <v>0</v>
      </c>
      <c r="D4" s="56" t="s">
        <v>1</v>
      </c>
      <c r="E4" s="56" t="s">
        <v>2</v>
      </c>
      <c r="F4" s="56" t="s">
        <v>3</v>
      </c>
      <c r="G4" s="56" t="s">
        <v>4</v>
      </c>
    </row>
    <row r="5" spans="3:20" ht="15" thickBot="1" x14ac:dyDescent="0.35">
      <c r="C5" s="57" t="s">
        <v>5</v>
      </c>
      <c r="D5" s="57">
        <v>15</v>
      </c>
      <c r="E5" s="58">
        <v>43325</v>
      </c>
      <c r="F5" s="59">
        <v>0.34498842592592593</v>
      </c>
      <c r="G5" s="60">
        <v>0.5</v>
      </c>
    </row>
    <row r="6" spans="3:20" x14ac:dyDescent="0.3">
      <c r="C6" s="61" t="s">
        <v>2</v>
      </c>
      <c r="D6" s="61" t="s">
        <v>3</v>
      </c>
      <c r="E6" s="61" t="s">
        <v>6</v>
      </c>
      <c r="F6" s="61" t="s">
        <v>7</v>
      </c>
      <c r="G6" s="61" t="s">
        <v>8</v>
      </c>
    </row>
    <row r="7" spans="3:20" ht="15" thickBot="1" x14ac:dyDescent="0.35">
      <c r="C7" s="7">
        <v>43318</v>
      </c>
      <c r="D7" s="8">
        <v>2.9201388888888888E-2</v>
      </c>
      <c r="E7" s="9" t="s">
        <v>9</v>
      </c>
      <c r="F7" s="9">
        <v>18</v>
      </c>
      <c r="G7" s="9" t="s">
        <v>10</v>
      </c>
    </row>
    <row r="8" spans="3:20" ht="15" thickBot="1" x14ac:dyDescent="0.35">
      <c r="C8" s="10">
        <v>43318</v>
      </c>
      <c r="D8" s="11">
        <v>0.13252314814814814</v>
      </c>
      <c r="E8" s="12" t="s">
        <v>9</v>
      </c>
      <c r="F8" s="12">
        <v>22</v>
      </c>
      <c r="G8" s="12" t="s">
        <v>10</v>
      </c>
    </row>
    <row r="9" spans="3:20" ht="15" thickBot="1" x14ac:dyDescent="0.35">
      <c r="C9" s="10">
        <v>43318</v>
      </c>
      <c r="D9" s="11">
        <v>0.13253472222222221</v>
      </c>
      <c r="E9" s="12" t="s">
        <v>9</v>
      </c>
      <c r="F9" s="12">
        <v>17</v>
      </c>
      <c r="G9" s="12" t="s">
        <v>10</v>
      </c>
      <c r="J9" t="s">
        <v>12</v>
      </c>
      <c r="K9" s="13">
        <f>SUM( K11:R11 )</f>
        <v>1076</v>
      </c>
      <c r="L9" s="13"/>
      <c r="M9" s="14"/>
      <c r="N9" s="14"/>
      <c r="O9" s="14"/>
      <c r="P9" s="14"/>
      <c r="Q9" s="14"/>
    </row>
    <row r="10" spans="3:20" ht="15" thickBot="1" x14ac:dyDescent="0.35">
      <c r="C10" s="10">
        <v>43318</v>
      </c>
      <c r="D10" s="11">
        <v>0.13258101851851853</v>
      </c>
      <c r="E10" s="12" t="s">
        <v>9</v>
      </c>
      <c r="F10" s="12">
        <v>27</v>
      </c>
      <c r="G10" s="12" t="s">
        <v>10</v>
      </c>
      <c r="K10" s="14" t="s">
        <v>128</v>
      </c>
      <c r="L10" s="14" t="s">
        <v>129</v>
      </c>
      <c r="M10" s="14" t="s">
        <v>130</v>
      </c>
      <c r="N10" s="14" t="s">
        <v>131</v>
      </c>
      <c r="O10" s="14" t="s">
        <v>132</v>
      </c>
      <c r="P10" s="14" t="s">
        <v>133</v>
      </c>
      <c r="Q10" s="14" t="s">
        <v>134</v>
      </c>
      <c r="S10" s="14" t="s">
        <v>20</v>
      </c>
    </row>
    <row r="11" spans="3:20" ht="15" thickBot="1" x14ac:dyDescent="0.35">
      <c r="C11" s="10">
        <v>43318</v>
      </c>
      <c r="D11" s="11">
        <v>0.13508101851851853</v>
      </c>
      <c r="E11" s="12" t="s">
        <v>9</v>
      </c>
      <c r="F11" s="12">
        <v>11</v>
      </c>
      <c r="G11" s="12" t="s">
        <v>11</v>
      </c>
      <c r="J11" t="s">
        <v>21</v>
      </c>
      <c r="K11" s="13">
        <f>COUNTIFS($C$7:$C$1082, "=2018-08-06" )</f>
        <v>200</v>
      </c>
      <c r="L11" s="13">
        <f>COUNTIFS($C$7:$C$1082, "=2018-08-07" )</f>
        <v>135</v>
      </c>
      <c r="M11" s="13">
        <f>COUNTIFS($C$7:$C$1082, "=2018-08-08" )</f>
        <v>176</v>
      </c>
      <c r="N11" s="13">
        <f>COUNTIFS($C$7:$C$1082, "=2018-08-09" )</f>
        <v>127</v>
      </c>
      <c r="O11" s="13">
        <f>COUNTIFS($C$7:$C$1082, "=2018-08-10" )</f>
        <v>112</v>
      </c>
      <c r="P11" s="13">
        <f>COUNTIFS($C$7:$C$1082, "=2018-08-11" )</f>
        <v>153</v>
      </c>
      <c r="Q11" s="13">
        <f>COUNTIFS($C$7:$C$1082, "=2018-08-12" )</f>
        <v>173</v>
      </c>
      <c r="S11" s="13">
        <f>SUM( K11:Q11 )</f>
        <v>1076</v>
      </c>
    </row>
    <row r="12" spans="3:20" ht="15" thickBot="1" x14ac:dyDescent="0.35">
      <c r="C12" s="10">
        <v>43318</v>
      </c>
      <c r="D12" s="11">
        <v>0.13530092592592594</v>
      </c>
      <c r="E12" s="12" t="s">
        <v>9</v>
      </c>
      <c r="F12" s="12">
        <v>11</v>
      </c>
      <c r="G12" s="12" t="s">
        <v>11</v>
      </c>
      <c r="J12" t="s">
        <v>22</v>
      </c>
      <c r="K12" s="13">
        <f>COUNTIFS($C$7:$C$1082, "=2018-08-06",  $F$7:$F$1082, "&gt;30" )</f>
        <v>2</v>
      </c>
      <c r="L12" s="13">
        <f>COUNTIFS($C$7:$C$1082, "=2018-08-07", $F$7:$F$1082, "&gt;30" )</f>
        <v>3</v>
      </c>
      <c r="M12" s="13">
        <f>COUNTIFS($C$7:$C$1082, "=2018-08-08", $F$7:$F$1082, "&gt;30" )</f>
        <v>3</v>
      </c>
      <c r="N12" s="13">
        <f>COUNTIFS($C$7:$C$1082, "=2018-08-09", $F$7:$F$1082, "&gt;30" )</f>
        <v>4</v>
      </c>
      <c r="O12" s="13">
        <f>COUNTIFS($C$7:$C$1082, "=2018-08-10", $F$7:$F$1082, "&gt;30" )</f>
        <v>2</v>
      </c>
      <c r="P12" s="13">
        <f>COUNTIFS($C$7:$C$1082, "=2018-08-11", $F$7:$F$1082, "&gt;30" )</f>
        <v>1</v>
      </c>
      <c r="Q12" s="13">
        <f>COUNTIFS($C$7:$C$1082, "=2018-08-12", $F$7:$F$1082, "&gt;30" )</f>
        <v>3</v>
      </c>
      <c r="S12" s="13">
        <f>SUM( K12:R12 )</f>
        <v>18</v>
      </c>
      <c r="T12" s="15">
        <f>S12/S11</f>
        <v>1.6728624535315983E-2</v>
      </c>
    </row>
    <row r="13" spans="3:20" ht="15" thickBot="1" x14ac:dyDescent="0.35">
      <c r="C13" s="10">
        <v>43318</v>
      </c>
      <c r="D13" s="11">
        <v>0.29274305555555552</v>
      </c>
      <c r="E13" s="12" t="s">
        <v>9</v>
      </c>
      <c r="F13" s="12">
        <v>10</v>
      </c>
      <c r="G13" s="12" t="s">
        <v>11</v>
      </c>
    </row>
    <row r="14" spans="3:20" ht="15" thickBot="1" x14ac:dyDescent="0.35">
      <c r="C14" s="10">
        <v>43318</v>
      </c>
      <c r="D14" s="11">
        <v>0.29903935185185188</v>
      </c>
      <c r="E14" s="12" t="s">
        <v>9</v>
      </c>
      <c r="F14" s="12">
        <v>12</v>
      </c>
      <c r="G14" s="12" t="s">
        <v>11</v>
      </c>
    </row>
    <row r="15" spans="3:20" x14ac:dyDescent="0.3">
      <c r="C15" s="20">
        <v>43318</v>
      </c>
      <c r="D15" s="21">
        <v>0.30981481481481482</v>
      </c>
      <c r="E15" s="22" t="s">
        <v>9</v>
      </c>
      <c r="F15" s="22">
        <v>9</v>
      </c>
      <c r="G15" s="22" t="s">
        <v>10</v>
      </c>
    </row>
    <row r="16" spans="3:20" ht="15" thickBot="1" x14ac:dyDescent="0.35">
      <c r="C16" s="7">
        <v>43318</v>
      </c>
      <c r="D16" s="8">
        <v>0.34716435185185185</v>
      </c>
      <c r="E16" s="9" t="s">
        <v>9</v>
      </c>
      <c r="F16" s="71">
        <v>0</v>
      </c>
      <c r="G16" s="9" t="s">
        <v>11</v>
      </c>
    </row>
    <row r="17" spans="3:7" ht="15" thickBot="1" x14ac:dyDescent="0.35">
      <c r="C17" s="10">
        <v>43318</v>
      </c>
      <c r="D17" s="11">
        <v>0.35327546296296292</v>
      </c>
      <c r="E17" s="12" t="s">
        <v>9</v>
      </c>
      <c r="F17" s="12">
        <v>19</v>
      </c>
      <c r="G17" s="12" t="s">
        <v>10</v>
      </c>
    </row>
    <row r="18" spans="3:7" ht="15" thickBot="1" x14ac:dyDescent="0.35">
      <c r="C18" s="10">
        <v>43318</v>
      </c>
      <c r="D18" s="11">
        <v>0.36005787037037035</v>
      </c>
      <c r="E18" s="12" t="s">
        <v>9</v>
      </c>
      <c r="F18" s="12">
        <v>22</v>
      </c>
      <c r="G18" s="12" t="s">
        <v>10</v>
      </c>
    </row>
    <row r="19" spans="3:7" ht="15" thickBot="1" x14ac:dyDescent="0.35">
      <c r="C19" s="10">
        <v>43318</v>
      </c>
      <c r="D19" s="11">
        <v>0.36098379629629629</v>
      </c>
      <c r="E19" s="12" t="s">
        <v>9</v>
      </c>
      <c r="F19" s="12">
        <v>9</v>
      </c>
      <c r="G19" s="12" t="s">
        <v>10</v>
      </c>
    </row>
    <row r="20" spans="3:7" ht="15" thickBot="1" x14ac:dyDescent="0.35">
      <c r="C20" s="10">
        <v>43318</v>
      </c>
      <c r="D20" s="11">
        <v>0.36578703703703702</v>
      </c>
      <c r="E20" s="12" t="s">
        <v>9</v>
      </c>
      <c r="F20" s="12">
        <v>16</v>
      </c>
      <c r="G20" s="12" t="s">
        <v>10</v>
      </c>
    </row>
    <row r="21" spans="3:7" ht="15" thickBot="1" x14ac:dyDescent="0.35">
      <c r="C21" s="10">
        <v>43318</v>
      </c>
      <c r="D21" s="11">
        <v>0.36582175925925925</v>
      </c>
      <c r="E21" s="12" t="s">
        <v>9</v>
      </c>
      <c r="F21" s="12">
        <v>16</v>
      </c>
      <c r="G21" s="12" t="s">
        <v>10</v>
      </c>
    </row>
    <row r="22" spans="3:7" ht="15" thickBot="1" x14ac:dyDescent="0.35">
      <c r="C22" s="10">
        <v>43318</v>
      </c>
      <c r="D22" s="11">
        <v>0.36582175925925925</v>
      </c>
      <c r="E22" s="12" t="s">
        <v>9</v>
      </c>
      <c r="F22" s="12">
        <v>23</v>
      </c>
      <c r="G22" s="12" t="s">
        <v>10</v>
      </c>
    </row>
    <row r="23" spans="3:7" ht="15" thickBot="1" x14ac:dyDescent="0.35">
      <c r="C23" s="10">
        <v>43318</v>
      </c>
      <c r="D23" s="11">
        <v>0.36583333333333329</v>
      </c>
      <c r="E23" s="12" t="s">
        <v>9</v>
      </c>
      <c r="F23" s="12">
        <v>17</v>
      </c>
      <c r="G23" s="12" t="s">
        <v>10</v>
      </c>
    </row>
    <row r="24" spans="3:7" ht="15" thickBot="1" x14ac:dyDescent="0.35">
      <c r="C24" s="10">
        <v>43318</v>
      </c>
      <c r="D24" s="11">
        <v>0.3663541666666667</v>
      </c>
      <c r="E24" s="12" t="s">
        <v>9</v>
      </c>
      <c r="F24" s="12">
        <v>15</v>
      </c>
      <c r="G24" s="12" t="s">
        <v>10</v>
      </c>
    </row>
    <row r="25" spans="3:7" ht="15" thickBot="1" x14ac:dyDescent="0.35">
      <c r="C25" s="10">
        <v>43318</v>
      </c>
      <c r="D25" s="11">
        <v>0.37030092592592595</v>
      </c>
      <c r="E25" s="12" t="s">
        <v>9</v>
      </c>
      <c r="F25" s="12">
        <v>16</v>
      </c>
      <c r="G25" s="12" t="s">
        <v>11</v>
      </c>
    </row>
    <row r="26" spans="3:7" ht="15" thickBot="1" x14ac:dyDescent="0.35">
      <c r="C26" s="10">
        <v>43318</v>
      </c>
      <c r="D26" s="11">
        <v>0.37644675925925924</v>
      </c>
      <c r="E26" s="12" t="s">
        <v>9</v>
      </c>
      <c r="F26" s="12">
        <v>24</v>
      </c>
      <c r="G26" s="12" t="s">
        <v>10</v>
      </c>
    </row>
    <row r="27" spans="3:7" ht="15" thickBot="1" x14ac:dyDescent="0.35">
      <c r="C27" s="10">
        <v>43318</v>
      </c>
      <c r="D27" s="11">
        <v>0.37677083333333333</v>
      </c>
      <c r="E27" s="12" t="s">
        <v>9</v>
      </c>
      <c r="F27" s="12">
        <v>28</v>
      </c>
      <c r="G27" s="12" t="s">
        <v>10</v>
      </c>
    </row>
    <row r="28" spans="3:7" ht="15" thickBot="1" x14ac:dyDescent="0.35">
      <c r="C28" s="10">
        <v>43318</v>
      </c>
      <c r="D28" s="11">
        <v>0.37782407407407409</v>
      </c>
      <c r="E28" s="12" t="s">
        <v>9</v>
      </c>
      <c r="F28" s="12">
        <v>29</v>
      </c>
      <c r="G28" s="12" t="s">
        <v>11</v>
      </c>
    </row>
    <row r="29" spans="3:7" ht="15" thickBot="1" x14ac:dyDescent="0.35">
      <c r="C29" s="10">
        <v>43318</v>
      </c>
      <c r="D29" s="11">
        <v>0.37784722222222222</v>
      </c>
      <c r="E29" s="12" t="s">
        <v>9</v>
      </c>
      <c r="F29" s="12">
        <v>24</v>
      </c>
      <c r="G29" s="12" t="s">
        <v>11</v>
      </c>
    </row>
    <row r="30" spans="3:7" ht="15" thickBot="1" x14ac:dyDescent="0.35">
      <c r="C30" s="10">
        <v>43318</v>
      </c>
      <c r="D30" s="11">
        <v>0.37787037037037036</v>
      </c>
      <c r="E30" s="12" t="s">
        <v>9</v>
      </c>
      <c r="F30" s="12">
        <v>14</v>
      </c>
      <c r="G30" s="12" t="s">
        <v>11</v>
      </c>
    </row>
    <row r="31" spans="3:7" ht="15" thickBot="1" x14ac:dyDescent="0.35">
      <c r="C31" s="10">
        <v>43318</v>
      </c>
      <c r="D31" s="11">
        <v>0.3860763888888889</v>
      </c>
      <c r="E31" s="12" t="s">
        <v>9</v>
      </c>
      <c r="F31" s="12">
        <v>24</v>
      </c>
      <c r="G31" s="12" t="s">
        <v>10</v>
      </c>
    </row>
    <row r="32" spans="3:7" ht="15" thickBot="1" x14ac:dyDescent="0.35">
      <c r="C32" s="10">
        <v>43318</v>
      </c>
      <c r="D32" s="11">
        <v>0.39033564814814814</v>
      </c>
      <c r="E32" s="12" t="s">
        <v>9</v>
      </c>
      <c r="F32" s="12">
        <v>22</v>
      </c>
      <c r="G32" s="12" t="s">
        <v>10</v>
      </c>
    </row>
    <row r="33" spans="3:7" ht="15" thickBot="1" x14ac:dyDescent="0.35">
      <c r="C33" s="10">
        <v>43318</v>
      </c>
      <c r="D33" s="11">
        <v>0.39348379629629626</v>
      </c>
      <c r="E33" s="12" t="s">
        <v>9</v>
      </c>
      <c r="F33" s="12">
        <v>22</v>
      </c>
      <c r="G33" s="12" t="s">
        <v>11</v>
      </c>
    </row>
    <row r="34" spans="3:7" ht="15" thickBot="1" x14ac:dyDescent="0.35">
      <c r="C34" s="10">
        <v>43318</v>
      </c>
      <c r="D34" s="11">
        <v>0.39734953703703701</v>
      </c>
      <c r="E34" s="12" t="s">
        <v>9</v>
      </c>
      <c r="F34" s="12">
        <v>19</v>
      </c>
      <c r="G34" s="12" t="s">
        <v>11</v>
      </c>
    </row>
    <row r="35" spans="3:7" ht="15" thickBot="1" x14ac:dyDescent="0.35">
      <c r="C35" s="10">
        <v>43318</v>
      </c>
      <c r="D35" s="11">
        <v>0.39736111111111111</v>
      </c>
      <c r="E35" s="12" t="s">
        <v>9</v>
      </c>
      <c r="F35" s="12">
        <v>18</v>
      </c>
      <c r="G35" s="12" t="s">
        <v>11</v>
      </c>
    </row>
    <row r="36" spans="3:7" ht="15" thickBot="1" x14ac:dyDescent="0.35">
      <c r="C36" s="10">
        <v>43318</v>
      </c>
      <c r="D36" s="11">
        <v>0.39739583333333334</v>
      </c>
      <c r="E36" s="12" t="s">
        <v>9</v>
      </c>
      <c r="F36" s="12">
        <v>11</v>
      </c>
      <c r="G36" s="12" t="s">
        <v>11</v>
      </c>
    </row>
    <row r="37" spans="3:7" ht="15" thickBot="1" x14ac:dyDescent="0.35">
      <c r="C37" s="10">
        <v>43318</v>
      </c>
      <c r="D37" s="11">
        <v>0.40997685185185184</v>
      </c>
      <c r="E37" s="12" t="s">
        <v>9</v>
      </c>
      <c r="F37" s="12">
        <v>19</v>
      </c>
      <c r="G37" s="12" t="s">
        <v>10</v>
      </c>
    </row>
    <row r="38" spans="3:7" ht="15" thickBot="1" x14ac:dyDescent="0.35">
      <c r="C38" s="10">
        <v>43318</v>
      </c>
      <c r="D38" s="11">
        <v>0.41163194444444445</v>
      </c>
      <c r="E38" s="12" t="s">
        <v>9</v>
      </c>
      <c r="F38" s="12">
        <v>10</v>
      </c>
      <c r="G38" s="12" t="s">
        <v>10</v>
      </c>
    </row>
    <row r="39" spans="3:7" ht="15" thickBot="1" x14ac:dyDescent="0.35">
      <c r="C39" s="10">
        <v>43318</v>
      </c>
      <c r="D39" s="11">
        <v>0.4166435185185185</v>
      </c>
      <c r="E39" s="12" t="s">
        <v>9</v>
      </c>
      <c r="F39" s="12">
        <v>13</v>
      </c>
      <c r="G39" s="12" t="s">
        <v>11</v>
      </c>
    </row>
    <row r="40" spans="3:7" ht="15" thickBot="1" x14ac:dyDescent="0.35">
      <c r="C40" s="10">
        <v>43318</v>
      </c>
      <c r="D40" s="11">
        <v>0.42018518518518522</v>
      </c>
      <c r="E40" s="12" t="s">
        <v>9</v>
      </c>
      <c r="F40" s="12">
        <v>10</v>
      </c>
      <c r="G40" s="12" t="s">
        <v>11</v>
      </c>
    </row>
    <row r="41" spans="3:7" ht="15" thickBot="1" x14ac:dyDescent="0.35">
      <c r="C41" s="10">
        <v>43318</v>
      </c>
      <c r="D41" s="11">
        <v>0.42468750000000005</v>
      </c>
      <c r="E41" s="12" t="s">
        <v>9</v>
      </c>
      <c r="F41" s="12">
        <v>13</v>
      </c>
      <c r="G41" s="12" t="s">
        <v>10</v>
      </c>
    </row>
    <row r="42" spans="3:7" ht="15" thickBot="1" x14ac:dyDescent="0.35">
      <c r="C42" s="10">
        <v>43318</v>
      </c>
      <c r="D42" s="11">
        <v>0.43239583333333331</v>
      </c>
      <c r="E42" s="12" t="s">
        <v>9</v>
      </c>
      <c r="F42" s="12">
        <v>12</v>
      </c>
      <c r="G42" s="12" t="s">
        <v>11</v>
      </c>
    </row>
    <row r="43" spans="3:7" ht="15" thickBot="1" x14ac:dyDescent="0.35">
      <c r="C43" s="10">
        <v>43318</v>
      </c>
      <c r="D43" s="11">
        <v>0.44244212962962964</v>
      </c>
      <c r="E43" s="12" t="s">
        <v>9</v>
      </c>
      <c r="F43" s="12">
        <v>22</v>
      </c>
      <c r="G43" s="12" t="s">
        <v>10</v>
      </c>
    </row>
    <row r="44" spans="3:7" ht="15" thickBot="1" x14ac:dyDescent="0.35">
      <c r="C44" s="10">
        <v>43318</v>
      </c>
      <c r="D44" s="11">
        <v>0.45291666666666663</v>
      </c>
      <c r="E44" s="12" t="s">
        <v>9</v>
      </c>
      <c r="F44" s="12">
        <v>17</v>
      </c>
      <c r="G44" s="12" t="s">
        <v>11</v>
      </c>
    </row>
    <row r="45" spans="3:7" ht="15" thickBot="1" x14ac:dyDescent="0.35">
      <c r="C45" s="10">
        <v>43318</v>
      </c>
      <c r="D45" s="11">
        <v>0.46083333333333337</v>
      </c>
      <c r="E45" s="12" t="s">
        <v>9</v>
      </c>
      <c r="F45" s="12">
        <v>11</v>
      </c>
      <c r="G45" s="12" t="s">
        <v>11</v>
      </c>
    </row>
    <row r="46" spans="3:7" ht="15" thickBot="1" x14ac:dyDescent="0.35">
      <c r="C46" s="10">
        <v>43318</v>
      </c>
      <c r="D46" s="11">
        <v>0.46192129629629625</v>
      </c>
      <c r="E46" s="12" t="s">
        <v>9</v>
      </c>
      <c r="F46" s="12">
        <v>10</v>
      </c>
      <c r="G46" s="12" t="s">
        <v>11</v>
      </c>
    </row>
    <row r="47" spans="3:7" ht="15" thickBot="1" x14ac:dyDescent="0.35">
      <c r="C47" s="10">
        <v>43318</v>
      </c>
      <c r="D47" s="11">
        <v>0.46263888888888888</v>
      </c>
      <c r="E47" s="12" t="s">
        <v>9</v>
      </c>
      <c r="F47" s="12">
        <v>18</v>
      </c>
      <c r="G47" s="12" t="s">
        <v>11</v>
      </c>
    </row>
    <row r="48" spans="3:7" ht="15" thickBot="1" x14ac:dyDescent="0.35">
      <c r="C48" s="10">
        <v>43318</v>
      </c>
      <c r="D48" s="11">
        <v>0.46266203703703707</v>
      </c>
      <c r="E48" s="12" t="s">
        <v>9</v>
      </c>
      <c r="F48" s="12">
        <v>18</v>
      </c>
      <c r="G48" s="12" t="s">
        <v>11</v>
      </c>
    </row>
    <row r="49" spans="3:7" ht="15" thickBot="1" x14ac:dyDescent="0.35">
      <c r="C49" s="10">
        <v>43318</v>
      </c>
      <c r="D49" s="11">
        <v>0.4626736111111111</v>
      </c>
      <c r="E49" s="12" t="s">
        <v>9</v>
      </c>
      <c r="F49" s="12">
        <v>17</v>
      </c>
      <c r="G49" s="12" t="s">
        <v>11</v>
      </c>
    </row>
    <row r="50" spans="3:7" ht="15" thickBot="1" x14ac:dyDescent="0.35">
      <c r="C50" s="10">
        <v>43318</v>
      </c>
      <c r="D50" s="11">
        <v>0.46336805555555555</v>
      </c>
      <c r="E50" s="12" t="s">
        <v>9</v>
      </c>
      <c r="F50" s="12">
        <v>27</v>
      </c>
      <c r="G50" s="12" t="s">
        <v>11</v>
      </c>
    </row>
    <row r="51" spans="3:7" ht="15" thickBot="1" x14ac:dyDescent="0.35">
      <c r="C51" s="10">
        <v>43318</v>
      </c>
      <c r="D51" s="11">
        <v>0.46337962962962959</v>
      </c>
      <c r="E51" s="12" t="s">
        <v>9</v>
      </c>
      <c r="F51" s="12">
        <v>25</v>
      </c>
      <c r="G51" s="12" t="s">
        <v>11</v>
      </c>
    </row>
    <row r="52" spans="3:7" ht="15" thickBot="1" x14ac:dyDescent="0.35">
      <c r="C52" s="10">
        <v>43318</v>
      </c>
      <c r="D52" s="11">
        <v>0.46340277777777777</v>
      </c>
      <c r="E52" s="12" t="s">
        <v>9</v>
      </c>
      <c r="F52" s="12">
        <v>13</v>
      </c>
      <c r="G52" s="12" t="s">
        <v>11</v>
      </c>
    </row>
    <row r="53" spans="3:7" ht="15" thickBot="1" x14ac:dyDescent="0.35">
      <c r="C53" s="10">
        <v>43318</v>
      </c>
      <c r="D53" s="11">
        <v>0.46975694444444444</v>
      </c>
      <c r="E53" s="12" t="s">
        <v>9</v>
      </c>
      <c r="F53" s="12">
        <v>26</v>
      </c>
      <c r="G53" s="12" t="s">
        <v>10</v>
      </c>
    </row>
    <row r="54" spans="3:7" ht="15" thickBot="1" x14ac:dyDescent="0.35">
      <c r="C54" s="10">
        <v>43318</v>
      </c>
      <c r="D54" s="11">
        <v>0.4698032407407407</v>
      </c>
      <c r="E54" s="12" t="s">
        <v>9</v>
      </c>
      <c r="F54" s="12">
        <v>25</v>
      </c>
      <c r="G54" s="12" t="s">
        <v>10</v>
      </c>
    </row>
    <row r="55" spans="3:7" ht="15" thickBot="1" x14ac:dyDescent="0.35">
      <c r="C55" s="10">
        <v>43318</v>
      </c>
      <c r="D55" s="11">
        <v>0.48446759259259259</v>
      </c>
      <c r="E55" s="12" t="s">
        <v>9</v>
      </c>
      <c r="F55" s="12">
        <v>24</v>
      </c>
      <c r="G55" s="12" t="s">
        <v>10</v>
      </c>
    </row>
    <row r="56" spans="3:7" ht="15" thickBot="1" x14ac:dyDescent="0.35">
      <c r="C56" s="10">
        <v>43318</v>
      </c>
      <c r="D56" s="11">
        <v>0.48480324074074077</v>
      </c>
      <c r="E56" s="12" t="s">
        <v>9</v>
      </c>
      <c r="F56" s="12">
        <v>22</v>
      </c>
      <c r="G56" s="12" t="s">
        <v>11</v>
      </c>
    </row>
    <row r="57" spans="3:7" ht="15" thickBot="1" x14ac:dyDescent="0.35">
      <c r="C57" s="10">
        <v>43318</v>
      </c>
      <c r="D57" s="11">
        <v>0.4848263888888889</v>
      </c>
      <c r="E57" s="12" t="s">
        <v>9</v>
      </c>
      <c r="F57" s="12">
        <v>22</v>
      </c>
      <c r="G57" s="12" t="s">
        <v>11</v>
      </c>
    </row>
    <row r="58" spans="3:7" ht="15" thickBot="1" x14ac:dyDescent="0.35">
      <c r="C58" s="10">
        <v>43318</v>
      </c>
      <c r="D58" s="11">
        <v>0.48486111111111113</v>
      </c>
      <c r="E58" s="12" t="s">
        <v>9</v>
      </c>
      <c r="F58" s="12">
        <v>19</v>
      </c>
      <c r="G58" s="12" t="s">
        <v>11</v>
      </c>
    </row>
    <row r="59" spans="3:7" ht="15" thickBot="1" x14ac:dyDescent="0.35">
      <c r="C59" s="10">
        <v>43318</v>
      </c>
      <c r="D59" s="11">
        <v>0.48487268518518517</v>
      </c>
      <c r="E59" s="12" t="s">
        <v>9</v>
      </c>
      <c r="F59" s="12">
        <v>11</v>
      </c>
      <c r="G59" s="12" t="s">
        <v>11</v>
      </c>
    </row>
    <row r="60" spans="3:7" ht="15" thickBot="1" x14ac:dyDescent="0.35">
      <c r="C60" s="10">
        <v>43318</v>
      </c>
      <c r="D60" s="11">
        <v>0.48519675925925926</v>
      </c>
      <c r="E60" s="12" t="s">
        <v>9</v>
      </c>
      <c r="F60" s="12">
        <v>13</v>
      </c>
      <c r="G60" s="12" t="s">
        <v>11</v>
      </c>
    </row>
    <row r="61" spans="3:7" ht="15" thickBot="1" x14ac:dyDescent="0.35">
      <c r="C61" s="10">
        <v>43318</v>
      </c>
      <c r="D61" s="11">
        <v>0.48546296296296299</v>
      </c>
      <c r="E61" s="12" t="s">
        <v>9</v>
      </c>
      <c r="F61" s="12">
        <v>12</v>
      </c>
      <c r="G61" s="12" t="s">
        <v>11</v>
      </c>
    </row>
    <row r="62" spans="3:7" ht="15" thickBot="1" x14ac:dyDescent="0.35">
      <c r="C62" s="10">
        <v>43318</v>
      </c>
      <c r="D62" s="11">
        <v>0.49112268518518515</v>
      </c>
      <c r="E62" s="12" t="s">
        <v>9</v>
      </c>
      <c r="F62" s="12">
        <v>21</v>
      </c>
      <c r="G62" s="12" t="s">
        <v>10</v>
      </c>
    </row>
    <row r="63" spans="3:7" ht="15" thickBot="1" x14ac:dyDescent="0.35">
      <c r="C63" s="10">
        <v>43318</v>
      </c>
      <c r="D63" s="11">
        <v>0.49245370370370373</v>
      </c>
      <c r="E63" s="12" t="s">
        <v>9</v>
      </c>
      <c r="F63" s="12">
        <v>32</v>
      </c>
      <c r="G63" s="12" t="s">
        <v>11</v>
      </c>
    </row>
    <row r="64" spans="3:7" ht="15" thickBot="1" x14ac:dyDescent="0.35">
      <c r="C64" s="10">
        <v>43318</v>
      </c>
      <c r="D64" s="11">
        <v>0.49247685185185186</v>
      </c>
      <c r="E64" s="12" t="s">
        <v>9</v>
      </c>
      <c r="F64" s="12">
        <v>32</v>
      </c>
      <c r="G64" s="12" t="s">
        <v>11</v>
      </c>
    </row>
    <row r="65" spans="3:7" ht="15" thickBot="1" x14ac:dyDescent="0.35">
      <c r="C65" s="10">
        <v>43318</v>
      </c>
      <c r="D65" s="11">
        <v>0.49247685185185186</v>
      </c>
      <c r="E65" s="12" t="s">
        <v>9</v>
      </c>
      <c r="F65" s="12">
        <v>21</v>
      </c>
      <c r="G65" s="12" t="s">
        <v>11</v>
      </c>
    </row>
    <row r="66" spans="3:7" ht="15" thickBot="1" x14ac:dyDescent="0.35">
      <c r="C66" s="10">
        <v>43318</v>
      </c>
      <c r="D66" s="11">
        <v>0.49249999999999999</v>
      </c>
      <c r="E66" s="12" t="s">
        <v>9</v>
      </c>
      <c r="F66" s="12">
        <v>28</v>
      </c>
      <c r="G66" s="12" t="s">
        <v>11</v>
      </c>
    </row>
    <row r="67" spans="3:7" ht="15" thickBot="1" x14ac:dyDescent="0.35">
      <c r="C67" s="10">
        <v>43318</v>
      </c>
      <c r="D67" s="11">
        <v>0.49249999999999999</v>
      </c>
      <c r="E67" s="12" t="s">
        <v>9</v>
      </c>
      <c r="F67" s="12">
        <v>18</v>
      </c>
      <c r="G67" s="12" t="s">
        <v>11</v>
      </c>
    </row>
    <row r="68" spans="3:7" ht="15" thickBot="1" x14ac:dyDescent="0.35">
      <c r="C68" s="10">
        <v>43318</v>
      </c>
      <c r="D68" s="11">
        <v>0.49251157407407403</v>
      </c>
      <c r="E68" s="12" t="s">
        <v>9</v>
      </c>
      <c r="F68" s="12">
        <v>12</v>
      </c>
      <c r="G68" s="12" t="s">
        <v>11</v>
      </c>
    </row>
    <row r="69" spans="3:7" ht="15" thickBot="1" x14ac:dyDescent="0.35">
      <c r="C69" s="10">
        <v>43318</v>
      </c>
      <c r="D69" s="11">
        <v>0.49329861111111112</v>
      </c>
      <c r="E69" s="12" t="s">
        <v>9</v>
      </c>
      <c r="F69" s="12">
        <v>12</v>
      </c>
      <c r="G69" s="12" t="s">
        <v>11</v>
      </c>
    </row>
    <row r="70" spans="3:7" ht="15" thickBot="1" x14ac:dyDescent="0.35">
      <c r="C70" s="10">
        <v>43318</v>
      </c>
      <c r="D70" s="11">
        <v>0.49458333333333332</v>
      </c>
      <c r="E70" s="12" t="s">
        <v>9</v>
      </c>
      <c r="F70" s="12">
        <v>19</v>
      </c>
      <c r="G70" s="12" t="s">
        <v>10</v>
      </c>
    </row>
    <row r="71" spans="3:7" ht="15" thickBot="1" x14ac:dyDescent="0.35">
      <c r="C71" s="10">
        <v>43318</v>
      </c>
      <c r="D71" s="11">
        <v>0.50307870370370367</v>
      </c>
      <c r="E71" s="12" t="s">
        <v>9</v>
      </c>
      <c r="F71" s="12">
        <v>27</v>
      </c>
      <c r="G71" s="12" t="s">
        <v>10</v>
      </c>
    </row>
    <row r="72" spans="3:7" ht="15" thickBot="1" x14ac:dyDescent="0.35">
      <c r="C72" s="10">
        <v>43318</v>
      </c>
      <c r="D72" s="11">
        <v>0.50320601851851854</v>
      </c>
      <c r="E72" s="12" t="s">
        <v>9</v>
      </c>
      <c r="F72" s="12">
        <v>14</v>
      </c>
      <c r="G72" s="12" t="s">
        <v>11</v>
      </c>
    </row>
    <row r="73" spans="3:7" ht="15" thickBot="1" x14ac:dyDescent="0.35">
      <c r="C73" s="10">
        <v>43318</v>
      </c>
      <c r="D73" s="11">
        <v>0.50324074074074077</v>
      </c>
      <c r="E73" s="12" t="s">
        <v>9</v>
      </c>
      <c r="F73" s="12">
        <v>12</v>
      </c>
      <c r="G73" s="12" t="s">
        <v>11</v>
      </c>
    </row>
    <row r="74" spans="3:7" ht="15" thickBot="1" x14ac:dyDescent="0.35">
      <c r="C74" s="10">
        <v>43318</v>
      </c>
      <c r="D74" s="11">
        <v>0.52668981481481481</v>
      </c>
      <c r="E74" s="12" t="s">
        <v>9</v>
      </c>
      <c r="F74" s="12">
        <v>9</v>
      </c>
      <c r="G74" s="12" t="s">
        <v>10</v>
      </c>
    </row>
    <row r="75" spans="3:7" ht="15" thickBot="1" x14ac:dyDescent="0.35">
      <c r="C75" s="10">
        <v>43318</v>
      </c>
      <c r="D75" s="11">
        <v>0.52858796296296295</v>
      </c>
      <c r="E75" s="12" t="s">
        <v>9</v>
      </c>
      <c r="F75" s="12">
        <v>13</v>
      </c>
      <c r="G75" s="12" t="s">
        <v>10</v>
      </c>
    </row>
    <row r="76" spans="3:7" ht="15" thickBot="1" x14ac:dyDescent="0.35">
      <c r="C76" s="10">
        <v>43318</v>
      </c>
      <c r="D76" s="11">
        <v>0.52862268518518518</v>
      </c>
      <c r="E76" s="12" t="s">
        <v>9</v>
      </c>
      <c r="F76" s="12">
        <v>13</v>
      </c>
      <c r="G76" s="12" t="s">
        <v>10</v>
      </c>
    </row>
    <row r="77" spans="3:7" ht="15" thickBot="1" x14ac:dyDescent="0.35">
      <c r="C77" s="10">
        <v>43318</v>
      </c>
      <c r="D77" s="11">
        <v>0.53004629629629629</v>
      </c>
      <c r="E77" s="12" t="s">
        <v>9</v>
      </c>
      <c r="F77" s="12">
        <v>13</v>
      </c>
      <c r="G77" s="12" t="s">
        <v>10</v>
      </c>
    </row>
    <row r="78" spans="3:7" ht="15" thickBot="1" x14ac:dyDescent="0.35">
      <c r="C78" s="10">
        <v>43318</v>
      </c>
      <c r="D78" s="11">
        <v>0.53008101851851852</v>
      </c>
      <c r="E78" s="12" t="s">
        <v>9</v>
      </c>
      <c r="F78" s="12">
        <v>24</v>
      </c>
      <c r="G78" s="12" t="s">
        <v>10</v>
      </c>
    </row>
    <row r="79" spans="3:7" ht="15" thickBot="1" x14ac:dyDescent="0.35">
      <c r="C79" s="10">
        <v>43318</v>
      </c>
      <c r="D79" s="11">
        <v>0.53009259259259256</v>
      </c>
      <c r="E79" s="12" t="s">
        <v>9</v>
      </c>
      <c r="F79" s="12">
        <v>25</v>
      </c>
      <c r="G79" s="12" t="s">
        <v>10</v>
      </c>
    </row>
    <row r="80" spans="3:7" ht="15" thickBot="1" x14ac:dyDescent="0.35">
      <c r="C80" s="10">
        <v>43318</v>
      </c>
      <c r="D80" s="11">
        <v>0.53011574074074075</v>
      </c>
      <c r="E80" s="12" t="s">
        <v>9</v>
      </c>
      <c r="F80" s="12">
        <v>26</v>
      </c>
      <c r="G80" s="12" t="s">
        <v>10</v>
      </c>
    </row>
    <row r="81" spans="3:7" ht="15" thickBot="1" x14ac:dyDescent="0.35">
      <c r="C81" s="10">
        <v>43318</v>
      </c>
      <c r="D81" s="11">
        <v>0.54655092592592591</v>
      </c>
      <c r="E81" s="12" t="s">
        <v>9</v>
      </c>
      <c r="F81" s="12">
        <v>17</v>
      </c>
      <c r="G81" s="12" t="s">
        <v>10</v>
      </c>
    </row>
    <row r="82" spans="3:7" ht="15" thickBot="1" x14ac:dyDescent="0.35">
      <c r="C82" s="10">
        <v>43318</v>
      </c>
      <c r="D82" s="11">
        <v>0.55142361111111116</v>
      </c>
      <c r="E82" s="12" t="s">
        <v>9</v>
      </c>
      <c r="F82" s="12">
        <v>20</v>
      </c>
      <c r="G82" s="12" t="s">
        <v>10</v>
      </c>
    </row>
    <row r="83" spans="3:7" ht="15" thickBot="1" x14ac:dyDescent="0.35">
      <c r="C83" s="10">
        <v>43318</v>
      </c>
      <c r="D83" s="11">
        <v>0.55730324074074067</v>
      </c>
      <c r="E83" s="12" t="s">
        <v>9</v>
      </c>
      <c r="F83" s="12">
        <v>18</v>
      </c>
      <c r="G83" s="12" t="s">
        <v>10</v>
      </c>
    </row>
    <row r="84" spans="3:7" ht="15" thickBot="1" x14ac:dyDescent="0.35">
      <c r="C84" s="10">
        <v>43318</v>
      </c>
      <c r="D84" s="11">
        <v>0.56746527777777778</v>
      </c>
      <c r="E84" s="12" t="s">
        <v>9</v>
      </c>
      <c r="F84" s="12">
        <v>13</v>
      </c>
      <c r="G84" s="12" t="s">
        <v>11</v>
      </c>
    </row>
    <row r="85" spans="3:7" ht="15" thickBot="1" x14ac:dyDescent="0.35">
      <c r="C85" s="10">
        <v>43318</v>
      </c>
      <c r="D85" s="11">
        <v>0.58857638888888886</v>
      </c>
      <c r="E85" s="12" t="s">
        <v>9</v>
      </c>
      <c r="F85" s="12">
        <v>16</v>
      </c>
      <c r="G85" s="12" t="s">
        <v>11</v>
      </c>
    </row>
    <row r="86" spans="3:7" ht="15" thickBot="1" x14ac:dyDescent="0.35">
      <c r="C86" s="10">
        <v>43318</v>
      </c>
      <c r="D86" s="11">
        <v>0.58858796296296301</v>
      </c>
      <c r="E86" s="12" t="s">
        <v>9</v>
      </c>
      <c r="F86" s="12">
        <v>11</v>
      </c>
      <c r="G86" s="12" t="s">
        <v>11</v>
      </c>
    </row>
    <row r="87" spans="3:7" ht="15" thickBot="1" x14ac:dyDescent="0.35">
      <c r="C87" s="10">
        <v>43318</v>
      </c>
      <c r="D87" s="11">
        <v>0.59418981481481481</v>
      </c>
      <c r="E87" s="12" t="s">
        <v>9</v>
      </c>
      <c r="F87" s="12">
        <v>15</v>
      </c>
      <c r="G87" s="12" t="s">
        <v>11</v>
      </c>
    </row>
    <row r="88" spans="3:7" ht="15" thickBot="1" x14ac:dyDescent="0.35">
      <c r="C88" s="10">
        <v>43318</v>
      </c>
      <c r="D88" s="11">
        <v>0.594212962962963</v>
      </c>
      <c r="E88" s="12" t="s">
        <v>9</v>
      </c>
      <c r="F88" s="12">
        <v>16</v>
      </c>
      <c r="G88" s="12" t="s">
        <v>11</v>
      </c>
    </row>
    <row r="89" spans="3:7" ht="15" thickBot="1" x14ac:dyDescent="0.35">
      <c r="C89" s="10">
        <v>43318</v>
      </c>
      <c r="D89" s="11">
        <v>0.59423611111111108</v>
      </c>
      <c r="E89" s="12" t="s">
        <v>9</v>
      </c>
      <c r="F89" s="12">
        <v>22</v>
      </c>
      <c r="G89" s="12" t="s">
        <v>11</v>
      </c>
    </row>
    <row r="90" spans="3:7" ht="15" thickBot="1" x14ac:dyDescent="0.35">
      <c r="C90" s="10">
        <v>43318</v>
      </c>
      <c r="D90" s="11">
        <v>0.59425925925925926</v>
      </c>
      <c r="E90" s="12" t="s">
        <v>9</v>
      </c>
      <c r="F90" s="12">
        <v>19</v>
      </c>
      <c r="G90" s="12" t="s">
        <v>11</v>
      </c>
    </row>
    <row r="91" spans="3:7" ht="15" thickBot="1" x14ac:dyDescent="0.35">
      <c r="C91" s="10">
        <v>43318</v>
      </c>
      <c r="D91" s="11">
        <v>0.59428240740740745</v>
      </c>
      <c r="E91" s="12" t="s">
        <v>9</v>
      </c>
      <c r="F91" s="12">
        <v>12</v>
      </c>
      <c r="G91" s="12" t="s">
        <v>11</v>
      </c>
    </row>
    <row r="92" spans="3:7" ht="15" thickBot="1" x14ac:dyDescent="0.35">
      <c r="C92" s="10">
        <v>43318</v>
      </c>
      <c r="D92" s="11">
        <v>0.59594907407407405</v>
      </c>
      <c r="E92" s="12" t="s">
        <v>9</v>
      </c>
      <c r="F92" s="12">
        <v>10</v>
      </c>
      <c r="G92" s="12" t="s">
        <v>11</v>
      </c>
    </row>
    <row r="93" spans="3:7" ht="15" thickBot="1" x14ac:dyDescent="0.35">
      <c r="C93" s="10">
        <v>43318</v>
      </c>
      <c r="D93" s="11">
        <v>0.61665509259259255</v>
      </c>
      <c r="E93" s="12" t="s">
        <v>9</v>
      </c>
      <c r="F93" s="12">
        <v>18</v>
      </c>
      <c r="G93" s="12" t="s">
        <v>10</v>
      </c>
    </row>
    <row r="94" spans="3:7" ht="15" thickBot="1" x14ac:dyDescent="0.35">
      <c r="C94" s="10">
        <v>43318</v>
      </c>
      <c r="D94" s="11">
        <v>0.61667824074074074</v>
      </c>
      <c r="E94" s="12" t="s">
        <v>9</v>
      </c>
      <c r="F94" s="12">
        <v>21</v>
      </c>
      <c r="G94" s="12" t="s">
        <v>10</v>
      </c>
    </row>
    <row r="95" spans="3:7" ht="15" thickBot="1" x14ac:dyDescent="0.35">
      <c r="C95" s="10">
        <v>43318</v>
      </c>
      <c r="D95" s="11">
        <v>0.61668981481481489</v>
      </c>
      <c r="E95" s="12" t="s">
        <v>9</v>
      </c>
      <c r="F95" s="12">
        <v>17</v>
      </c>
      <c r="G95" s="12" t="s">
        <v>10</v>
      </c>
    </row>
    <row r="96" spans="3:7" ht="15" thickBot="1" x14ac:dyDescent="0.35">
      <c r="C96" s="10">
        <v>43318</v>
      </c>
      <c r="D96" s="11">
        <v>0.62170138888888882</v>
      </c>
      <c r="E96" s="12" t="s">
        <v>9</v>
      </c>
      <c r="F96" s="12">
        <v>12</v>
      </c>
      <c r="G96" s="12" t="s">
        <v>11</v>
      </c>
    </row>
    <row r="97" spans="3:7" ht="15" thickBot="1" x14ac:dyDescent="0.35">
      <c r="C97" s="10">
        <v>43318</v>
      </c>
      <c r="D97" s="11">
        <v>0.62578703703703698</v>
      </c>
      <c r="E97" s="12" t="s">
        <v>9</v>
      </c>
      <c r="F97" s="12">
        <v>12</v>
      </c>
      <c r="G97" s="12" t="s">
        <v>10</v>
      </c>
    </row>
    <row r="98" spans="3:7" ht="15" thickBot="1" x14ac:dyDescent="0.35">
      <c r="C98" s="10">
        <v>43318</v>
      </c>
      <c r="D98" s="11">
        <v>0.65055555555555555</v>
      </c>
      <c r="E98" s="12" t="s">
        <v>9</v>
      </c>
      <c r="F98" s="12">
        <v>22</v>
      </c>
      <c r="G98" s="12" t="s">
        <v>11</v>
      </c>
    </row>
    <row r="99" spans="3:7" ht="15" thickBot="1" x14ac:dyDescent="0.35">
      <c r="C99" s="10">
        <v>43318</v>
      </c>
      <c r="D99" s="11">
        <v>0.65057870370370374</v>
      </c>
      <c r="E99" s="12" t="s">
        <v>9</v>
      </c>
      <c r="F99" s="12">
        <v>21</v>
      </c>
      <c r="G99" s="12" t="s">
        <v>11</v>
      </c>
    </row>
    <row r="100" spans="3:7" ht="15" thickBot="1" x14ac:dyDescent="0.35">
      <c r="C100" s="10">
        <v>43318</v>
      </c>
      <c r="D100" s="11">
        <v>0.65059027777777778</v>
      </c>
      <c r="E100" s="12" t="s">
        <v>9</v>
      </c>
      <c r="F100" s="12">
        <v>20</v>
      </c>
      <c r="G100" s="12" t="s">
        <v>11</v>
      </c>
    </row>
    <row r="101" spans="3:7" ht="15" thickBot="1" x14ac:dyDescent="0.35">
      <c r="C101" s="10">
        <v>43318</v>
      </c>
      <c r="D101" s="11">
        <v>0.65061342592592586</v>
      </c>
      <c r="E101" s="12" t="s">
        <v>9</v>
      </c>
      <c r="F101" s="12">
        <v>13</v>
      </c>
      <c r="G101" s="12" t="s">
        <v>11</v>
      </c>
    </row>
    <row r="102" spans="3:7" ht="15" thickBot="1" x14ac:dyDescent="0.35">
      <c r="C102" s="10">
        <v>43318</v>
      </c>
      <c r="D102" s="11">
        <v>0.65063657407407405</v>
      </c>
      <c r="E102" s="12" t="s">
        <v>9</v>
      </c>
      <c r="F102" s="12">
        <v>13</v>
      </c>
      <c r="G102" s="12" t="s">
        <v>11</v>
      </c>
    </row>
    <row r="103" spans="3:7" ht="15" thickBot="1" x14ac:dyDescent="0.35">
      <c r="C103" s="10">
        <v>43318</v>
      </c>
      <c r="D103" s="11">
        <v>0.6506481481481482</v>
      </c>
      <c r="E103" s="12" t="s">
        <v>9</v>
      </c>
      <c r="F103" s="12">
        <v>9</v>
      </c>
      <c r="G103" s="12" t="s">
        <v>11</v>
      </c>
    </row>
    <row r="104" spans="3:7" ht="15" thickBot="1" x14ac:dyDescent="0.35">
      <c r="C104" s="10">
        <v>43318</v>
      </c>
      <c r="D104" s="11">
        <v>0.65089120370370368</v>
      </c>
      <c r="E104" s="12" t="s">
        <v>9</v>
      </c>
      <c r="F104" s="12">
        <v>10</v>
      </c>
      <c r="G104" s="12" t="s">
        <v>10</v>
      </c>
    </row>
    <row r="105" spans="3:7" ht="15" thickBot="1" x14ac:dyDescent="0.35">
      <c r="C105" s="10">
        <v>43318</v>
      </c>
      <c r="D105" s="11">
        <v>0.66068287037037032</v>
      </c>
      <c r="E105" s="12" t="s">
        <v>9</v>
      </c>
      <c r="F105" s="12">
        <v>13</v>
      </c>
      <c r="G105" s="12" t="s">
        <v>11</v>
      </c>
    </row>
    <row r="106" spans="3:7" ht="15" thickBot="1" x14ac:dyDescent="0.35">
      <c r="C106" s="10">
        <v>43318</v>
      </c>
      <c r="D106" s="11">
        <v>0.6675578703703704</v>
      </c>
      <c r="E106" s="12" t="s">
        <v>9</v>
      </c>
      <c r="F106" s="12">
        <v>19</v>
      </c>
      <c r="G106" s="12" t="s">
        <v>10</v>
      </c>
    </row>
    <row r="107" spans="3:7" ht="15" thickBot="1" x14ac:dyDescent="0.35">
      <c r="C107" s="10">
        <v>43318</v>
      </c>
      <c r="D107" s="11">
        <v>0.66758101851851848</v>
      </c>
      <c r="E107" s="12" t="s">
        <v>9</v>
      </c>
      <c r="F107" s="12">
        <v>21</v>
      </c>
      <c r="G107" s="12" t="s">
        <v>10</v>
      </c>
    </row>
    <row r="108" spans="3:7" ht="15" thickBot="1" x14ac:dyDescent="0.35">
      <c r="C108" s="10">
        <v>43318</v>
      </c>
      <c r="D108" s="11">
        <v>0.6676157407407407</v>
      </c>
      <c r="E108" s="12" t="s">
        <v>9</v>
      </c>
      <c r="F108" s="12">
        <v>26</v>
      </c>
      <c r="G108" s="12" t="s">
        <v>10</v>
      </c>
    </row>
    <row r="109" spans="3:7" ht="15" thickBot="1" x14ac:dyDescent="0.35">
      <c r="C109" s="10">
        <v>43318</v>
      </c>
      <c r="D109" s="11">
        <v>0.66763888888888889</v>
      </c>
      <c r="E109" s="12" t="s">
        <v>9</v>
      </c>
      <c r="F109" s="12">
        <v>25</v>
      </c>
      <c r="G109" s="12" t="s">
        <v>10</v>
      </c>
    </row>
    <row r="110" spans="3:7" ht="15" thickBot="1" x14ac:dyDescent="0.35">
      <c r="C110" s="10">
        <v>43318</v>
      </c>
      <c r="D110" s="11">
        <v>0.67456018518518512</v>
      </c>
      <c r="E110" s="12" t="s">
        <v>9</v>
      </c>
      <c r="F110" s="12">
        <v>25</v>
      </c>
      <c r="G110" s="12" t="s">
        <v>10</v>
      </c>
    </row>
    <row r="111" spans="3:7" ht="15" thickBot="1" x14ac:dyDescent="0.35">
      <c r="C111" s="10">
        <v>43318</v>
      </c>
      <c r="D111" s="11">
        <v>0.68309027777777775</v>
      </c>
      <c r="E111" s="12" t="s">
        <v>9</v>
      </c>
      <c r="F111" s="12">
        <v>25</v>
      </c>
      <c r="G111" s="12" t="s">
        <v>11</v>
      </c>
    </row>
    <row r="112" spans="3:7" ht="15" thickBot="1" x14ac:dyDescent="0.35">
      <c r="C112" s="10">
        <v>43318</v>
      </c>
      <c r="D112" s="11">
        <v>0.68959490740740748</v>
      </c>
      <c r="E112" s="12" t="s">
        <v>9</v>
      </c>
      <c r="F112" s="12">
        <v>19</v>
      </c>
      <c r="G112" s="12" t="s">
        <v>10</v>
      </c>
    </row>
    <row r="113" spans="3:7" ht="15" thickBot="1" x14ac:dyDescent="0.35">
      <c r="C113" s="10">
        <v>43318</v>
      </c>
      <c r="D113" s="11">
        <v>0.69158564814814805</v>
      </c>
      <c r="E113" s="12" t="s">
        <v>9</v>
      </c>
      <c r="F113" s="12">
        <v>21</v>
      </c>
      <c r="G113" s="12" t="s">
        <v>10</v>
      </c>
    </row>
    <row r="114" spans="3:7" ht="15" thickBot="1" x14ac:dyDescent="0.35">
      <c r="C114" s="10">
        <v>43318</v>
      </c>
      <c r="D114" s="11">
        <v>0.69160879629629635</v>
      </c>
      <c r="E114" s="12" t="s">
        <v>9</v>
      </c>
      <c r="F114" s="12">
        <v>23</v>
      </c>
      <c r="G114" s="12" t="s">
        <v>10</v>
      </c>
    </row>
    <row r="115" spans="3:7" ht="15" thickBot="1" x14ac:dyDescent="0.35">
      <c r="C115" s="10">
        <v>43318</v>
      </c>
      <c r="D115" s="11">
        <v>0.69165509259259261</v>
      </c>
      <c r="E115" s="12" t="s">
        <v>9</v>
      </c>
      <c r="F115" s="12">
        <v>18</v>
      </c>
      <c r="G115" s="12" t="s">
        <v>10</v>
      </c>
    </row>
    <row r="116" spans="3:7" ht="15" thickBot="1" x14ac:dyDescent="0.35">
      <c r="C116" s="10">
        <v>43318</v>
      </c>
      <c r="D116" s="11">
        <v>0.69325231481481486</v>
      </c>
      <c r="E116" s="12" t="s">
        <v>9</v>
      </c>
      <c r="F116" s="12">
        <v>14</v>
      </c>
      <c r="G116" s="12" t="s">
        <v>11</v>
      </c>
    </row>
    <row r="117" spans="3:7" ht="15" thickBot="1" x14ac:dyDescent="0.35">
      <c r="C117" s="10">
        <v>43318</v>
      </c>
      <c r="D117" s="11">
        <v>0.69677083333333334</v>
      </c>
      <c r="E117" s="12" t="s">
        <v>9</v>
      </c>
      <c r="F117" s="12">
        <v>22</v>
      </c>
      <c r="G117" s="12" t="s">
        <v>10</v>
      </c>
    </row>
    <row r="118" spans="3:7" ht="15" thickBot="1" x14ac:dyDescent="0.35">
      <c r="C118" s="10">
        <v>43318</v>
      </c>
      <c r="D118" s="11">
        <v>0.69679398148148142</v>
      </c>
      <c r="E118" s="12" t="s">
        <v>9</v>
      </c>
      <c r="F118" s="12">
        <v>16</v>
      </c>
      <c r="G118" s="12" t="s">
        <v>10</v>
      </c>
    </row>
    <row r="119" spans="3:7" ht="15" thickBot="1" x14ac:dyDescent="0.35">
      <c r="C119" s="10">
        <v>43318</v>
      </c>
      <c r="D119" s="11">
        <v>0.69679398148148142</v>
      </c>
      <c r="E119" s="12" t="s">
        <v>9</v>
      </c>
      <c r="F119" s="12">
        <v>15</v>
      </c>
      <c r="G119" s="12" t="s">
        <v>10</v>
      </c>
    </row>
    <row r="120" spans="3:7" ht="15" thickBot="1" x14ac:dyDescent="0.35">
      <c r="C120" s="10">
        <v>43318</v>
      </c>
      <c r="D120" s="11">
        <v>0.69681712962962961</v>
      </c>
      <c r="E120" s="12" t="s">
        <v>9</v>
      </c>
      <c r="F120" s="12">
        <v>25</v>
      </c>
      <c r="G120" s="12" t="s">
        <v>10</v>
      </c>
    </row>
    <row r="121" spans="3:7" ht="15" thickBot="1" x14ac:dyDescent="0.35">
      <c r="C121" s="10">
        <v>43318</v>
      </c>
      <c r="D121" s="11">
        <v>0.69682870370370376</v>
      </c>
      <c r="E121" s="12" t="s">
        <v>9</v>
      </c>
      <c r="F121" s="12">
        <v>25</v>
      </c>
      <c r="G121" s="12" t="s">
        <v>10</v>
      </c>
    </row>
    <row r="122" spans="3:7" ht="15" thickBot="1" x14ac:dyDescent="0.35">
      <c r="C122" s="10">
        <v>43318</v>
      </c>
      <c r="D122" s="11">
        <v>0.69901620370370365</v>
      </c>
      <c r="E122" s="12" t="s">
        <v>9</v>
      </c>
      <c r="F122" s="12">
        <v>28</v>
      </c>
      <c r="G122" s="12" t="s">
        <v>10</v>
      </c>
    </row>
    <row r="123" spans="3:7" ht="15" thickBot="1" x14ac:dyDescent="0.35">
      <c r="C123" s="10">
        <v>43318</v>
      </c>
      <c r="D123" s="11">
        <v>0.69995370370370369</v>
      </c>
      <c r="E123" s="12" t="s">
        <v>9</v>
      </c>
      <c r="F123" s="12">
        <v>14</v>
      </c>
      <c r="G123" s="12" t="s">
        <v>10</v>
      </c>
    </row>
    <row r="124" spans="3:7" ht="15" thickBot="1" x14ac:dyDescent="0.35">
      <c r="C124" s="10">
        <v>43318</v>
      </c>
      <c r="D124" s="11">
        <v>0.69996527777777784</v>
      </c>
      <c r="E124" s="12" t="s">
        <v>9</v>
      </c>
      <c r="F124" s="12">
        <v>19</v>
      </c>
      <c r="G124" s="12" t="s">
        <v>10</v>
      </c>
    </row>
    <row r="125" spans="3:7" ht="15" thickBot="1" x14ac:dyDescent="0.35">
      <c r="C125" s="10">
        <v>43318</v>
      </c>
      <c r="D125" s="11">
        <v>0.69997685185185177</v>
      </c>
      <c r="E125" s="12" t="s">
        <v>9</v>
      </c>
      <c r="F125" s="12">
        <v>19</v>
      </c>
      <c r="G125" s="12" t="s">
        <v>10</v>
      </c>
    </row>
    <row r="126" spans="3:7" ht="15" thickBot="1" x14ac:dyDescent="0.35">
      <c r="C126" s="10">
        <v>43318</v>
      </c>
      <c r="D126" s="11">
        <v>0.70006944444444441</v>
      </c>
      <c r="E126" s="12" t="s">
        <v>9</v>
      </c>
      <c r="F126" s="12">
        <v>22</v>
      </c>
      <c r="G126" s="12" t="s">
        <v>10</v>
      </c>
    </row>
    <row r="127" spans="3:7" ht="15" thickBot="1" x14ac:dyDescent="0.35">
      <c r="C127" s="10">
        <v>43318</v>
      </c>
      <c r="D127" s="11">
        <v>0.7000925925925926</v>
      </c>
      <c r="E127" s="12" t="s">
        <v>9</v>
      </c>
      <c r="F127" s="12">
        <v>20</v>
      </c>
      <c r="G127" s="12" t="s">
        <v>10</v>
      </c>
    </row>
    <row r="128" spans="3:7" ht="15" thickBot="1" x14ac:dyDescent="0.35">
      <c r="C128" s="10">
        <v>43318</v>
      </c>
      <c r="D128" s="11">
        <v>0.7006944444444444</v>
      </c>
      <c r="E128" s="12" t="s">
        <v>9</v>
      </c>
      <c r="F128" s="12">
        <v>20</v>
      </c>
      <c r="G128" s="12" t="s">
        <v>10</v>
      </c>
    </row>
    <row r="129" spans="3:7" ht="15" thickBot="1" x14ac:dyDescent="0.35">
      <c r="C129" s="10">
        <v>43318</v>
      </c>
      <c r="D129" s="11">
        <v>0.70114583333333336</v>
      </c>
      <c r="E129" s="12" t="s">
        <v>9</v>
      </c>
      <c r="F129" s="12">
        <v>25</v>
      </c>
      <c r="G129" s="12" t="s">
        <v>10</v>
      </c>
    </row>
    <row r="130" spans="3:7" ht="15" thickBot="1" x14ac:dyDescent="0.35">
      <c r="C130" s="10">
        <v>43318</v>
      </c>
      <c r="D130" s="11">
        <v>0.70215277777777774</v>
      </c>
      <c r="E130" s="12" t="s">
        <v>9</v>
      </c>
      <c r="F130" s="12">
        <v>15</v>
      </c>
      <c r="G130" s="12" t="s">
        <v>11</v>
      </c>
    </row>
    <row r="131" spans="3:7" ht="15" thickBot="1" x14ac:dyDescent="0.35">
      <c r="C131" s="10">
        <v>43318</v>
      </c>
      <c r="D131" s="11">
        <v>0.70677083333333324</v>
      </c>
      <c r="E131" s="12" t="s">
        <v>9</v>
      </c>
      <c r="F131" s="12">
        <v>23</v>
      </c>
      <c r="G131" s="12" t="s">
        <v>10</v>
      </c>
    </row>
    <row r="132" spans="3:7" ht="15" thickBot="1" x14ac:dyDescent="0.35">
      <c r="C132" s="10">
        <v>43318</v>
      </c>
      <c r="D132" s="11">
        <v>0.71238425925925919</v>
      </c>
      <c r="E132" s="12" t="s">
        <v>9</v>
      </c>
      <c r="F132" s="12">
        <v>25</v>
      </c>
      <c r="G132" s="12" t="s">
        <v>11</v>
      </c>
    </row>
    <row r="133" spans="3:7" ht="15" thickBot="1" x14ac:dyDescent="0.35">
      <c r="C133" s="10">
        <v>43318</v>
      </c>
      <c r="D133" s="11">
        <v>0.71780092592592604</v>
      </c>
      <c r="E133" s="12" t="s">
        <v>9</v>
      </c>
      <c r="F133" s="12">
        <v>21</v>
      </c>
      <c r="G133" s="12" t="s">
        <v>10</v>
      </c>
    </row>
    <row r="134" spans="3:7" ht="15" thickBot="1" x14ac:dyDescent="0.35">
      <c r="C134" s="10">
        <v>43318</v>
      </c>
      <c r="D134" s="11">
        <v>0.71780092592592604</v>
      </c>
      <c r="E134" s="12" t="s">
        <v>9</v>
      </c>
      <c r="F134" s="12">
        <v>12</v>
      </c>
      <c r="G134" s="12" t="s">
        <v>10</v>
      </c>
    </row>
    <row r="135" spans="3:7" ht="15" thickBot="1" x14ac:dyDescent="0.35">
      <c r="C135" s="10">
        <v>43318</v>
      </c>
      <c r="D135" s="11">
        <v>0.71782407407407411</v>
      </c>
      <c r="E135" s="12" t="s">
        <v>9</v>
      </c>
      <c r="F135" s="12">
        <v>15</v>
      </c>
      <c r="G135" s="12" t="s">
        <v>10</v>
      </c>
    </row>
    <row r="136" spans="3:7" ht="15" thickBot="1" x14ac:dyDescent="0.35">
      <c r="C136" s="10">
        <v>43318</v>
      </c>
      <c r="D136" s="11">
        <v>0.71783564814814815</v>
      </c>
      <c r="E136" s="12" t="s">
        <v>9</v>
      </c>
      <c r="F136" s="12">
        <v>20</v>
      </c>
      <c r="G136" s="12" t="s">
        <v>10</v>
      </c>
    </row>
    <row r="137" spans="3:7" ht="15" thickBot="1" x14ac:dyDescent="0.35">
      <c r="C137" s="10">
        <v>43318</v>
      </c>
      <c r="D137" s="11">
        <v>0.71784722222222219</v>
      </c>
      <c r="E137" s="12" t="s">
        <v>9</v>
      </c>
      <c r="F137" s="12">
        <v>17</v>
      </c>
      <c r="G137" s="12" t="s">
        <v>10</v>
      </c>
    </row>
    <row r="138" spans="3:7" ht="15" thickBot="1" x14ac:dyDescent="0.35">
      <c r="C138" s="10">
        <v>43318</v>
      </c>
      <c r="D138" s="11">
        <v>0.7299768518518519</v>
      </c>
      <c r="E138" s="12" t="s">
        <v>9</v>
      </c>
      <c r="F138" s="12">
        <v>26</v>
      </c>
      <c r="G138" s="12" t="s">
        <v>10</v>
      </c>
    </row>
    <row r="139" spans="3:7" ht="15" thickBot="1" x14ac:dyDescent="0.35">
      <c r="C139" s="10">
        <v>43318</v>
      </c>
      <c r="D139" s="11">
        <v>0.73314814814814822</v>
      </c>
      <c r="E139" s="12" t="s">
        <v>9</v>
      </c>
      <c r="F139" s="12">
        <v>24</v>
      </c>
      <c r="G139" s="12" t="s">
        <v>11</v>
      </c>
    </row>
    <row r="140" spans="3:7" ht="15" thickBot="1" x14ac:dyDescent="0.35">
      <c r="C140" s="10">
        <v>43318</v>
      </c>
      <c r="D140" s="11">
        <v>0.73315972222222225</v>
      </c>
      <c r="E140" s="12" t="s">
        <v>9</v>
      </c>
      <c r="F140" s="12">
        <v>22</v>
      </c>
      <c r="G140" s="12" t="s">
        <v>11</v>
      </c>
    </row>
    <row r="141" spans="3:7" ht="15" thickBot="1" x14ac:dyDescent="0.35">
      <c r="C141" s="10">
        <v>43318</v>
      </c>
      <c r="D141" s="11">
        <v>0.73318287037037033</v>
      </c>
      <c r="E141" s="12" t="s">
        <v>9</v>
      </c>
      <c r="F141" s="12">
        <v>13</v>
      </c>
      <c r="G141" s="12" t="s">
        <v>11</v>
      </c>
    </row>
    <row r="142" spans="3:7" ht="15" thickBot="1" x14ac:dyDescent="0.35">
      <c r="C142" s="10">
        <v>43318</v>
      </c>
      <c r="D142" s="11">
        <v>0.73319444444444448</v>
      </c>
      <c r="E142" s="12" t="s">
        <v>9</v>
      </c>
      <c r="F142" s="12">
        <v>14</v>
      </c>
      <c r="G142" s="12" t="s">
        <v>11</v>
      </c>
    </row>
    <row r="143" spans="3:7" ht="15" thickBot="1" x14ac:dyDescent="0.35">
      <c r="C143" s="10">
        <v>43318</v>
      </c>
      <c r="D143" s="11">
        <v>0.73320601851851863</v>
      </c>
      <c r="E143" s="12" t="s">
        <v>9</v>
      </c>
      <c r="F143" s="12">
        <v>10</v>
      </c>
      <c r="G143" s="12" t="s">
        <v>11</v>
      </c>
    </row>
    <row r="144" spans="3:7" ht="15" thickBot="1" x14ac:dyDescent="0.35">
      <c r="C144" s="10">
        <v>43318</v>
      </c>
      <c r="D144" s="11">
        <v>0.7386921296296296</v>
      </c>
      <c r="E144" s="12" t="s">
        <v>9</v>
      </c>
      <c r="F144" s="12">
        <v>20</v>
      </c>
      <c r="G144" s="12" t="s">
        <v>10</v>
      </c>
    </row>
    <row r="145" spans="3:7" ht="15" thickBot="1" x14ac:dyDescent="0.35">
      <c r="C145" s="10">
        <v>43318</v>
      </c>
      <c r="D145" s="11">
        <v>0.74189814814814825</v>
      </c>
      <c r="E145" s="12" t="s">
        <v>9</v>
      </c>
      <c r="F145" s="12">
        <v>16</v>
      </c>
      <c r="G145" s="12" t="s">
        <v>11</v>
      </c>
    </row>
    <row r="146" spans="3:7" ht="15" thickBot="1" x14ac:dyDescent="0.35">
      <c r="C146" s="10">
        <v>43318</v>
      </c>
      <c r="D146" s="11">
        <v>0.74200231481481482</v>
      </c>
      <c r="E146" s="12" t="s">
        <v>9</v>
      </c>
      <c r="F146" s="12">
        <v>12</v>
      </c>
      <c r="G146" s="12" t="s">
        <v>11</v>
      </c>
    </row>
    <row r="147" spans="3:7" ht="15" thickBot="1" x14ac:dyDescent="0.35">
      <c r="C147" s="10">
        <v>43318</v>
      </c>
      <c r="D147" s="11">
        <v>0.74434027777777778</v>
      </c>
      <c r="E147" s="12" t="s">
        <v>9</v>
      </c>
      <c r="F147" s="12">
        <v>22</v>
      </c>
      <c r="G147" s="12" t="s">
        <v>10</v>
      </c>
    </row>
    <row r="148" spans="3:7" ht="15" thickBot="1" x14ac:dyDescent="0.35">
      <c r="C148" s="10">
        <v>43318</v>
      </c>
      <c r="D148" s="11">
        <v>0.74730324074074073</v>
      </c>
      <c r="E148" s="12" t="s">
        <v>9</v>
      </c>
      <c r="F148" s="12">
        <v>12</v>
      </c>
      <c r="G148" s="12" t="s">
        <v>10</v>
      </c>
    </row>
    <row r="149" spans="3:7" ht="15" thickBot="1" x14ac:dyDescent="0.35">
      <c r="C149" s="10">
        <v>43318</v>
      </c>
      <c r="D149" s="11">
        <v>0.7481944444444445</v>
      </c>
      <c r="E149" s="12" t="s">
        <v>9</v>
      </c>
      <c r="F149" s="12">
        <v>11</v>
      </c>
      <c r="G149" s="12" t="s">
        <v>11</v>
      </c>
    </row>
    <row r="150" spans="3:7" ht="15" thickBot="1" x14ac:dyDescent="0.35">
      <c r="C150" s="10">
        <v>43318</v>
      </c>
      <c r="D150" s="11">
        <v>0.75003472222222223</v>
      </c>
      <c r="E150" s="12" t="s">
        <v>9</v>
      </c>
      <c r="F150" s="12">
        <v>27</v>
      </c>
      <c r="G150" s="12" t="s">
        <v>10</v>
      </c>
    </row>
    <row r="151" spans="3:7" ht="15" thickBot="1" x14ac:dyDescent="0.35">
      <c r="C151" s="10">
        <v>43318</v>
      </c>
      <c r="D151" s="11">
        <v>0.75274305555555554</v>
      </c>
      <c r="E151" s="12" t="s">
        <v>9</v>
      </c>
      <c r="F151" s="12">
        <v>24</v>
      </c>
      <c r="G151" s="12" t="s">
        <v>10</v>
      </c>
    </row>
    <row r="152" spans="3:7" ht="15" thickBot="1" x14ac:dyDescent="0.35">
      <c r="C152" s="10">
        <v>43318</v>
      </c>
      <c r="D152" s="11">
        <v>0.75276620370370362</v>
      </c>
      <c r="E152" s="12" t="s">
        <v>9</v>
      </c>
      <c r="F152" s="12">
        <v>19</v>
      </c>
      <c r="G152" s="12" t="s">
        <v>10</v>
      </c>
    </row>
    <row r="153" spans="3:7" ht="15" thickBot="1" x14ac:dyDescent="0.35">
      <c r="C153" s="10">
        <v>43318</v>
      </c>
      <c r="D153" s="11">
        <v>0.75277777777777777</v>
      </c>
      <c r="E153" s="12" t="s">
        <v>9</v>
      </c>
      <c r="F153" s="12">
        <v>14</v>
      </c>
      <c r="G153" s="12" t="s">
        <v>10</v>
      </c>
    </row>
    <row r="154" spans="3:7" ht="15" thickBot="1" x14ac:dyDescent="0.35">
      <c r="C154" s="10">
        <v>43318</v>
      </c>
      <c r="D154" s="11">
        <v>0.75278935185185192</v>
      </c>
      <c r="E154" s="12" t="s">
        <v>9</v>
      </c>
      <c r="F154" s="12">
        <v>14</v>
      </c>
      <c r="G154" s="12" t="s">
        <v>10</v>
      </c>
    </row>
    <row r="155" spans="3:7" ht="15" thickBot="1" x14ac:dyDescent="0.35">
      <c r="C155" s="10">
        <v>43318</v>
      </c>
      <c r="D155" s="11">
        <v>0.7528125</v>
      </c>
      <c r="E155" s="12" t="s">
        <v>9</v>
      </c>
      <c r="F155" s="12">
        <v>19</v>
      </c>
      <c r="G155" s="12" t="s">
        <v>10</v>
      </c>
    </row>
    <row r="156" spans="3:7" ht="15" thickBot="1" x14ac:dyDescent="0.35">
      <c r="C156" s="10">
        <v>43318</v>
      </c>
      <c r="D156" s="11">
        <v>0.75414351851851846</v>
      </c>
      <c r="E156" s="12" t="s">
        <v>9</v>
      </c>
      <c r="F156" s="12">
        <v>29</v>
      </c>
      <c r="G156" s="12" t="s">
        <v>10</v>
      </c>
    </row>
    <row r="157" spans="3:7" ht="15" thickBot="1" x14ac:dyDescent="0.35">
      <c r="C157" s="10">
        <v>43318</v>
      </c>
      <c r="D157" s="11">
        <v>0.75506944444444446</v>
      </c>
      <c r="E157" s="12" t="s">
        <v>9</v>
      </c>
      <c r="F157" s="12">
        <v>17</v>
      </c>
      <c r="G157" s="12" t="s">
        <v>10</v>
      </c>
    </row>
    <row r="158" spans="3:7" ht="15" thickBot="1" x14ac:dyDescent="0.35">
      <c r="C158" s="10">
        <v>43318</v>
      </c>
      <c r="D158" s="11">
        <v>0.75509259259259265</v>
      </c>
      <c r="E158" s="12" t="s">
        <v>9</v>
      </c>
      <c r="F158" s="12">
        <v>25</v>
      </c>
      <c r="G158" s="12" t="s">
        <v>10</v>
      </c>
    </row>
    <row r="159" spans="3:7" ht="15" thickBot="1" x14ac:dyDescent="0.35">
      <c r="C159" s="10">
        <v>43318</v>
      </c>
      <c r="D159" s="11">
        <v>0.75513888888888892</v>
      </c>
      <c r="E159" s="12" t="s">
        <v>9</v>
      </c>
      <c r="F159" s="12">
        <v>23</v>
      </c>
      <c r="G159" s="12" t="s">
        <v>10</v>
      </c>
    </row>
    <row r="160" spans="3:7" ht="15" thickBot="1" x14ac:dyDescent="0.35">
      <c r="C160" s="10">
        <v>43318</v>
      </c>
      <c r="D160" s="11">
        <v>0.75853009259259263</v>
      </c>
      <c r="E160" s="12" t="s">
        <v>9</v>
      </c>
      <c r="F160" s="12">
        <v>13</v>
      </c>
      <c r="G160" s="12" t="s">
        <v>10</v>
      </c>
    </row>
    <row r="161" spans="3:7" ht="15" thickBot="1" x14ac:dyDescent="0.35">
      <c r="C161" s="10">
        <v>43318</v>
      </c>
      <c r="D161" s="11">
        <v>0.76254629629629633</v>
      </c>
      <c r="E161" s="12" t="s">
        <v>9</v>
      </c>
      <c r="F161" s="12">
        <v>12</v>
      </c>
      <c r="G161" s="12" t="s">
        <v>11</v>
      </c>
    </row>
    <row r="162" spans="3:7" ht="15" thickBot="1" x14ac:dyDescent="0.35">
      <c r="C162" s="10">
        <v>43318</v>
      </c>
      <c r="D162" s="11">
        <v>0.76420138888888889</v>
      </c>
      <c r="E162" s="12" t="s">
        <v>9</v>
      </c>
      <c r="F162" s="12">
        <v>27</v>
      </c>
      <c r="G162" s="12" t="s">
        <v>10</v>
      </c>
    </row>
    <row r="163" spans="3:7" ht="15" thickBot="1" x14ac:dyDescent="0.35">
      <c r="C163" s="10">
        <v>43318</v>
      </c>
      <c r="D163" s="11">
        <v>0.76702546296296292</v>
      </c>
      <c r="E163" s="12" t="s">
        <v>9</v>
      </c>
      <c r="F163" s="12">
        <v>23</v>
      </c>
      <c r="G163" s="12" t="s">
        <v>10</v>
      </c>
    </row>
    <row r="164" spans="3:7" ht="15" thickBot="1" x14ac:dyDescent="0.35">
      <c r="C164" s="10">
        <v>43318</v>
      </c>
      <c r="D164" s="11">
        <v>0.76709490740740749</v>
      </c>
      <c r="E164" s="12" t="s">
        <v>9</v>
      </c>
      <c r="F164" s="12">
        <v>19</v>
      </c>
      <c r="G164" s="12" t="s">
        <v>10</v>
      </c>
    </row>
    <row r="165" spans="3:7" ht="15" thickBot="1" x14ac:dyDescent="0.35">
      <c r="C165" s="10">
        <v>43318</v>
      </c>
      <c r="D165" s="11">
        <v>0.76710648148148142</v>
      </c>
      <c r="E165" s="12" t="s">
        <v>9</v>
      </c>
      <c r="F165" s="12">
        <v>14</v>
      </c>
      <c r="G165" s="12" t="s">
        <v>10</v>
      </c>
    </row>
    <row r="166" spans="3:7" ht="15" thickBot="1" x14ac:dyDescent="0.35">
      <c r="C166" s="10">
        <v>43318</v>
      </c>
      <c r="D166" s="11">
        <v>0.76715277777777768</v>
      </c>
      <c r="E166" s="12" t="s">
        <v>9</v>
      </c>
      <c r="F166" s="12">
        <v>18</v>
      </c>
      <c r="G166" s="12" t="s">
        <v>10</v>
      </c>
    </row>
    <row r="167" spans="3:7" ht="15" thickBot="1" x14ac:dyDescent="0.35">
      <c r="C167" s="10">
        <v>43318</v>
      </c>
      <c r="D167" s="11">
        <v>0.76718750000000002</v>
      </c>
      <c r="E167" s="12" t="s">
        <v>9</v>
      </c>
      <c r="F167" s="12">
        <v>23</v>
      </c>
      <c r="G167" s="12" t="s">
        <v>10</v>
      </c>
    </row>
    <row r="168" spans="3:7" ht="15" thickBot="1" x14ac:dyDescent="0.35">
      <c r="C168" s="10">
        <v>43318</v>
      </c>
      <c r="D168" s="11">
        <v>0.76719907407407406</v>
      </c>
      <c r="E168" s="12" t="s">
        <v>9</v>
      </c>
      <c r="F168" s="12">
        <v>23</v>
      </c>
      <c r="G168" s="12" t="s">
        <v>10</v>
      </c>
    </row>
    <row r="169" spans="3:7" ht="15" thickBot="1" x14ac:dyDescent="0.35">
      <c r="C169" s="10">
        <v>43318</v>
      </c>
      <c r="D169" s="11">
        <v>0.76824074074074078</v>
      </c>
      <c r="E169" s="12" t="s">
        <v>9</v>
      </c>
      <c r="F169" s="12">
        <v>14</v>
      </c>
      <c r="G169" s="12" t="s">
        <v>10</v>
      </c>
    </row>
    <row r="170" spans="3:7" ht="15" thickBot="1" x14ac:dyDescent="0.35">
      <c r="C170" s="10">
        <v>43318</v>
      </c>
      <c r="D170" s="11">
        <v>0.76834490740740735</v>
      </c>
      <c r="E170" s="12" t="s">
        <v>9</v>
      </c>
      <c r="F170" s="12">
        <v>17</v>
      </c>
      <c r="G170" s="12" t="s">
        <v>10</v>
      </c>
    </row>
    <row r="171" spans="3:7" ht="15" thickBot="1" x14ac:dyDescent="0.35">
      <c r="C171" s="10">
        <v>43318</v>
      </c>
      <c r="D171" s="11">
        <v>0.76989583333333333</v>
      </c>
      <c r="E171" s="12" t="s">
        <v>9</v>
      </c>
      <c r="F171" s="12">
        <v>10</v>
      </c>
      <c r="G171" s="12" t="s">
        <v>11</v>
      </c>
    </row>
    <row r="172" spans="3:7" ht="15" thickBot="1" x14ac:dyDescent="0.35">
      <c r="C172" s="10">
        <v>43318</v>
      </c>
      <c r="D172" s="11">
        <v>0.77081018518518529</v>
      </c>
      <c r="E172" s="12" t="s">
        <v>9</v>
      </c>
      <c r="F172" s="12">
        <v>10</v>
      </c>
      <c r="G172" s="12" t="s">
        <v>10</v>
      </c>
    </row>
    <row r="173" spans="3:7" ht="15" thickBot="1" x14ac:dyDescent="0.35">
      <c r="C173" s="10">
        <v>43318</v>
      </c>
      <c r="D173" s="11">
        <v>0.77332175925925928</v>
      </c>
      <c r="E173" s="12" t="s">
        <v>9</v>
      </c>
      <c r="F173" s="12">
        <v>13</v>
      </c>
      <c r="G173" s="12" t="s">
        <v>11</v>
      </c>
    </row>
    <row r="174" spans="3:7" ht="15" thickBot="1" x14ac:dyDescent="0.35">
      <c r="C174" s="10">
        <v>43318</v>
      </c>
      <c r="D174" s="11">
        <v>0.7736574074074074</v>
      </c>
      <c r="E174" s="12" t="s">
        <v>9</v>
      </c>
      <c r="F174" s="12">
        <v>16</v>
      </c>
      <c r="G174" s="12" t="s">
        <v>10</v>
      </c>
    </row>
    <row r="175" spans="3:7" ht="15" thickBot="1" x14ac:dyDescent="0.35">
      <c r="C175" s="10">
        <v>43318</v>
      </c>
      <c r="D175" s="11">
        <v>0.77366898148148155</v>
      </c>
      <c r="E175" s="12" t="s">
        <v>9</v>
      </c>
      <c r="F175" s="12">
        <v>13</v>
      </c>
      <c r="G175" s="12" t="s">
        <v>10</v>
      </c>
    </row>
    <row r="176" spans="3:7" ht="15" thickBot="1" x14ac:dyDescent="0.35">
      <c r="C176" s="10">
        <v>43318</v>
      </c>
      <c r="D176" s="11">
        <v>0.77372685185185175</v>
      </c>
      <c r="E176" s="12" t="s">
        <v>9</v>
      </c>
      <c r="F176" s="12">
        <v>21</v>
      </c>
      <c r="G176" s="12" t="s">
        <v>10</v>
      </c>
    </row>
    <row r="177" spans="3:7" ht="15" thickBot="1" x14ac:dyDescent="0.35">
      <c r="C177" s="10">
        <v>43318</v>
      </c>
      <c r="D177" s="11">
        <v>0.77451388888888895</v>
      </c>
      <c r="E177" s="12" t="s">
        <v>9</v>
      </c>
      <c r="F177" s="12">
        <v>21</v>
      </c>
      <c r="G177" s="12" t="s">
        <v>10</v>
      </c>
    </row>
    <row r="178" spans="3:7" ht="15" thickBot="1" x14ac:dyDescent="0.35">
      <c r="C178" s="10">
        <v>43318</v>
      </c>
      <c r="D178" s="11">
        <v>0.77465277777777775</v>
      </c>
      <c r="E178" s="12" t="s">
        <v>9</v>
      </c>
      <c r="F178" s="12">
        <v>12</v>
      </c>
      <c r="G178" s="12" t="s">
        <v>11</v>
      </c>
    </row>
    <row r="179" spans="3:7" ht="15" thickBot="1" x14ac:dyDescent="0.35">
      <c r="C179" s="10">
        <v>43318</v>
      </c>
      <c r="D179" s="11">
        <v>0.77494212962962961</v>
      </c>
      <c r="E179" s="12" t="s">
        <v>9</v>
      </c>
      <c r="F179" s="12">
        <v>12</v>
      </c>
      <c r="G179" s="12" t="s">
        <v>11</v>
      </c>
    </row>
    <row r="180" spans="3:7" ht="15" thickBot="1" x14ac:dyDescent="0.35">
      <c r="C180" s="10">
        <v>43318</v>
      </c>
      <c r="D180" s="11">
        <v>0.77596064814814814</v>
      </c>
      <c r="E180" s="12" t="s">
        <v>9</v>
      </c>
      <c r="F180" s="12">
        <v>24</v>
      </c>
      <c r="G180" s="12" t="s">
        <v>10</v>
      </c>
    </row>
    <row r="181" spans="3:7" ht="15" thickBot="1" x14ac:dyDescent="0.35">
      <c r="C181" s="10">
        <v>43318</v>
      </c>
      <c r="D181" s="11">
        <v>0.77767361111111111</v>
      </c>
      <c r="E181" s="12" t="s">
        <v>9</v>
      </c>
      <c r="F181" s="12">
        <v>21</v>
      </c>
      <c r="G181" s="12" t="s">
        <v>11</v>
      </c>
    </row>
    <row r="182" spans="3:7" ht="15" thickBot="1" x14ac:dyDescent="0.35">
      <c r="C182" s="10">
        <v>43318</v>
      </c>
      <c r="D182" s="11">
        <v>0.77770833333333333</v>
      </c>
      <c r="E182" s="12" t="s">
        <v>9</v>
      </c>
      <c r="F182" s="12">
        <v>30</v>
      </c>
      <c r="G182" s="12" t="s">
        <v>11</v>
      </c>
    </row>
    <row r="183" spans="3:7" ht="15" thickBot="1" x14ac:dyDescent="0.35">
      <c r="C183" s="10">
        <v>43318</v>
      </c>
      <c r="D183" s="11">
        <v>0.77774305555555545</v>
      </c>
      <c r="E183" s="12" t="s">
        <v>9</v>
      </c>
      <c r="F183" s="12">
        <v>16</v>
      </c>
      <c r="G183" s="12" t="s">
        <v>11</v>
      </c>
    </row>
    <row r="184" spans="3:7" ht="15" thickBot="1" x14ac:dyDescent="0.35">
      <c r="C184" s="10">
        <v>43318</v>
      </c>
      <c r="D184" s="11">
        <v>0.79405092592592597</v>
      </c>
      <c r="E184" s="12" t="s">
        <v>9</v>
      </c>
      <c r="F184" s="12">
        <v>12</v>
      </c>
      <c r="G184" s="12" t="s">
        <v>11</v>
      </c>
    </row>
    <row r="185" spans="3:7" ht="15" thickBot="1" x14ac:dyDescent="0.35">
      <c r="C185" s="10">
        <v>43318</v>
      </c>
      <c r="D185" s="11">
        <v>0.80401620370370364</v>
      </c>
      <c r="E185" s="12" t="s">
        <v>9</v>
      </c>
      <c r="F185" s="12">
        <v>28</v>
      </c>
      <c r="G185" s="12" t="s">
        <v>10</v>
      </c>
    </row>
    <row r="186" spans="3:7" ht="15" thickBot="1" x14ac:dyDescent="0.35">
      <c r="C186" s="10">
        <v>43318</v>
      </c>
      <c r="D186" s="11">
        <v>0.8040856481481482</v>
      </c>
      <c r="E186" s="12" t="s">
        <v>9</v>
      </c>
      <c r="F186" s="12">
        <v>22</v>
      </c>
      <c r="G186" s="12" t="s">
        <v>11</v>
      </c>
    </row>
    <row r="187" spans="3:7" ht="15" thickBot="1" x14ac:dyDescent="0.35">
      <c r="C187" s="10">
        <v>43318</v>
      </c>
      <c r="D187" s="11">
        <v>0.80811342592592583</v>
      </c>
      <c r="E187" s="12" t="s">
        <v>9</v>
      </c>
      <c r="F187" s="12">
        <v>20</v>
      </c>
      <c r="G187" s="12" t="s">
        <v>10</v>
      </c>
    </row>
    <row r="188" spans="3:7" ht="15" thickBot="1" x14ac:dyDescent="0.35">
      <c r="C188" s="10">
        <v>43318</v>
      </c>
      <c r="D188" s="11">
        <v>0.8175810185185185</v>
      </c>
      <c r="E188" s="12" t="s">
        <v>9</v>
      </c>
      <c r="F188" s="12">
        <v>11</v>
      </c>
      <c r="G188" s="12" t="s">
        <v>10</v>
      </c>
    </row>
    <row r="189" spans="3:7" ht="15" thickBot="1" x14ac:dyDescent="0.35">
      <c r="C189" s="10">
        <v>43318</v>
      </c>
      <c r="D189" s="11">
        <v>0.82278935185185187</v>
      </c>
      <c r="E189" s="12" t="s">
        <v>9</v>
      </c>
      <c r="F189" s="12">
        <v>10</v>
      </c>
      <c r="G189" s="12" t="s">
        <v>11</v>
      </c>
    </row>
    <row r="190" spans="3:7" ht="15" thickBot="1" x14ac:dyDescent="0.35">
      <c r="C190" s="10">
        <v>43318</v>
      </c>
      <c r="D190" s="11">
        <v>0.82589120370370372</v>
      </c>
      <c r="E190" s="12" t="s">
        <v>9</v>
      </c>
      <c r="F190" s="12">
        <v>20</v>
      </c>
      <c r="G190" s="12" t="s">
        <v>10</v>
      </c>
    </row>
    <row r="191" spans="3:7" ht="15" thickBot="1" x14ac:dyDescent="0.35">
      <c r="C191" s="10">
        <v>43318</v>
      </c>
      <c r="D191" s="11">
        <v>0.82997685185185188</v>
      </c>
      <c r="E191" s="12" t="s">
        <v>9</v>
      </c>
      <c r="F191" s="12">
        <v>11</v>
      </c>
      <c r="G191" s="12" t="s">
        <v>10</v>
      </c>
    </row>
    <row r="192" spans="3:7" ht="15" thickBot="1" x14ac:dyDescent="0.35">
      <c r="C192" s="10">
        <v>43318</v>
      </c>
      <c r="D192" s="11">
        <v>0.83498842592592604</v>
      </c>
      <c r="E192" s="12" t="s">
        <v>9</v>
      </c>
      <c r="F192" s="12">
        <v>28</v>
      </c>
      <c r="G192" s="12" t="s">
        <v>10</v>
      </c>
    </row>
    <row r="193" spans="3:7" ht="15" thickBot="1" x14ac:dyDescent="0.35">
      <c r="C193" s="10">
        <v>43318</v>
      </c>
      <c r="D193" s="11">
        <v>0.83775462962962965</v>
      </c>
      <c r="E193" s="12" t="s">
        <v>9</v>
      </c>
      <c r="F193" s="12">
        <v>19</v>
      </c>
      <c r="G193" s="12" t="s">
        <v>11</v>
      </c>
    </row>
    <row r="194" spans="3:7" ht="15" thickBot="1" x14ac:dyDescent="0.35">
      <c r="C194" s="10">
        <v>43318</v>
      </c>
      <c r="D194" s="11">
        <v>0.83916666666666673</v>
      </c>
      <c r="E194" s="12" t="s">
        <v>9</v>
      </c>
      <c r="F194" s="12">
        <v>11</v>
      </c>
      <c r="G194" s="12" t="s">
        <v>11</v>
      </c>
    </row>
    <row r="195" spans="3:7" ht="15" thickBot="1" x14ac:dyDescent="0.35">
      <c r="C195" s="10">
        <v>43318</v>
      </c>
      <c r="D195" s="11">
        <v>0.84069444444444441</v>
      </c>
      <c r="E195" s="12" t="s">
        <v>9</v>
      </c>
      <c r="F195" s="12">
        <v>10</v>
      </c>
      <c r="G195" s="12" t="s">
        <v>11</v>
      </c>
    </row>
    <row r="196" spans="3:7" ht="15" thickBot="1" x14ac:dyDescent="0.35">
      <c r="C196" s="10">
        <v>43318</v>
      </c>
      <c r="D196" s="11">
        <v>0.85016203703703708</v>
      </c>
      <c r="E196" s="12" t="s">
        <v>9</v>
      </c>
      <c r="F196" s="12">
        <v>16</v>
      </c>
      <c r="G196" s="12" t="s">
        <v>10</v>
      </c>
    </row>
    <row r="197" spans="3:7" ht="15" thickBot="1" x14ac:dyDescent="0.35">
      <c r="C197" s="10">
        <v>43318</v>
      </c>
      <c r="D197" s="11">
        <v>0.86106481481481489</v>
      </c>
      <c r="E197" s="12" t="s">
        <v>9</v>
      </c>
      <c r="F197" s="12">
        <v>24</v>
      </c>
      <c r="G197" s="12" t="s">
        <v>11</v>
      </c>
    </row>
    <row r="198" spans="3:7" ht="15" thickBot="1" x14ac:dyDescent="0.35">
      <c r="C198" s="10">
        <v>43318</v>
      </c>
      <c r="D198" s="11">
        <v>0.86660879629629628</v>
      </c>
      <c r="E198" s="12" t="s">
        <v>9</v>
      </c>
      <c r="F198" s="12">
        <v>27</v>
      </c>
      <c r="G198" s="12" t="s">
        <v>11</v>
      </c>
    </row>
    <row r="199" spans="3:7" ht="15" thickBot="1" x14ac:dyDescent="0.35">
      <c r="C199" s="10">
        <v>43318</v>
      </c>
      <c r="D199" s="11">
        <v>0.86831018518518521</v>
      </c>
      <c r="E199" s="12" t="s">
        <v>9</v>
      </c>
      <c r="F199" s="12">
        <v>15</v>
      </c>
      <c r="G199" s="12" t="s">
        <v>10</v>
      </c>
    </row>
    <row r="200" spans="3:7" ht="15" thickBot="1" x14ac:dyDescent="0.35">
      <c r="C200" s="10">
        <v>43318</v>
      </c>
      <c r="D200" s="11">
        <v>0.87151620370370375</v>
      </c>
      <c r="E200" s="12" t="s">
        <v>9</v>
      </c>
      <c r="F200" s="12">
        <v>14</v>
      </c>
      <c r="G200" s="12" t="s">
        <v>11</v>
      </c>
    </row>
    <row r="201" spans="3:7" ht="15" thickBot="1" x14ac:dyDescent="0.35">
      <c r="C201" s="10">
        <v>43318</v>
      </c>
      <c r="D201" s="11">
        <v>0.87458333333333327</v>
      </c>
      <c r="E201" s="12" t="s">
        <v>9</v>
      </c>
      <c r="F201" s="12">
        <v>13</v>
      </c>
      <c r="G201" s="12" t="s">
        <v>11</v>
      </c>
    </row>
    <row r="202" spans="3:7" ht="15" thickBot="1" x14ac:dyDescent="0.35">
      <c r="C202" s="10">
        <v>43318</v>
      </c>
      <c r="D202" s="11">
        <v>0.90053240740740748</v>
      </c>
      <c r="E202" s="12" t="s">
        <v>9</v>
      </c>
      <c r="F202" s="12">
        <v>11</v>
      </c>
      <c r="G202" s="12" t="s">
        <v>10</v>
      </c>
    </row>
    <row r="203" spans="3:7" ht="15" thickBot="1" x14ac:dyDescent="0.35">
      <c r="C203" s="10">
        <v>43318</v>
      </c>
      <c r="D203" s="11">
        <v>0.9038194444444444</v>
      </c>
      <c r="E203" s="12" t="s">
        <v>9</v>
      </c>
      <c r="F203" s="12">
        <v>12</v>
      </c>
      <c r="G203" s="12" t="s">
        <v>11</v>
      </c>
    </row>
    <row r="204" spans="3:7" ht="15" thickBot="1" x14ac:dyDescent="0.35">
      <c r="C204" s="10">
        <v>43318</v>
      </c>
      <c r="D204" s="11">
        <v>0.90951388888888884</v>
      </c>
      <c r="E204" s="12" t="s">
        <v>9</v>
      </c>
      <c r="F204" s="12">
        <v>18</v>
      </c>
      <c r="G204" s="12" t="s">
        <v>10</v>
      </c>
    </row>
    <row r="205" spans="3:7" ht="15" thickBot="1" x14ac:dyDescent="0.35">
      <c r="C205" s="10">
        <v>43318</v>
      </c>
      <c r="D205" s="11">
        <v>0.90957175925925926</v>
      </c>
      <c r="E205" s="12" t="s">
        <v>9</v>
      </c>
      <c r="F205" s="12">
        <v>10</v>
      </c>
      <c r="G205" s="12" t="s">
        <v>10</v>
      </c>
    </row>
    <row r="206" spans="3:7" ht="15" thickBot="1" x14ac:dyDescent="0.35">
      <c r="C206" s="10">
        <v>43318</v>
      </c>
      <c r="D206" s="11">
        <v>0.91809027777777785</v>
      </c>
      <c r="E206" s="12" t="s">
        <v>9</v>
      </c>
      <c r="F206" s="12">
        <v>12</v>
      </c>
      <c r="G206" s="12" t="s">
        <v>11</v>
      </c>
    </row>
    <row r="207" spans="3:7" ht="15" thickBot="1" x14ac:dyDescent="0.35">
      <c r="C207" s="10">
        <v>43319</v>
      </c>
      <c r="D207" s="11">
        <v>0.13721064814814815</v>
      </c>
      <c r="E207" s="12" t="s">
        <v>9</v>
      </c>
      <c r="F207" s="12">
        <v>12</v>
      </c>
      <c r="G207" s="12" t="s">
        <v>11</v>
      </c>
    </row>
    <row r="208" spans="3:7" ht="15" thickBot="1" x14ac:dyDescent="0.35">
      <c r="C208" s="10">
        <v>43319</v>
      </c>
      <c r="D208" s="11">
        <v>0.13749999999999998</v>
      </c>
      <c r="E208" s="12" t="s">
        <v>9</v>
      </c>
      <c r="F208" s="12">
        <v>12</v>
      </c>
      <c r="G208" s="12" t="s">
        <v>11</v>
      </c>
    </row>
    <row r="209" spans="3:7" ht="15" thickBot="1" x14ac:dyDescent="0.35">
      <c r="C209" s="10">
        <v>43319</v>
      </c>
      <c r="D209" s="11">
        <v>0.26622685185185185</v>
      </c>
      <c r="E209" s="12" t="s">
        <v>9</v>
      </c>
      <c r="F209" s="12">
        <v>13</v>
      </c>
      <c r="G209" s="12" t="s">
        <v>11</v>
      </c>
    </row>
    <row r="210" spans="3:7" ht="15" thickBot="1" x14ac:dyDescent="0.35">
      <c r="C210" s="10">
        <v>43319</v>
      </c>
      <c r="D210" s="11">
        <v>0.27318287037037037</v>
      </c>
      <c r="E210" s="12" t="s">
        <v>9</v>
      </c>
      <c r="F210" s="12">
        <v>11</v>
      </c>
      <c r="G210" s="12" t="s">
        <v>11</v>
      </c>
    </row>
    <row r="211" spans="3:7" ht="15" thickBot="1" x14ac:dyDescent="0.35">
      <c r="C211" s="10">
        <v>43319</v>
      </c>
      <c r="D211" s="11">
        <v>0.28035879629629629</v>
      </c>
      <c r="E211" s="12" t="s">
        <v>9</v>
      </c>
      <c r="F211" s="12">
        <v>10</v>
      </c>
      <c r="G211" s="12" t="s">
        <v>11</v>
      </c>
    </row>
    <row r="212" spans="3:7" ht="15" thickBot="1" x14ac:dyDescent="0.35">
      <c r="C212" s="10">
        <v>43319</v>
      </c>
      <c r="D212" s="11">
        <v>0.2820023148148148</v>
      </c>
      <c r="E212" s="12" t="s">
        <v>9</v>
      </c>
      <c r="F212" s="12">
        <v>10</v>
      </c>
      <c r="G212" s="12" t="s">
        <v>11</v>
      </c>
    </row>
    <row r="213" spans="3:7" ht="15" thickBot="1" x14ac:dyDescent="0.35">
      <c r="C213" s="10">
        <v>43319</v>
      </c>
      <c r="D213" s="11">
        <v>0.28635416666666669</v>
      </c>
      <c r="E213" s="12" t="s">
        <v>9</v>
      </c>
      <c r="F213" s="12">
        <v>20</v>
      </c>
      <c r="G213" s="12" t="s">
        <v>11</v>
      </c>
    </row>
    <row r="214" spans="3:7" ht="15" thickBot="1" x14ac:dyDescent="0.35">
      <c r="C214" s="10">
        <v>43319</v>
      </c>
      <c r="D214" s="11">
        <v>0.29957175925925927</v>
      </c>
      <c r="E214" s="12" t="s">
        <v>9</v>
      </c>
      <c r="F214" s="12">
        <v>21</v>
      </c>
      <c r="G214" s="12" t="s">
        <v>11</v>
      </c>
    </row>
    <row r="215" spans="3:7" ht="15" thickBot="1" x14ac:dyDescent="0.35">
      <c r="C215" s="10">
        <v>43319</v>
      </c>
      <c r="D215" s="11">
        <v>0.30346064814814816</v>
      </c>
      <c r="E215" s="12" t="s">
        <v>9</v>
      </c>
      <c r="F215" s="12">
        <v>14</v>
      </c>
      <c r="G215" s="12" t="s">
        <v>11</v>
      </c>
    </row>
    <row r="216" spans="3:7" ht="15" thickBot="1" x14ac:dyDescent="0.35">
      <c r="C216" s="10">
        <v>43319</v>
      </c>
      <c r="D216" s="11">
        <v>0.31285879629629632</v>
      </c>
      <c r="E216" s="12" t="s">
        <v>9</v>
      </c>
      <c r="F216" s="12">
        <v>15</v>
      </c>
      <c r="G216" s="12" t="s">
        <v>11</v>
      </c>
    </row>
    <row r="217" spans="3:7" ht="15" thickBot="1" x14ac:dyDescent="0.35">
      <c r="C217" s="10">
        <v>43319</v>
      </c>
      <c r="D217" s="11">
        <v>0.32526620370370368</v>
      </c>
      <c r="E217" s="12" t="s">
        <v>9</v>
      </c>
      <c r="F217" s="12">
        <v>19</v>
      </c>
      <c r="G217" s="12" t="s">
        <v>10</v>
      </c>
    </row>
    <row r="218" spans="3:7" ht="15" thickBot="1" x14ac:dyDescent="0.35">
      <c r="C218" s="10">
        <v>43319</v>
      </c>
      <c r="D218" s="11">
        <v>0.33248842592592592</v>
      </c>
      <c r="E218" s="12" t="s">
        <v>9</v>
      </c>
      <c r="F218" s="12">
        <v>18</v>
      </c>
      <c r="G218" s="12" t="s">
        <v>11</v>
      </c>
    </row>
    <row r="219" spans="3:7" ht="15" thickBot="1" x14ac:dyDescent="0.35">
      <c r="C219" s="10">
        <v>43319</v>
      </c>
      <c r="D219" s="11">
        <v>0.33994212962962966</v>
      </c>
      <c r="E219" s="12" t="s">
        <v>9</v>
      </c>
      <c r="F219" s="12">
        <v>12</v>
      </c>
      <c r="G219" s="12" t="s">
        <v>11</v>
      </c>
    </row>
    <row r="220" spans="3:7" ht="15" thickBot="1" x14ac:dyDescent="0.35">
      <c r="C220" s="10">
        <v>43319</v>
      </c>
      <c r="D220" s="11">
        <v>0.34932870370370367</v>
      </c>
      <c r="E220" s="12" t="s">
        <v>9</v>
      </c>
      <c r="F220" s="12">
        <v>24</v>
      </c>
      <c r="G220" s="12" t="s">
        <v>10</v>
      </c>
    </row>
    <row r="221" spans="3:7" ht="15" thickBot="1" x14ac:dyDescent="0.35">
      <c r="C221" s="10">
        <v>43319</v>
      </c>
      <c r="D221" s="11">
        <v>0.34938657407407409</v>
      </c>
      <c r="E221" s="12" t="s">
        <v>9</v>
      </c>
      <c r="F221" s="12">
        <v>22</v>
      </c>
      <c r="G221" s="12" t="s">
        <v>10</v>
      </c>
    </row>
    <row r="222" spans="3:7" ht="15" thickBot="1" x14ac:dyDescent="0.35">
      <c r="C222" s="10">
        <v>43319</v>
      </c>
      <c r="D222" s="11">
        <v>0.36262731481481486</v>
      </c>
      <c r="E222" s="12" t="s">
        <v>9</v>
      </c>
      <c r="F222" s="12">
        <v>33</v>
      </c>
      <c r="G222" s="12" t="s">
        <v>10</v>
      </c>
    </row>
    <row r="223" spans="3:7" ht="15" thickBot="1" x14ac:dyDescent="0.35">
      <c r="C223" s="10">
        <v>43319</v>
      </c>
      <c r="D223" s="11">
        <v>0.36435185185185182</v>
      </c>
      <c r="E223" s="12" t="s">
        <v>9</v>
      </c>
      <c r="F223" s="12">
        <v>29</v>
      </c>
      <c r="G223" s="12" t="s">
        <v>10</v>
      </c>
    </row>
    <row r="224" spans="3:7" ht="15" thickBot="1" x14ac:dyDescent="0.35">
      <c r="C224" s="10">
        <v>43319</v>
      </c>
      <c r="D224" s="11">
        <v>0.36446759259259259</v>
      </c>
      <c r="E224" s="12" t="s">
        <v>9</v>
      </c>
      <c r="F224" s="12">
        <v>17</v>
      </c>
      <c r="G224" s="12" t="s">
        <v>10</v>
      </c>
    </row>
    <row r="225" spans="3:7" ht="15" thickBot="1" x14ac:dyDescent="0.35">
      <c r="C225" s="10">
        <v>43319</v>
      </c>
      <c r="D225" s="11">
        <v>0.3656712962962963</v>
      </c>
      <c r="E225" s="12" t="s">
        <v>9</v>
      </c>
      <c r="F225" s="12">
        <v>20</v>
      </c>
      <c r="G225" s="12" t="s">
        <v>10</v>
      </c>
    </row>
    <row r="226" spans="3:7" ht="15" thickBot="1" x14ac:dyDescent="0.35">
      <c r="C226" s="10">
        <v>43319</v>
      </c>
      <c r="D226" s="11">
        <v>0.36574074074074076</v>
      </c>
      <c r="E226" s="12" t="s">
        <v>9</v>
      </c>
      <c r="F226" s="12">
        <v>22</v>
      </c>
      <c r="G226" s="12" t="s">
        <v>10</v>
      </c>
    </row>
    <row r="227" spans="3:7" ht="15" thickBot="1" x14ac:dyDescent="0.35">
      <c r="C227" s="10">
        <v>43319</v>
      </c>
      <c r="D227" s="11">
        <v>0.36983796296296295</v>
      </c>
      <c r="E227" s="12" t="s">
        <v>9</v>
      </c>
      <c r="F227" s="12">
        <v>28</v>
      </c>
      <c r="G227" s="12" t="s">
        <v>10</v>
      </c>
    </row>
    <row r="228" spans="3:7" ht="15" thickBot="1" x14ac:dyDescent="0.35">
      <c r="C228" s="10">
        <v>43319</v>
      </c>
      <c r="D228" s="11">
        <v>0.37289351851851849</v>
      </c>
      <c r="E228" s="12" t="s">
        <v>9</v>
      </c>
      <c r="F228" s="12">
        <v>35</v>
      </c>
      <c r="G228" s="12" t="s">
        <v>10</v>
      </c>
    </row>
    <row r="229" spans="3:7" ht="15" thickBot="1" x14ac:dyDescent="0.35">
      <c r="C229" s="10">
        <v>43319</v>
      </c>
      <c r="D229" s="11">
        <v>0.38378472222222221</v>
      </c>
      <c r="E229" s="12" t="s">
        <v>9</v>
      </c>
      <c r="F229" s="12">
        <v>12</v>
      </c>
      <c r="G229" s="12" t="s">
        <v>11</v>
      </c>
    </row>
    <row r="230" spans="3:7" ht="15" thickBot="1" x14ac:dyDescent="0.35">
      <c r="C230" s="10">
        <v>43319</v>
      </c>
      <c r="D230" s="11">
        <v>0.39027777777777778</v>
      </c>
      <c r="E230" s="12" t="s">
        <v>9</v>
      </c>
      <c r="F230" s="12">
        <v>11</v>
      </c>
      <c r="G230" s="12" t="s">
        <v>11</v>
      </c>
    </row>
    <row r="231" spans="3:7" ht="15" thickBot="1" x14ac:dyDescent="0.35">
      <c r="C231" s="10">
        <v>43319</v>
      </c>
      <c r="D231" s="11">
        <v>0.41047453703703707</v>
      </c>
      <c r="E231" s="12" t="s">
        <v>9</v>
      </c>
      <c r="F231" s="12">
        <v>10</v>
      </c>
      <c r="G231" s="12" t="s">
        <v>11</v>
      </c>
    </row>
    <row r="232" spans="3:7" ht="15" thickBot="1" x14ac:dyDescent="0.35">
      <c r="C232" s="10">
        <v>43319</v>
      </c>
      <c r="D232" s="11">
        <v>0.41900462962962964</v>
      </c>
      <c r="E232" s="12" t="s">
        <v>9</v>
      </c>
      <c r="F232" s="12">
        <v>12</v>
      </c>
      <c r="G232" s="12" t="s">
        <v>11</v>
      </c>
    </row>
    <row r="233" spans="3:7" ht="15" thickBot="1" x14ac:dyDescent="0.35">
      <c r="C233" s="10">
        <v>43319</v>
      </c>
      <c r="D233" s="11">
        <v>0.41968749999999999</v>
      </c>
      <c r="E233" s="12" t="s">
        <v>9</v>
      </c>
      <c r="F233" s="12">
        <v>13</v>
      </c>
      <c r="G233" s="12" t="s">
        <v>11</v>
      </c>
    </row>
    <row r="234" spans="3:7" ht="15" thickBot="1" x14ac:dyDescent="0.35">
      <c r="C234" s="10">
        <v>43319</v>
      </c>
      <c r="D234" s="11">
        <v>0.43093749999999997</v>
      </c>
      <c r="E234" s="12" t="s">
        <v>9</v>
      </c>
      <c r="F234" s="12">
        <v>9</v>
      </c>
      <c r="G234" s="12" t="s">
        <v>10</v>
      </c>
    </row>
    <row r="235" spans="3:7" ht="15" thickBot="1" x14ac:dyDescent="0.35">
      <c r="C235" s="10">
        <v>43319</v>
      </c>
      <c r="D235" s="11">
        <v>0.44135416666666666</v>
      </c>
      <c r="E235" s="12" t="s">
        <v>9</v>
      </c>
      <c r="F235" s="12">
        <v>5</v>
      </c>
      <c r="G235" s="12" t="s">
        <v>11</v>
      </c>
    </row>
    <row r="236" spans="3:7" ht="15" thickBot="1" x14ac:dyDescent="0.35">
      <c r="C236" s="10">
        <v>43319</v>
      </c>
      <c r="D236" s="11">
        <v>0.45961805555555557</v>
      </c>
      <c r="E236" s="12" t="s">
        <v>9</v>
      </c>
      <c r="F236" s="12">
        <v>12</v>
      </c>
      <c r="G236" s="12" t="s">
        <v>10</v>
      </c>
    </row>
    <row r="237" spans="3:7" ht="15" thickBot="1" x14ac:dyDescent="0.35">
      <c r="C237" s="10">
        <v>43319</v>
      </c>
      <c r="D237" s="11">
        <v>0.46045138888888887</v>
      </c>
      <c r="E237" s="12" t="s">
        <v>9</v>
      </c>
      <c r="F237" s="12">
        <v>9</v>
      </c>
      <c r="G237" s="12" t="s">
        <v>11</v>
      </c>
    </row>
    <row r="238" spans="3:7" ht="15" thickBot="1" x14ac:dyDescent="0.35">
      <c r="C238" s="10">
        <v>43319</v>
      </c>
      <c r="D238" s="11">
        <v>0.46276620370370369</v>
      </c>
      <c r="E238" s="12" t="s">
        <v>9</v>
      </c>
      <c r="F238" s="12">
        <v>27</v>
      </c>
      <c r="G238" s="12" t="s">
        <v>10</v>
      </c>
    </row>
    <row r="239" spans="3:7" ht="15" thickBot="1" x14ac:dyDescent="0.35">
      <c r="C239" s="10">
        <v>43319</v>
      </c>
      <c r="D239" s="11">
        <v>0.47056712962962965</v>
      </c>
      <c r="E239" s="12" t="s">
        <v>9</v>
      </c>
      <c r="F239" s="12">
        <v>28</v>
      </c>
      <c r="G239" s="12" t="s">
        <v>10</v>
      </c>
    </row>
    <row r="240" spans="3:7" ht="15" thickBot="1" x14ac:dyDescent="0.35">
      <c r="C240" s="10">
        <v>43319</v>
      </c>
      <c r="D240" s="11">
        <v>0.47111111111111109</v>
      </c>
      <c r="E240" s="12" t="s">
        <v>9</v>
      </c>
      <c r="F240" s="12">
        <v>12</v>
      </c>
      <c r="G240" s="12" t="s">
        <v>11</v>
      </c>
    </row>
    <row r="241" spans="3:7" ht="15" thickBot="1" x14ac:dyDescent="0.35">
      <c r="C241" s="10">
        <v>43319</v>
      </c>
      <c r="D241" s="11">
        <v>0.47122685185185187</v>
      </c>
      <c r="E241" s="12" t="s">
        <v>9</v>
      </c>
      <c r="F241" s="12">
        <v>10</v>
      </c>
      <c r="G241" s="12" t="s">
        <v>11</v>
      </c>
    </row>
    <row r="242" spans="3:7" ht="15" thickBot="1" x14ac:dyDescent="0.35">
      <c r="C242" s="10">
        <v>43319</v>
      </c>
      <c r="D242" s="11">
        <v>0.48233796296296294</v>
      </c>
      <c r="E242" s="12" t="s">
        <v>9</v>
      </c>
      <c r="F242" s="12">
        <v>19</v>
      </c>
      <c r="G242" s="12" t="s">
        <v>10</v>
      </c>
    </row>
    <row r="243" spans="3:7" ht="15" thickBot="1" x14ac:dyDescent="0.35">
      <c r="C243" s="10">
        <v>43319</v>
      </c>
      <c r="D243" s="11">
        <v>0.50843749999999999</v>
      </c>
      <c r="E243" s="12" t="s">
        <v>9</v>
      </c>
      <c r="F243" s="12">
        <v>11</v>
      </c>
      <c r="G243" s="12" t="s">
        <v>11</v>
      </c>
    </row>
    <row r="244" spans="3:7" ht="15" thickBot="1" x14ac:dyDescent="0.35">
      <c r="C244" s="10">
        <v>43319</v>
      </c>
      <c r="D244" s="11">
        <v>0.51695601851851858</v>
      </c>
      <c r="E244" s="12" t="s">
        <v>9</v>
      </c>
      <c r="F244" s="12">
        <v>10</v>
      </c>
      <c r="G244" s="12" t="s">
        <v>11</v>
      </c>
    </row>
    <row r="245" spans="3:7" ht="15" thickBot="1" x14ac:dyDescent="0.35">
      <c r="C245" s="10">
        <v>43319</v>
      </c>
      <c r="D245" s="11">
        <v>0.53447916666666673</v>
      </c>
      <c r="E245" s="12" t="s">
        <v>9</v>
      </c>
      <c r="F245" s="12">
        <v>10</v>
      </c>
      <c r="G245" s="12" t="s">
        <v>10</v>
      </c>
    </row>
    <row r="246" spans="3:7" ht="15" thickBot="1" x14ac:dyDescent="0.35">
      <c r="C246" s="10">
        <v>43319</v>
      </c>
      <c r="D246" s="11">
        <v>0.53656249999999994</v>
      </c>
      <c r="E246" s="12" t="s">
        <v>9</v>
      </c>
      <c r="F246" s="12">
        <v>12</v>
      </c>
      <c r="G246" s="12" t="s">
        <v>11</v>
      </c>
    </row>
    <row r="247" spans="3:7" ht="15" thickBot="1" x14ac:dyDescent="0.35">
      <c r="C247" s="10">
        <v>43319</v>
      </c>
      <c r="D247" s="11">
        <v>0.55260416666666667</v>
      </c>
      <c r="E247" s="12" t="s">
        <v>9</v>
      </c>
      <c r="F247" s="12">
        <v>21</v>
      </c>
      <c r="G247" s="12" t="s">
        <v>10</v>
      </c>
    </row>
    <row r="248" spans="3:7" ht="15" thickBot="1" x14ac:dyDescent="0.35">
      <c r="C248" s="10">
        <v>43319</v>
      </c>
      <c r="D248" s="11">
        <v>0.56325231481481486</v>
      </c>
      <c r="E248" s="12" t="s">
        <v>9</v>
      </c>
      <c r="F248" s="12">
        <v>13</v>
      </c>
      <c r="G248" s="12" t="s">
        <v>11</v>
      </c>
    </row>
    <row r="249" spans="3:7" ht="15" thickBot="1" x14ac:dyDescent="0.35">
      <c r="C249" s="10">
        <v>43319</v>
      </c>
      <c r="D249" s="11">
        <v>0.56625000000000003</v>
      </c>
      <c r="E249" s="12" t="s">
        <v>9</v>
      </c>
      <c r="F249" s="12">
        <v>11</v>
      </c>
      <c r="G249" s="12" t="s">
        <v>11</v>
      </c>
    </row>
    <row r="250" spans="3:7" ht="15" thickBot="1" x14ac:dyDescent="0.35">
      <c r="C250" s="10">
        <v>43319</v>
      </c>
      <c r="D250" s="11">
        <v>0.57423611111111106</v>
      </c>
      <c r="E250" s="12" t="s">
        <v>9</v>
      </c>
      <c r="F250" s="12">
        <v>27</v>
      </c>
      <c r="G250" s="12" t="s">
        <v>10</v>
      </c>
    </row>
    <row r="251" spans="3:7" ht="15" thickBot="1" x14ac:dyDescent="0.35">
      <c r="C251" s="10">
        <v>43319</v>
      </c>
      <c r="D251" s="11">
        <v>0.5771412037037037</v>
      </c>
      <c r="E251" s="12" t="s">
        <v>9</v>
      </c>
      <c r="F251" s="12">
        <v>24</v>
      </c>
      <c r="G251" s="12" t="s">
        <v>10</v>
      </c>
    </row>
    <row r="252" spans="3:7" ht="15" thickBot="1" x14ac:dyDescent="0.35">
      <c r="C252" s="10">
        <v>43319</v>
      </c>
      <c r="D252" s="11">
        <v>0.57913194444444438</v>
      </c>
      <c r="E252" s="12" t="s">
        <v>9</v>
      </c>
      <c r="F252" s="12">
        <v>17</v>
      </c>
      <c r="G252" s="12" t="s">
        <v>10</v>
      </c>
    </row>
    <row r="253" spans="3:7" ht="15" thickBot="1" x14ac:dyDescent="0.35">
      <c r="C253" s="10">
        <v>43319</v>
      </c>
      <c r="D253" s="11">
        <v>0.57920138888888884</v>
      </c>
      <c r="E253" s="12" t="s">
        <v>9</v>
      </c>
      <c r="F253" s="12">
        <v>19</v>
      </c>
      <c r="G253" s="12" t="s">
        <v>10</v>
      </c>
    </row>
    <row r="254" spans="3:7" ht="15" thickBot="1" x14ac:dyDescent="0.35">
      <c r="C254" s="10">
        <v>43319</v>
      </c>
      <c r="D254" s="11">
        <v>0.58440972222222221</v>
      </c>
      <c r="E254" s="12" t="s">
        <v>9</v>
      </c>
      <c r="F254" s="12">
        <v>30</v>
      </c>
      <c r="G254" s="12" t="s">
        <v>10</v>
      </c>
    </row>
    <row r="255" spans="3:7" ht="15" thickBot="1" x14ac:dyDescent="0.35">
      <c r="C255" s="10">
        <v>43319</v>
      </c>
      <c r="D255" s="11">
        <v>0.58802083333333333</v>
      </c>
      <c r="E255" s="12" t="s">
        <v>9</v>
      </c>
      <c r="F255" s="12">
        <v>22</v>
      </c>
      <c r="G255" s="12" t="s">
        <v>10</v>
      </c>
    </row>
    <row r="256" spans="3:7" ht="15" thickBot="1" x14ac:dyDescent="0.35">
      <c r="C256" s="10">
        <v>43319</v>
      </c>
      <c r="D256" s="11">
        <v>0.5883680555555556</v>
      </c>
      <c r="E256" s="12" t="s">
        <v>9</v>
      </c>
      <c r="F256" s="12">
        <v>14</v>
      </c>
      <c r="G256" s="12" t="s">
        <v>11</v>
      </c>
    </row>
    <row r="257" spans="3:7" ht="15" thickBot="1" x14ac:dyDescent="0.35">
      <c r="C257" s="10">
        <v>43319</v>
      </c>
      <c r="D257" s="11">
        <v>0.59008101851851846</v>
      </c>
      <c r="E257" s="12" t="s">
        <v>9</v>
      </c>
      <c r="F257" s="12">
        <v>14</v>
      </c>
      <c r="G257" s="12" t="s">
        <v>11</v>
      </c>
    </row>
    <row r="258" spans="3:7" ht="15" thickBot="1" x14ac:dyDescent="0.35">
      <c r="C258" s="10">
        <v>43319</v>
      </c>
      <c r="D258" s="11">
        <v>0.59076388888888887</v>
      </c>
      <c r="E258" s="12" t="s">
        <v>9</v>
      </c>
      <c r="F258" s="12">
        <v>12</v>
      </c>
      <c r="G258" s="12" t="s">
        <v>11</v>
      </c>
    </row>
    <row r="259" spans="3:7" ht="15" thickBot="1" x14ac:dyDescent="0.35">
      <c r="C259" s="10">
        <v>43319</v>
      </c>
      <c r="D259" s="11">
        <v>0.59078703703703705</v>
      </c>
      <c r="E259" s="12" t="s">
        <v>9</v>
      </c>
      <c r="F259" s="12">
        <v>24</v>
      </c>
      <c r="G259" s="12" t="s">
        <v>11</v>
      </c>
    </row>
    <row r="260" spans="3:7" ht="15" thickBot="1" x14ac:dyDescent="0.35">
      <c r="C260" s="10">
        <v>43319</v>
      </c>
      <c r="D260" s="11">
        <v>0.59078703703703705</v>
      </c>
      <c r="E260" s="12" t="s">
        <v>9</v>
      </c>
      <c r="F260" s="12">
        <v>13</v>
      </c>
      <c r="G260" s="12" t="s">
        <v>11</v>
      </c>
    </row>
    <row r="261" spans="3:7" ht="15" thickBot="1" x14ac:dyDescent="0.35">
      <c r="C261" s="10">
        <v>43319</v>
      </c>
      <c r="D261" s="11">
        <v>0.59085648148148151</v>
      </c>
      <c r="E261" s="12" t="s">
        <v>9</v>
      </c>
      <c r="F261" s="12">
        <v>13</v>
      </c>
      <c r="G261" s="12" t="s">
        <v>11</v>
      </c>
    </row>
    <row r="262" spans="3:7" ht="15" thickBot="1" x14ac:dyDescent="0.35">
      <c r="C262" s="10">
        <v>43319</v>
      </c>
      <c r="D262" s="11">
        <v>0.59386574074074072</v>
      </c>
      <c r="E262" s="12" t="s">
        <v>9</v>
      </c>
      <c r="F262" s="12">
        <v>12</v>
      </c>
      <c r="G262" s="12" t="s">
        <v>11</v>
      </c>
    </row>
    <row r="263" spans="3:7" ht="15" thickBot="1" x14ac:dyDescent="0.35">
      <c r="C263" s="10">
        <v>43319</v>
      </c>
      <c r="D263" s="11">
        <v>0.5973842592592592</v>
      </c>
      <c r="E263" s="12" t="s">
        <v>9</v>
      </c>
      <c r="F263" s="12">
        <v>11</v>
      </c>
      <c r="G263" s="12" t="s">
        <v>11</v>
      </c>
    </row>
    <row r="264" spans="3:7" ht="15" thickBot="1" x14ac:dyDescent="0.35">
      <c r="C264" s="10">
        <v>43319</v>
      </c>
      <c r="D264" s="11">
        <v>0.60379629629629628</v>
      </c>
      <c r="E264" s="12" t="s">
        <v>9</v>
      </c>
      <c r="F264" s="12">
        <v>10</v>
      </c>
      <c r="G264" s="12" t="s">
        <v>11</v>
      </c>
    </row>
    <row r="265" spans="3:7" ht="15" thickBot="1" x14ac:dyDescent="0.35">
      <c r="C265" s="10">
        <v>43319</v>
      </c>
      <c r="D265" s="11">
        <v>0.60464120370370367</v>
      </c>
      <c r="E265" s="12" t="s">
        <v>9</v>
      </c>
      <c r="F265" s="12">
        <v>11</v>
      </c>
      <c r="G265" s="12" t="s">
        <v>11</v>
      </c>
    </row>
    <row r="266" spans="3:7" ht="15" thickBot="1" x14ac:dyDescent="0.35">
      <c r="C266" s="10">
        <v>43319</v>
      </c>
      <c r="D266" s="11">
        <v>0.60488425925925926</v>
      </c>
      <c r="E266" s="12" t="s">
        <v>9</v>
      </c>
      <c r="F266" s="12">
        <v>12</v>
      </c>
      <c r="G266" s="12" t="s">
        <v>11</v>
      </c>
    </row>
    <row r="267" spans="3:7" ht="15" thickBot="1" x14ac:dyDescent="0.35">
      <c r="C267" s="10">
        <v>43319</v>
      </c>
      <c r="D267" s="11">
        <v>0.61041666666666672</v>
      </c>
      <c r="E267" s="12" t="s">
        <v>9</v>
      </c>
      <c r="F267" s="12">
        <v>11</v>
      </c>
      <c r="G267" s="12" t="s">
        <v>10</v>
      </c>
    </row>
    <row r="268" spans="3:7" ht="15" thickBot="1" x14ac:dyDescent="0.35">
      <c r="C268" s="10">
        <v>43319</v>
      </c>
      <c r="D268" s="11">
        <v>0.61627314814814815</v>
      </c>
      <c r="E268" s="12" t="s">
        <v>9</v>
      </c>
      <c r="F268" s="12">
        <v>11</v>
      </c>
      <c r="G268" s="12" t="s">
        <v>11</v>
      </c>
    </row>
    <row r="269" spans="3:7" ht="15" thickBot="1" x14ac:dyDescent="0.35">
      <c r="C269" s="10">
        <v>43319</v>
      </c>
      <c r="D269" s="11">
        <v>0.6211458333333334</v>
      </c>
      <c r="E269" s="12" t="s">
        <v>9</v>
      </c>
      <c r="F269" s="12">
        <v>12</v>
      </c>
      <c r="G269" s="12" t="s">
        <v>11</v>
      </c>
    </row>
    <row r="270" spans="3:7" ht="15" thickBot="1" x14ac:dyDescent="0.35">
      <c r="C270" s="10">
        <v>43319</v>
      </c>
      <c r="D270" s="11">
        <v>0.62642361111111111</v>
      </c>
      <c r="E270" s="12" t="s">
        <v>9</v>
      </c>
      <c r="F270" s="12">
        <v>11</v>
      </c>
      <c r="G270" s="12" t="s">
        <v>11</v>
      </c>
    </row>
    <row r="271" spans="3:7" ht="15" thickBot="1" x14ac:dyDescent="0.35">
      <c r="C271" s="10">
        <v>43319</v>
      </c>
      <c r="D271" s="11">
        <v>0.62817129629629631</v>
      </c>
      <c r="E271" s="12" t="s">
        <v>9</v>
      </c>
      <c r="F271" s="12">
        <v>26</v>
      </c>
      <c r="G271" s="12" t="s">
        <v>10</v>
      </c>
    </row>
    <row r="272" spans="3:7" ht="15" thickBot="1" x14ac:dyDescent="0.35">
      <c r="C272" s="10">
        <v>43319</v>
      </c>
      <c r="D272" s="11">
        <v>0.62900462962962966</v>
      </c>
      <c r="E272" s="12" t="s">
        <v>9</v>
      </c>
      <c r="F272" s="12">
        <v>18</v>
      </c>
      <c r="G272" s="12" t="s">
        <v>10</v>
      </c>
    </row>
    <row r="273" spans="3:7" ht="15" thickBot="1" x14ac:dyDescent="0.35">
      <c r="C273" s="10">
        <v>43319</v>
      </c>
      <c r="D273" s="11">
        <v>0.6290162037037037</v>
      </c>
      <c r="E273" s="12" t="s">
        <v>9</v>
      </c>
      <c r="F273" s="12">
        <v>19</v>
      </c>
      <c r="G273" s="12" t="s">
        <v>10</v>
      </c>
    </row>
    <row r="274" spans="3:7" ht="15" thickBot="1" x14ac:dyDescent="0.35">
      <c r="C274" s="10">
        <v>43319</v>
      </c>
      <c r="D274" s="11">
        <v>0.65071759259259265</v>
      </c>
      <c r="E274" s="12" t="s">
        <v>9</v>
      </c>
      <c r="F274" s="12">
        <v>22</v>
      </c>
      <c r="G274" s="12" t="s">
        <v>10</v>
      </c>
    </row>
    <row r="275" spans="3:7" ht="15" thickBot="1" x14ac:dyDescent="0.35">
      <c r="C275" s="10">
        <v>43319</v>
      </c>
      <c r="D275" s="11">
        <v>0.66387731481481482</v>
      </c>
      <c r="E275" s="12" t="s">
        <v>9</v>
      </c>
      <c r="F275" s="12">
        <v>12</v>
      </c>
      <c r="G275" s="12" t="s">
        <v>11</v>
      </c>
    </row>
    <row r="276" spans="3:7" ht="15" thickBot="1" x14ac:dyDescent="0.35">
      <c r="C276" s="10">
        <v>43319</v>
      </c>
      <c r="D276" s="11">
        <v>0.66796296296296298</v>
      </c>
      <c r="E276" s="12" t="s">
        <v>9</v>
      </c>
      <c r="F276" s="12">
        <v>23</v>
      </c>
      <c r="G276" s="12" t="s">
        <v>10</v>
      </c>
    </row>
    <row r="277" spans="3:7" ht="15" thickBot="1" x14ac:dyDescent="0.35">
      <c r="C277" s="10">
        <v>43319</v>
      </c>
      <c r="D277" s="11">
        <v>0.67334490740740749</v>
      </c>
      <c r="E277" s="12" t="s">
        <v>9</v>
      </c>
      <c r="F277" s="12">
        <v>12</v>
      </c>
      <c r="G277" s="12" t="s">
        <v>10</v>
      </c>
    </row>
    <row r="278" spans="3:7" ht="15" thickBot="1" x14ac:dyDescent="0.35">
      <c r="C278" s="10">
        <v>43319</v>
      </c>
      <c r="D278" s="11">
        <v>0.67498842592592589</v>
      </c>
      <c r="E278" s="12" t="s">
        <v>9</v>
      </c>
      <c r="F278" s="12">
        <v>8</v>
      </c>
      <c r="G278" s="12" t="s">
        <v>11</v>
      </c>
    </row>
    <row r="279" spans="3:7" ht="15" thickBot="1" x14ac:dyDescent="0.35">
      <c r="C279" s="10">
        <v>43319</v>
      </c>
      <c r="D279" s="11">
        <v>0.6807523148148148</v>
      </c>
      <c r="E279" s="12" t="s">
        <v>9</v>
      </c>
      <c r="F279" s="12">
        <v>20</v>
      </c>
      <c r="G279" s="12" t="s">
        <v>10</v>
      </c>
    </row>
    <row r="280" spans="3:7" ht="15" thickBot="1" x14ac:dyDescent="0.35">
      <c r="C280" s="10">
        <v>43319</v>
      </c>
      <c r="D280" s="11">
        <v>0.68214120370370368</v>
      </c>
      <c r="E280" s="12" t="s">
        <v>9</v>
      </c>
      <c r="F280" s="12">
        <v>21</v>
      </c>
      <c r="G280" s="12" t="s">
        <v>10</v>
      </c>
    </row>
    <row r="281" spans="3:7" ht="15" thickBot="1" x14ac:dyDescent="0.35">
      <c r="C281" s="10">
        <v>43319</v>
      </c>
      <c r="D281" s="11">
        <v>0.68414351851851851</v>
      </c>
      <c r="E281" s="12" t="s">
        <v>9</v>
      </c>
      <c r="F281" s="12">
        <v>25</v>
      </c>
      <c r="G281" s="12" t="s">
        <v>10</v>
      </c>
    </row>
    <row r="282" spans="3:7" ht="15" thickBot="1" x14ac:dyDescent="0.35">
      <c r="C282" s="10">
        <v>43319</v>
      </c>
      <c r="D282" s="11">
        <v>0.69457175925925929</v>
      </c>
      <c r="E282" s="12" t="s">
        <v>9</v>
      </c>
      <c r="F282" s="12">
        <v>21</v>
      </c>
      <c r="G282" s="12" t="s">
        <v>10</v>
      </c>
    </row>
    <row r="283" spans="3:7" ht="15" thickBot="1" x14ac:dyDescent="0.35">
      <c r="C283" s="10">
        <v>43319</v>
      </c>
      <c r="D283" s="11">
        <v>0.69460648148148152</v>
      </c>
      <c r="E283" s="12" t="s">
        <v>9</v>
      </c>
      <c r="F283" s="12">
        <v>27</v>
      </c>
      <c r="G283" s="12" t="s">
        <v>10</v>
      </c>
    </row>
    <row r="284" spans="3:7" ht="15" thickBot="1" x14ac:dyDescent="0.35">
      <c r="C284" s="10">
        <v>43319</v>
      </c>
      <c r="D284" s="11">
        <v>0.69475694444444447</v>
      </c>
      <c r="E284" s="12" t="s">
        <v>9</v>
      </c>
      <c r="F284" s="12">
        <v>12</v>
      </c>
      <c r="G284" s="12" t="s">
        <v>10</v>
      </c>
    </row>
    <row r="285" spans="3:7" ht="15" thickBot="1" x14ac:dyDescent="0.35">
      <c r="C285" s="10">
        <v>43319</v>
      </c>
      <c r="D285" s="11">
        <v>0.69480324074074085</v>
      </c>
      <c r="E285" s="12" t="s">
        <v>9</v>
      </c>
      <c r="F285" s="12">
        <v>11</v>
      </c>
      <c r="G285" s="12" t="s">
        <v>10</v>
      </c>
    </row>
    <row r="286" spans="3:7" ht="15" thickBot="1" x14ac:dyDescent="0.35">
      <c r="C286" s="10">
        <v>43319</v>
      </c>
      <c r="D286" s="11">
        <v>0.69505787037037037</v>
      </c>
      <c r="E286" s="12" t="s">
        <v>9</v>
      </c>
      <c r="F286" s="12">
        <v>18</v>
      </c>
      <c r="G286" s="12" t="s">
        <v>10</v>
      </c>
    </row>
    <row r="287" spans="3:7" ht="15" thickBot="1" x14ac:dyDescent="0.35">
      <c r="C287" s="10">
        <v>43319</v>
      </c>
      <c r="D287" s="11">
        <v>0.69587962962962957</v>
      </c>
      <c r="E287" s="12" t="s">
        <v>9</v>
      </c>
      <c r="F287" s="12">
        <v>29</v>
      </c>
      <c r="G287" s="12" t="s">
        <v>10</v>
      </c>
    </row>
    <row r="288" spans="3:7" ht="15" thickBot="1" x14ac:dyDescent="0.35">
      <c r="C288" s="10">
        <v>43319</v>
      </c>
      <c r="D288" s="11">
        <v>0.69640046296296287</v>
      </c>
      <c r="E288" s="12" t="s">
        <v>9</v>
      </c>
      <c r="F288" s="12">
        <v>12</v>
      </c>
      <c r="G288" s="12" t="s">
        <v>11</v>
      </c>
    </row>
    <row r="289" spans="3:7" ht="15" thickBot="1" x14ac:dyDescent="0.35">
      <c r="C289" s="10">
        <v>43319</v>
      </c>
      <c r="D289" s="11">
        <v>0.69677083333333334</v>
      </c>
      <c r="E289" s="12" t="s">
        <v>9</v>
      </c>
      <c r="F289" s="12">
        <v>28</v>
      </c>
      <c r="G289" s="12" t="s">
        <v>10</v>
      </c>
    </row>
    <row r="290" spans="3:7" ht="15" thickBot="1" x14ac:dyDescent="0.35">
      <c r="C290" s="10">
        <v>43319</v>
      </c>
      <c r="D290" s="11">
        <v>0.70171296296296293</v>
      </c>
      <c r="E290" s="12" t="s">
        <v>9</v>
      </c>
      <c r="F290" s="12">
        <v>28</v>
      </c>
      <c r="G290" s="12" t="s">
        <v>10</v>
      </c>
    </row>
    <row r="291" spans="3:7" ht="15" thickBot="1" x14ac:dyDescent="0.35">
      <c r="C291" s="10">
        <v>43319</v>
      </c>
      <c r="D291" s="11">
        <v>0.70200231481481479</v>
      </c>
      <c r="E291" s="12" t="s">
        <v>9</v>
      </c>
      <c r="F291" s="12">
        <v>10</v>
      </c>
      <c r="G291" s="12" t="s">
        <v>10</v>
      </c>
    </row>
    <row r="292" spans="3:7" ht="15" thickBot="1" x14ac:dyDescent="0.35">
      <c r="C292" s="10">
        <v>43319</v>
      </c>
      <c r="D292" s="11">
        <v>0.7041898148148148</v>
      </c>
      <c r="E292" s="12" t="s">
        <v>9</v>
      </c>
      <c r="F292" s="12">
        <v>12</v>
      </c>
      <c r="G292" s="12" t="s">
        <v>10</v>
      </c>
    </row>
    <row r="293" spans="3:7" ht="15" thickBot="1" x14ac:dyDescent="0.35">
      <c r="C293" s="10">
        <v>43319</v>
      </c>
      <c r="D293" s="11">
        <v>0.70640046296296299</v>
      </c>
      <c r="E293" s="12" t="s">
        <v>9</v>
      </c>
      <c r="F293" s="12">
        <v>10</v>
      </c>
      <c r="G293" s="12" t="s">
        <v>11</v>
      </c>
    </row>
    <row r="294" spans="3:7" ht="15" thickBot="1" x14ac:dyDescent="0.35">
      <c r="C294" s="10">
        <v>43319</v>
      </c>
      <c r="D294" s="11">
        <v>0.70680555555555558</v>
      </c>
      <c r="E294" s="12" t="s">
        <v>9</v>
      </c>
      <c r="F294" s="12">
        <v>13</v>
      </c>
      <c r="G294" s="12" t="s">
        <v>11</v>
      </c>
    </row>
    <row r="295" spans="3:7" ht="15" thickBot="1" x14ac:dyDescent="0.35">
      <c r="C295" s="10">
        <v>43319</v>
      </c>
      <c r="D295" s="11">
        <v>0.70832175925925922</v>
      </c>
      <c r="E295" s="12" t="s">
        <v>9</v>
      </c>
      <c r="F295" s="12">
        <v>25</v>
      </c>
      <c r="G295" s="12" t="s">
        <v>10</v>
      </c>
    </row>
    <row r="296" spans="3:7" ht="15" thickBot="1" x14ac:dyDescent="0.35">
      <c r="C296" s="10">
        <v>43319</v>
      </c>
      <c r="D296" s="11">
        <v>0.71368055555555554</v>
      </c>
      <c r="E296" s="12" t="s">
        <v>9</v>
      </c>
      <c r="F296" s="12">
        <v>10</v>
      </c>
      <c r="G296" s="12" t="s">
        <v>11</v>
      </c>
    </row>
    <row r="297" spans="3:7" ht="15" thickBot="1" x14ac:dyDescent="0.35">
      <c r="C297" s="10">
        <v>43319</v>
      </c>
      <c r="D297" s="11">
        <v>0.71377314814814818</v>
      </c>
      <c r="E297" s="12" t="s">
        <v>9</v>
      </c>
      <c r="F297" s="12">
        <v>11</v>
      </c>
      <c r="G297" s="12" t="s">
        <v>11</v>
      </c>
    </row>
    <row r="298" spans="3:7" ht="15" thickBot="1" x14ac:dyDescent="0.35">
      <c r="C298" s="10">
        <v>43319</v>
      </c>
      <c r="D298" s="11">
        <v>0.71711805555555552</v>
      </c>
      <c r="E298" s="12" t="s">
        <v>9</v>
      </c>
      <c r="F298" s="12">
        <v>10</v>
      </c>
      <c r="G298" s="12" t="s">
        <v>11</v>
      </c>
    </row>
    <row r="299" spans="3:7" ht="15" thickBot="1" x14ac:dyDescent="0.35">
      <c r="C299" s="10">
        <v>43319</v>
      </c>
      <c r="D299" s="11">
        <v>0.71903935185185175</v>
      </c>
      <c r="E299" s="12" t="s">
        <v>9</v>
      </c>
      <c r="F299" s="12">
        <v>9</v>
      </c>
      <c r="G299" s="12" t="s">
        <v>11</v>
      </c>
    </row>
    <row r="300" spans="3:7" ht="15" thickBot="1" x14ac:dyDescent="0.35">
      <c r="C300" s="10">
        <v>43319</v>
      </c>
      <c r="D300" s="11">
        <v>0.73245370370370377</v>
      </c>
      <c r="E300" s="12" t="s">
        <v>9</v>
      </c>
      <c r="F300" s="12">
        <v>10</v>
      </c>
      <c r="G300" s="12" t="s">
        <v>10</v>
      </c>
    </row>
    <row r="301" spans="3:7" ht="15" thickBot="1" x14ac:dyDescent="0.35">
      <c r="C301" s="10">
        <v>43319</v>
      </c>
      <c r="D301" s="11">
        <v>0.73255787037037035</v>
      </c>
      <c r="E301" s="12" t="s">
        <v>9</v>
      </c>
      <c r="F301" s="12">
        <v>11</v>
      </c>
      <c r="G301" s="12" t="s">
        <v>10</v>
      </c>
    </row>
    <row r="302" spans="3:7" ht="15" thickBot="1" x14ac:dyDescent="0.35">
      <c r="C302" s="10">
        <v>43319</v>
      </c>
      <c r="D302" s="11">
        <v>0.73440972222222223</v>
      </c>
      <c r="E302" s="12" t="s">
        <v>9</v>
      </c>
      <c r="F302" s="12">
        <v>11</v>
      </c>
      <c r="G302" s="12" t="s">
        <v>10</v>
      </c>
    </row>
    <row r="303" spans="3:7" ht="15" thickBot="1" x14ac:dyDescent="0.35">
      <c r="C303" s="10">
        <v>43319</v>
      </c>
      <c r="D303" s="11">
        <v>0.73643518518518514</v>
      </c>
      <c r="E303" s="12" t="s">
        <v>9</v>
      </c>
      <c r="F303" s="12">
        <v>11</v>
      </c>
      <c r="G303" s="12" t="s">
        <v>11</v>
      </c>
    </row>
    <row r="304" spans="3:7" ht="15" thickBot="1" x14ac:dyDescent="0.35">
      <c r="C304" s="10">
        <v>43319</v>
      </c>
      <c r="D304" s="11">
        <v>0.74103009259259256</v>
      </c>
      <c r="E304" s="12" t="s">
        <v>9</v>
      </c>
      <c r="F304" s="12">
        <v>18</v>
      </c>
      <c r="G304" s="12" t="s">
        <v>10</v>
      </c>
    </row>
    <row r="305" spans="3:7" ht="15" thickBot="1" x14ac:dyDescent="0.35">
      <c r="C305" s="10">
        <v>43319</v>
      </c>
      <c r="D305" s="11">
        <v>0.7442939814814814</v>
      </c>
      <c r="E305" s="12" t="s">
        <v>9</v>
      </c>
      <c r="F305" s="12">
        <v>12</v>
      </c>
      <c r="G305" s="12" t="s">
        <v>10</v>
      </c>
    </row>
    <row r="306" spans="3:7" ht="15" thickBot="1" x14ac:dyDescent="0.35">
      <c r="C306" s="10">
        <v>43319</v>
      </c>
      <c r="D306" s="11">
        <v>0.7445949074074073</v>
      </c>
      <c r="E306" s="12" t="s">
        <v>9</v>
      </c>
      <c r="F306" s="12">
        <v>11</v>
      </c>
      <c r="G306" s="12" t="s">
        <v>11</v>
      </c>
    </row>
    <row r="307" spans="3:7" ht="15" thickBot="1" x14ac:dyDescent="0.35">
      <c r="C307" s="10">
        <v>43319</v>
      </c>
      <c r="D307" s="11">
        <v>0.75263888888888886</v>
      </c>
      <c r="E307" s="12" t="s">
        <v>9</v>
      </c>
      <c r="F307" s="12">
        <v>25</v>
      </c>
      <c r="G307" s="12" t="s">
        <v>10</v>
      </c>
    </row>
    <row r="308" spans="3:7" ht="15" thickBot="1" x14ac:dyDescent="0.35">
      <c r="C308" s="10">
        <v>43319</v>
      </c>
      <c r="D308" s="11">
        <v>0.75268518518518512</v>
      </c>
      <c r="E308" s="12" t="s">
        <v>9</v>
      </c>
      <c r="F308" s="12">
        <v>20</v>
      </c>
      <c r="G308" s="12" t="s">
        <v>10</v>
      </c>
    </row>
    <row r="309" spans="3:7" ht="15" thickBot="1" x14ac:dyDescent="0.35">
      <c r="C309" s="10">
        <v>43319</v>
      </c>
      <c r="D309" s="11">
        <v>0.75496527777777789</v>
      </c>
      <c r="E309" s="12" t="s">
        <v>9</v>
      </c>
      <c r="F309" s="12">
        <v>16</v>
      </c>
      <c r="G309" s="12" t="s">
        <v>11</v>
      </c>
    </row>
    <row r="310" spans="3:7" ht="15" thickBot="1" x14ac:dyDescent="0.35">
      <c r="C310" s="10">
        <v>43319</v>
      </c>
      <c r="D310" s="11">
        <v>0.75594907407407408</v>
      </c>
      <c r="E310" s="12" t="s">
        <v>9</v>
      </c>
      <c r="F310" s="12">
        <v>27</v>
      </c>
      <c r="G310" s="12" t="s">
        <v>10</v>
      </c>
    </row>
    <row r="311" spans="3:7" ht="15" thickBot="1" x14ac:dyDescent="0.35">
      <c r="C311" s="10">
        <v>43319</v>
      </c>
      <c r="D311" s="11">
        <v>0.76075231481481476</v>
      </c>
      <c r="E311" s="12" t="s">
        <v>9</v>
      </c>
      <c r="F311" s="12">
        <v>30</v>
      </c>
      <c r="G311" s="12" t="s">
        <v>10</v>
      </c>
    </row>
    <row r="312" spans="3:7" ht="15" thickBot="1" x14ac:dyDescent="0.35">
      <c r="C312" s="10">
        <v>43319</v>
      </c>
      <c r="D312" s="11">
        <v>0.76428240740740738</v>
      </c>
      <c r="E312" s="12" t="s">
        <v>9</v>
      </c>
      <c r="F312" s="12">
        <v>23</v>
      </c>
      <c r="G312" s="12" t="s">
        <v>10</v>
      </c>
    </row>
    <row r="313" spans="3:7" ht="15" thickBot="1" x14ac:dyDescent="0.35">
      <c r="C313" s="10">
        <v>43319</v>
      </c>
      <c r="D313" s="11">
        <v>0.76913194444444455</v>
      </c>
      <c r="E313" s="12" t="s">
        <v>9</v>
      </c>
      <c r="F313" s="12">
        <v>15</v>
      </c>
      <c r="G313" s="12" t="s">
        <v>10</v>
      </c>
    </row>
    <row r="314" spans="3:7" ht="15" thickBot="1" x14ac:dyDescent="0.35">
      <c r="C314" s="10">
        <v>43319</v>
      </c>
      <c r="D314" s="11">
        <v>0.76915509259259263</v>
      </c>
      <c r="E314" s="12" t="s">
        <v>9</v>
      </c>
      <c r="F314" s="12">
        <v>11</v>
      </c>
      <c r="G314" s="12" t="s">
        <v>10</v>
      </c>
    </row>
    <row r="315" spans="3:7" ht="15" thickBot="1" x14ac:dyDescent="0.35">
      <c r="C315" s="10">
        <v>43319</v>
      </c>
      <c r="D315" s="11">
        <v>0.77289351851851851</v>
      </c>
      <c r="E315" s="12" t="s">
        <v>9</v>
      </c>
      <c r="F315" s="12">
        <v>11</v>
      </c>
      <c r="G315" s="12" t="s">
        <v>11</v>
      </c>
    </row>
    <row r="316" spans="3:7" ht="15" thickBot="1" x14ac:dyDescent="0.35">
      <c r="C316" s="10">
        <v>43319</v>
      </c>
      <c r="D316" s="11">
        <v>0.77299768518518519</v>
      </c>
      <c r="E316" s="12" t="s">
        <v>9</v>
      </c>
      <c r="F316" s="12">
        <v>25</v>
      </c>
      <c r="G316" s="12" t="s">
        <v>10</v>
      </c>
    </row>
    <row r="317" spans="3:7" ht="15" thickBot="1" x14ac:dyDescent="0.35">
      <c r="C317" s="10">
        <v>43319</v>
      </c>
      <c r="D317" s="11">
        <v>0.77394675925925915</v>
      </c>
      <c r="E317" s="12" t="s">
        <v>9</v>
      </c>
      <c r="F317" s="12">
        <v>12</v>
      </c>
      <c r="G317" s="12" t="s">
        <v>11</v>
      </c>
    </row>
    <row r="318" spans="3:7" ht="15" thickBot="1" x14ac:dyDescent="0.35">
      <c r="C318" s="10">
        <v>43319</v>
      </c>
      <c r="D318" s="11">
        <v>0.77495370370370376</v>
      </c>
      <c r="E318" s="12" t="s">
        <v>9</v>
      </c>
      <c r="F318" s="12">
        <v>22</v>
      </c>
      <c r="G318" s="12" t="s">
        <v>10</v>
      </c>
    </row>
    <row r="319" spans="3:7" ht="15" thickBot="1" x14ac:dyDescent="0.35">
      <c r="C319" s="10">
        <v>43319</v>
      </c>
      <c r="D319" s="11">
        <v>0.77523148148148147</v>
      </c>
      <c r="E319" s="12" t="s">
        <v>9</v>
      </c>
      <c r="F319" s="12">
        <v>31</v>
      </c>
      <c r="G319" s="12" t="s">
        <v>10</v>
      </c>
    </row>
    <row r="320" spans="3:7" ht="15" thickBot="1" x14ac:dyDescent="0.35">
      <c r="C320" s="10">
        <v>43319</v>
      </c>
      <c r="D320" s="11">
        <v>0.77810185185185177</v>
      </c>
      <c r="E320" s="12" t="s">
        <v>9</v>
      </c>
      <c r="F320" s="12">
        <v>12</v>
      </c>
      <c r="G320" s="12" t="s">
        <v>11</v>
      </c>
    </row>
    <row r="321" spans="3:7" ht="15" thickBot="1" x14ac:dyDescent="0.35">
      <c r="C321" s="10">
        <v>43319</v>
      </c>
      <c r="D321" s="11">
        <v>0.77925925925925921</v>
      </c>
      <c r="E321" s="12" t="s">
        <v>9</v>
      </c>
      <c r="F321" s="12">
        <v>13</v>
      </c>
      <c r="G321" s="12" t="s">
        <v>11</v>
      </c>
    </row>
    <row r="322" spans="3:7" ht="15" thickBot="1" x14ac:dyDescent="0.35">
      <c r="C322" s="10">
        <v>43319</v>
      </c>
      <c r="D322" s="11">
        <v>0.7806481481481482</v>
      </c>
      <c r="E322" s="12" t="s">
        <v>9</v>
      </c>
      <c r="F322" s="12">
        <v>13</v>
      </c>
      <c r="G322" s="12" t="s">
        <v>11</v>
      </c>
    </row>
    <row r="323" spans="3:7" ht="15" thickBot="1" x14ac:dyDescent="0.35">
      <c r="C323" s="10">
        <v>43319</v>
      </c>
      <c r="D323" s="11">
        <v>0.78084490740740742</v>
      </c>
      <c r="E323" s="12" t="s">
        <v>9</v>
      </c>
      <c r="F323" s="12">
        <v>11</v>
      </c>
      <c r="G323" s="12" t="s">
        <v>11</v>
      </c>
    </row>
    <row r="324" spans="3:7" ht="15" thickBot="1" x14ac:dyDescent="0.35">
      <c r="C324" s="10">
        <v>43319</v>
      </c>
      <c r="D324" s="11">
        <v>0.7848032407407407</v>
      </c>
      <c r="E324" s="12" t="s">
        <v>9</v>
      </c>
      <c r="F324" s="12">
        <v>10</v>
      </c>
      <c r="G324" s="12" t="s">
        <v>11</v>
      </c>
    </row>
    <row r="325" spans="3:7" ht="15" thickBot="1" x14ac:dyDescent="0.35">
      <c r="C325" s="10">
        <v>43319</v>
      </c>
      <c r="D325" s="11">
        <v>0.78923611111111114</v>
      </c>
      <c r="E325" s="12" t="s">
        <v>9</v>
      </c>
      <c r="F325" s="12">
        <v>28</v>
      </c>
      <c r="G325" s="12" t="s">
        <v>10</v>
      </c>
    </row>
    <row r="326" spans="3:7" ht="15" thickBot="1" x14ac:dyDescent="0.35">
      <c r="C326" s="10">
        <v>43319</v>
      </c>
      <c r="D326" s="11">
        <v>0.79973379629629626</v>
      </c>
      <c r="E326" s="12" t="s">
        <v>9</v>
      </c>
      <c r="F326" s="12">
        <v>23</v>
      </c>
      <c r="G326" s="12" t="s">
        <v>11</v>
      </c>
    </row>
    <row r="327" spans="3:7" ht="15" thickBot="1" x14ac:dyDescent="0.35">
      <c r="C327" s="10">
        <v>43319</v>
      </c>
      <c r="D327" s="11">
        <v>0.8039236111111111</v>
      </c>
      <c r="E327" s="12" t="s">
        <v>9</v>
      </c>
      <c r="F327" s="12">
        <v>8</v>
      </c>
      <c r="G327" s="12" t="s">
        <v>10</v>
      </c>
    </row>
    <row r="328" spans="3:7" ht="15" thickBot="1" x14ac:dyDescent="0.35">
      <c r="C328" s="10">
        <v>43319</v>
      </c>
      <c r="D328" s="11">
        <v>0.82827546296296306</v>
      </c>
      <c r="E328" s="12" t="s">
        <v>9</v>
      </c>
      <c r="F328" s="12">
        <v>10</v>
      </c>
      <c r="G328" s="12" t="s">
        <v>11</v>
      </c>
    </row>
    <row r="329" spans="3:7" ht="15" thickBot="1" x14ac:dyDescent="0.35">
      <c r="C329" s="10">
        <v>43319</v>
      </c>
      <c r="D329" s="11">
        <v>0.82972222222222225</v>
      </c>
      <c r="E329" s="12" t="s">
        <v>9</v>
      </c>
      <c r="F329" s="12">
        <v>29</v>
      </c>
      <c r="G329" s="12" t="s">
        <v>10</v>
      </c>
    </row>
    <row r="330" spans="3:7" ht="15" thickBot="1" x14ac:dyDescent="0.35">
      <c r="C330" s="10">
        <v>43319</v>
      </c>
      <c r="D330" s="11">
        <v>0.83466435185185184</v>
      </c>
      <c r="E330" s="12" t="s">
        <v>9</v>
      </c>
      <c r="F330" s="12">
        <v>10</v>
      </c>
      <c r="G330" s="12" t="s">
        <v>10</v>
      </c>
    </row>
    <row r="331" spans="3:7" ht="15" thickBot="1" x14ac:dyDescent="0.35">
      <c r="C331" s="10">
        <v>43319</v>
      </c>
      <c r="D331" s="11">
        <v>0.83759259259259267</v>
      </c>
      <c r="E331" s="12" t="s">
        <v>9</v>
      </c>
      <c r="F331" s="12">
        <v>11</v>
      </c>
      <c r="G331" s="12" t="s">
        <v>11</v>
      </c>
    </row>
    <row r="332" spans="3:7" ht="15" thickBot="1" x14ac:dyDescent="0.35">
      <c r="C332" s="10">
        <v>43319</v>
      </c>
      <c r="D332" s="11">
        <v>0.84359953703703694</v>
      </c>
      <c r="E332" s="12" t="s">
        <v>9</v>
      </c>
      <c r="F332" s="12">
        <v>27</v>
      </c>
      <c r="G332" s="12" t="s">
        <v>10</v>
      </c>
    </row>
    <row r="333" spans="3:7" ht="15" thickBot="1" x14ac:dyDescent="0.35">
      <c r="C333" s="10">
        <v>43319</v>
      </c>
      <c r="D333" s="11">
        <v>0.84931712962962969</v>
      </c>
      <c r="E333" s="12" t="s">
        <v>9</v>
      </c>
      <c r="F333" s="12">
        <v>11</v>
      </c>
      <c r="G333" s="12" t="s">
        <v>11</v>
      </c>
    </row>
    <row r="334" spans="3:7" ht="15" thickBot="1" x14ac:dyDescent="0.35">
      <c r="C334" s="10">
        <v>43319</v>
      </c>
      <c r="D334" s="11">
        <v>0.8510416666666667</v>
      </c>
      <c r="E334" s="12" t="s">
        <v>9</v>
      </c>
      <c r="F334" s="12">
        <v>21</v>
      </c>
      <c r="G334" s="12" t="s">
        <v>11</v>
      </c>
    </row>
    <row r="335" spans="3:7" ht="15" thickBot="1" x14ac:dyDescent="0.35">
      <c r="C335" s="10">
        <v>43319</v>
      </c>
      <c r="D335" s="11">
        <v>0.85594907407407417</v>
      </c>
      <c r="E335" s="12" t="s">
        <v>9</v>
      </c>
      <c r="F335" s="12">
        <v>10</v>
      </c>
      <c r="G335" s="12" t="s">
        <v>10</v>
      </c>
    </row>
    <row r="336" spans="3:7" ht="15" thickBot="1" x14ac:dyDescent="0.35">
      <c r="C336" s="10">
        <v>43319</v>
      </c>
      <c r="D336" s="11">
        <v>0.85914351851851845</v>
      </c>
      <c r="E336" s="12" t="s">
        <v>9</v>
      </c>
      <c r="F336" s="12">
        <v>22</v>
      </c>
      <c r="G336" s="12" t="s">
        <v>11</v>
      </c>
    </row>
    <row r="337" spans="3:7" ht="15" thickBot="1" x14ac:dyDescent="0.35">
      <c r="C337" s="10">
        <v>43319</v>
      </c>
      <c r="D337" s="11">
        <v>0.86129629629629623</v>
      </c>
      <c r="E337" s="12" t="s">
        <v>9</v>
      </c>
      <c r="F337" s="12">
        <v>21</v>
      </c>
      <c r="G337" s="12" t="s">
        <v>10</v>
      </c>
    </row>
    <row r="338" spans="3:7" ht="15" thickBot="1" x14ac:dyDescent="0.35">
      <c r="C338" s="10">
        <v>43319</v>
      </c>
      <c r="D338" s="11">
        <v>0.87113425925925936</v>
      </c>
      <c r="E338" s="12" t="s">
        <v>9</v>
      </c>
      <c r="F338" s="12">
        <v>17</v>
      </c>
      <c r="G338" s="12" t="s">
        <v>11</v>
      </c>
    </row>
    <row r="339" spans="3:7" ht="15" thickBot="1" x14ac:dyDescent="0.35">
      <c r="C339" s="10">
        <v>43319</v>
      </c>
      <c r="D339" s="11">
        <v>0.88371527777777781</v>
      </c>
      <c r="E339" s="12" t="s">
        <v>9</v>
      </c>
      <c r="F339" s="12">
        <v>21</v>
      </c>
      <c r="G339" s="12" t="s">
        <v>10</v>
      </c>
    </row>
    <row r="340" spans="3:7" ht="15" thickBot="1" x14ac:dyDescent="0.35">
      <c r="C340" s="10">
        <v>43319</v>
      </c>
      <c r="D340" s="11">
        <v>0.88412037037037028</v>
      </c>
      <c r="E340" s="12" t="s">
        <v>9</v>
      </c>
      <c r="F340" s="12">
        <v>10</v>
      </c>
      <c r="G340" s="12" t="s">
        <v>10</v>
      </c>
    </row>
    <row r="341" spans="3:7" ht="15" thickBot="1" x14ac:dyDescent="0.35">
      <c r="C341" s="10">
        <v>43319</v>
      </c>
      <c r="D341" s="11">
        <v>0.94259259259259265</v>
      </c>
      <c r="E341" s="12" t="s">
        <v>9</v>
      </c>
      <c r="F341" s="12">
        <v>16</v>
      </c>
      <c r="G341" s="12" t="s">
        <v>10</v>
      </c>
    </row>
    <row r="342" spans="3:7" ht="15" thickBot="1" x14ac:dyDescent="0.35">
      <c r="C342" s="10">
        <v>43320</v>
      </c>
      <c r="D342" s="11">
        <v>0.12990740740740742</v>
      </c>
      <c r="E342" s="12" t="s">
        <v>9</v>
      </c>
      <c r="F342" s="12">
        <v>12</v>
      </c>
      <c r="G342" s="12" t="s">
        <v>11</v>
      </c>
    </row>
    <row r="343" spans="3:7" ht="15" thickBot="1" x14ac:dyDescent="0.35">
      <c r="C343" s="10">
        <v>43320</v>
      </c>
      <c r="D343" s="11">
        <v>0.13009259259259259</v>
      </c>
      <c r="E343" s="12" t="s">
        <v>9</v>
      </c>
      <c r="F343" s="12">
        <v>14</v>
      </c>
      <c r="G343" s="12" t="s">
        <v>11</v>
      </c>
    </row>
    <row r="344" spans="3:7" ht="15" thickBot="1" x14ac:dyDescent="0.35">
      <c r="C344" s="10">
        <v>43320</v>
      </c>
      <c r="D344" s="11">
        <v>0.26390046296296293</v>
      </c>
      <c r="E344" s="12" t="s">
        <v>9</v>
      </c>
      <c r="F344" s="12">
        <v>13</v>
      </c>
      <c r="G344" s="12" t="s">
        <v>11</v>
      </c>
    </row>
    <row r="345" spans="3:7" ht="15" thickBot="1" x14ac:dyDescent="0.35">
      <c r="C345" s="10">
        <v>43320</v>
      </c>
      <c r="D345" s="11">
        <v>0.26399305555555558</v>
      </c>
      <c r="E345" s="12" t="s">
        <v>9</v>
      </c>
      <c r="F345" s="12">
        <v>10</v>
      </c>
      <c r="G345" s="12" t="s">
        <v>11</v>
      </c>
    </row>
    <row r="346" spans="3:7" ht="15" thickBot="1" x14ac:dyDescent="0.35">
      <c r="C346" s="10">
        <v>43320</v>
      </c>
      <c r="D346" s="11">
        <v>0.26406250000000003</v>
      </c>
      <c r="E346" s="12" t="s">
        <v>9</v>
      </c>
      <c r="F346" s="12">
        <v>10</v>
      </c>
      <c r="G346" s="12" t="s">
        <v>11</v>
      </c>
    </row>
    <row r="347" spans="3:7" ht="15" thickBot="1" x14ac:dyDescent="0.35">
      <c r="C347" s="10">
        <v>43320</v>
      </c>
      <c r="D347" s="11">
        <v>0.27839120370370368</v>
      </c>
      <c r="E347" s="12" t="s">
        <v>9</v>
      </c>
      <c r="F347" s="12">
        <v>26</v>
      </c>
      <c r="G347" s="12" t="s">
        <v>10</v>
      </c>
    </row>
    <row r="348" spans="3:7" ht="15" thickBot="1" x14ac:dyDescent="0.35">
      <c r="C348" s="10">
        <v>43320</v>
      </c>
      <c r="D348" s="11">
        <v>0.2784375</v>
      </c>
      <c r="E348" s="12" t="s">
        <v>9</v>
      </c>
      <c r="F348" s="12">
        <v>28</v>
      </c>
      <c r="G348" s="12" t="s">
        <v>10</v>
      </c>
    </row>
    <row r="349" spans="3:7" ht="15" thickBot="1" x14ac:dyDescent="0.35">
      <c r="C349" s="10">
        <v>43320</v>
      </c>
      <c r="D349" s="11">
        <v>0.27884259259259259</v>
      </c>
      <c r="E349" s="12" t="s">
        <v>9</v>
      </c>
      <c r="F349" s="12">
        <v>12</v>
      </c>
      <c r="G349" s="12" t="s">
        <v>11</v>
      </c>
    </row>
    <row r="350" spans="3:7" ht="15" thickBot="1" x14ac:dyDescent="0.35">
      <c r="C350" s="10">
        <v>43320</v>
      </c>
      <c r="D350" s="11">
        <v>0.3064236111111111</v>
      </c>
      <c r="E350" s="12" t="s">
        <v>9</v>
      </c>
      <c r="F350" s="12">
        <v>12</v>
      </c>
      <c r="G350" s="12" t="s">
        <v>11</v>
      </c>
    </row>
    <row r="351" spans="3:7" ht="15" thickBot="1" x14ac:dyDescent="0.35">
      <c r="C351" s="10">
        <v>43320</v>
      </c>
      <c r="D351" s="11">
        <v>0.31912037037037039</v>
      </c>
      <c r="E351" s="12" t="s">
        <v>9</v>
      </c>
      <c r="F351" s="12">
        <v>12</v>
      </c>
      <c r="G351" s="12" t="s">
        <v>10</v>
      </c>
    </row>
    <row r="352" spans="3:7" ht="15" thickBot="1" x14ac:dyDescent="0.35">
      <c r="C352" s="10">
        <v>43320</v>
      </c>
      <c r="D352" s="11">
        <v>0.32521990740740742</v>
      </c>
      <c r="E352" s="12" t="s">
        <v>9</v>
      </c>
      <c r="F352" s="12">
        <v>12</v>
      </c>
      <c r="G352" s="12" t="s">
        <v>11</v>
      </c>
    </row>
    <row r="353" spans="3:7" ht="15" thickBot="1" x14ac:dyDescent="0.35">
      <c r="C353" s="10">
        <v>43320</v>
      </c>
      <c r="D353" s="11">
        <v>0.32523148148148145</v>
      </c>
      <c r="E353" s="12" t="s">
        <v>9</v>
      </c>
      <c r="F353" s="12">
        <v>8</v>
      </c>
      <c r="G353" s="12" t="s">
        <v>11</v>
      </c>
    </row>
    <row r="354" spans="3:7" ht="15" thickBot="1" x14ac:dyDescent="0.35">
      <c r="C354" s="10">
        <v>43320</v>
      </c>
      <c r="D354" s="11">
        <v>0.32528935185185187</v>
      </c>
      <c r="E354" s="12" t="s">
        <v>9</v>
      </c>
      <c r="F354" s="12">
        <v>14</v>
      </c>
      <c r="G354" s="12" t="s">
        <v>11</v>
      </c>
    </row>
    <row r="355" spans="3:7" ht="15" thickBot="1" x14ac:dyDescent="0.35">
      <c r="C355" s="10">
        <v>43320</v>
      </c>
      <c r="D355" s="11">
        <v>0.3253819444444444</v>
      </c>
      <c r="E355" s="12" t="s">
        <v>9</v>
      </c>
      <c r="F355" s="12">
        <v>12</v>
      </c>
      <c r="G355" s="12" t="s">
        <v>11</v>
      </c>
    </row>
    <row r="356" spans="3:7" ht="15" thickBot="1" x14ac:dyDescent="0.35">
      <c r="C356" s="10">
        <v>43320</v>
      </c>
      <c r="D356" s="11">
        <v>0.32539351851851855</v>
      </c>
      <c r="E356" s="12" t="s">
        <v>9</v>
      </c>
      <c r="F356" s="12">
        <v>11</v>
      </c>
      <c r="G356" s="12" t="s">
        <v>11</v>
      </c>
    </row>
    <row r="357" spans="3:7" ht="15" thickBot="1" x14ac:dyDescent="0.35">
      <c r="C357" s="10">
        <v>43320</v>
      </c>
      <c r="D357" s="11">
        <v>0.32721064814814815</v>
      </c>
      <c r="E357" s="12" t="s">
        <v>9</v>
      </c>
      <c r="F357" s="12">
        <v>11</v>
      </c>
      <c r="G357" s="12" t="s">
        <v>11</v>
      </c>
    </row>
    <row r="358" spans="3:7" ht="15" thickBot="1" x14ac:dyDescent="0.35">
      <c r="C358" s="10">
        <v>43320</v>
      </c>
      <c r="D358" s="11">
        <v>0.32950231481481479</v>
      </c>
      <c r="E358" s="12" t="s">
        <v>9</v>
      </c>
      <c r="F358" s="12">
        <v>10</v>
      </c>
      <c r="G358" s="12" t="s">
        <v>10</v>
      </c>
    </row>
    <row r="359" spans="3:7" ht="15" thickBot="1" x14ac:dyDescent="0.35">
      <c r="C359" s="10">
        <v>43320</v>
      </c>
      <c r="D359" s="11">
        <v>0.33239583333333333</v>
      </c>
      <c r="E359" s="12" t="s">
        <v>9</v>
      </c>
      <c r="F359" s="12">
        <v>22</v>
      </c>
      <c r="G359" s="12" t="s">
        <v>10</v>
      </c>
    </row>
    <row r="360" spans="3:7" ht="15" thickBot="1" x14ac:dyDescent="0.35">
      <c r="C360" s="10">
        <v>43320</v>
      </c>
      <c r="D360" s="11">
        <v>0.33478009259259256</v>
      </c>
      <c r="E360" s="12" t="s">
        <v>9</v>
      </c>
      <c r="F360" s="12">
        <v>11</v>
      </c>
      <c r="G360" s="12" t="s">
        <v>11</v>
      </c>
    </row>
    <row r="361" spans="3:7" ht="15" thickBot="1" x14ac:dyDescent="0.35">
      <c r="C361" s="10">
        <v>43320</v>
      </c>
      <c r="D361" s="11">
        <v>0.33519675925925929</v>
      </c>
      <c r="E361" s="12" t="s">
        <v>9</v>
      </c>
      <c r="F361" s="12">
        <v>9</v>
      </c>
      <c r="G361" s="12" t="s">
        <v>10</v>
      </c>
    </row>
    <row r="362" spans="3:7" ht="15" thickBot="1" x14ac:dyDescent="0.35">
      <c r="C362" s="10">
        <v>43320</v>
      </c>
      <c r="D362" s="11">
        <v>0.33520833333333333</v>
      </c>
      <c r="E362" s="12" t="s">
        <v>9</v>
      </c>
      <c r="F362" s="12">
        <v>9</v>
      </c>
      <c r="G362" s="12" t="s">
        <v>10</v>
      </c>
    </row>
    <row r="363" spans="3:7" ht="15" thickBot="1" x14ac:dyDescent="0.35">
      <c r="C363" s="10">
        <v>43320</v>
      </c>
      <c r="D363" s="11">
        <v>0.33520833333333333</v>
      </c>
      <c r="E363" s="12" t="s">
        <v>9</v>
      </c>
      <c r="F363" s="12">
        <v>9</v>
      </c>
      <c r="G363" s="12" t="s">
        <v>10</v>
      </c>
    </row>
    <row r="364" spans="3:7" ht="15" thickBot="1" x14ac:dyDescent="0.35">
      <c r="C364" s="10">
        <v>43320</v>
      </c>
      <c r="D364" s="11">
        <v>0.33523148148148146</v>
      </c>
      <c r="E364" s="12" t="s">
        <v>9</v>
      </c>
      <c r="F364" s="12">
        <v>10</v>
      </c>
      <c r="G364" s="12" t="s">
        <v>10</v>
      </c>
    </row>
    <row r="365" spans="3:7" ht="15" thickBot="1" x14ac:dyDescent="0.35">
      <c r="C365" s="10">
        <v>43320</v>
      </c>
      <c r="D365" s="11">
        <v>0.33523148148148146</v>
      </c>
      <c r="E365" s="12" t="s">
        <v>9</v>
      </c>
      <c r="F365" s="12">
        <v>10</v>
      </c>
      <c r="G365" s="12" t="s">
        <v>10</v>
      </c>
    </row>
    <row r="366" spans="3:7" ht="15" thickBot="1" x14ac:dyDescent="0.35">
      <c r="C366" s="10">
        <v>43320</v>
      </c>
      <c r="D366" s="11">
        <v>0.3352430555555555</v>
      </c>
      <c r="E366" s="12" t="s">
        <v>9</v>
      </c>
      <c r="F366" s="12">
        <v>10</v>
      </c>
      <c r="G366" s="12" t="s">
        <v>10</v>
      </c>
    </row>
    <row r="367" spans="3:7" ht="15" thickBot="1" x14ac:dyDescent="0.35">
      <c r="C367" s="10">
        <v>43320</v>
      </c>
      <c r="D367" s="11">
        <v>0.3506481481481481</v>
      </c>
      <c r="E367" s="12" t="s">
        <v>9</v>
      </c>
      <c r="F367" s="12">
        <v>18</v>
      </c>
      <c r="G367" s="12" t="s">
        <v>10</v>
      </c>
    </row>
    <row r="368" spans="3:7" ht="15" thickBot="1" x14ac:dyDescent="0.35">
      <c r="C368" s="10">
        <v>43320</v>
      </c>
      <c r="D368" s="11">
        <v>0.36577546296296298</v>
      </c>
      <c r="E368" s="12" t="s">
        <v>9</v>
      </c>
      <c r="F368" s="12">
        <v>18</v>
      </c>
      <c r="G368" s="12" t="s">
        <v>11</v>
      </c>
    </row>
    <row r="369" spans="3:7" ht="15" thickBot="1" x14ac:dyDescent="0.35">
      <c r="C369" s="10">
        <v>43320</v>
      </c>
      <c r="D369" s="11">
        <v>0.36957175925925928</v>
      </c>
      <c r="E369" s="12" t="s">
        <v>9</v>
      </c>
      <c r="F369" s="12">
        <v>11</v>
      </c>
      <c r="G369" s="12" t="s">
        <v>10</v>
      </c>
    </row>
    <row r="370" spans="3:7" ht="15" thickBot="1" x14ac:dyDescent="0.35">
      <c r="C370" s="10">
        <v>43320</v>
      </c>
      <c r="D370" s="11">
        <v>0.36961805555555555</v>
      </c>
      <c r="E370" s="12" t="s">
        <v>9</v>
      </c>
      <c r="F370" s="12">
        <v>13</v>
      </c>
      <c r="G370" s="12" t="s">
        <v>11</v>
      </c>
    </row>
    <row r="371" spans="3:7" ht="15" thickBot="1" x14ac:dyDescent="0.35">
      <c r="C371" s="10">
        <v>43320</v>
      </c>
      <c r="D371" s="11">
        <v>0.37223379629629627</v>
      </c>
      <c r="E371" s="12" t="s">
        <v>9</v>
      </c>
      <c r="F371" s="12">
        <v>13</v>
      </c>
      <c r="G371" s="12" t="s">
        <v>10</v>
      </c>
    </row>
    <row r="372" spans="3:7" ht="15" thickBot="1" x14ac:dyDescent="0.35">
      <c r="C372" s="10">
        <v>43320</v>
      </c>
      <c r="D372" s="11">
        <v>0.38260416666666663</v>
      </c>
      <c r="E372" s="12" t="s">
        <v>9</v>
      </c>
      <c r="F372" s="12">
        <v>9</v>
      </c>
      <c r="G372" s="12" t="s">
        <v>10</v>
      </c>
    </row>
    <row r="373" spans="3:7" ht="15" thickBot="1" x14ac:dyDescent="0.35">
      <c r="C373" s="10">
        <v>43320</v>
      </c>
      <c r="D373" s="11">
        <v>0.38543981481481482</v>
      </c>
      <c r="E373" s="12" t="s">
        <v>9</v>
      </c>
      <c r="F373" s="12">
        <v>11</v>
      </c>
      <c r="G373" s="12" t="s">
        <v>11</v>
      </c>
    </row>
    <row r="374" spans="3:7" ht="15" thickBot="1" x14ac:dyDescent="0.35">
      <c r="C374" s="10">
        <v>43320</v>
      </c>
      <c r="D374" s="11">
        <v>0.38556712962962963</v>
      </c>
      <c r="E374" s="12" t="s">
        <v>9</v>
      </c>
      <c r="F374" s="12">
        <v>26</v>
      </c>
      <c r="G374" s="12" t="s">
        <v>10</v>
      </c>
    </row>
    <row r="375" spans="3:7" ht="15" thickBot="1" x14ac:dyDescent="0.35">
      <c r="C375" s="10">
        <v>43320</v>
      </c>
      <c r="D375" s="11">
        <v>0.38564814814814818</v>
      </c>
      <c r="E375" s="12" t="s">
        <v>9</v>
      </c>
      <c r="F375" s="12">
        <v>20</v>
      </c>
      <c r="G375" s="12" t="s">
        <v>11</v>
      </c>
    </row>
    <row r="376" spans="3:7" ht="15" thickBot="1" x14ac:dyDescent="0.35">
      <c r="C376" s="10">
        <v>43320</v>
      </c>
      <c r="D376" s="11">
        <v>0.3883449074074074</v>
      </c>
      <c r="E376" s="12" t="s">
        <v>9</v>
      </c>
      <c r="F376" s="12">
        <v>11</v>
      </c>
      <c r="G376" s="12" t="s">
        <v>11</v>
      </c>
    </row>
    <row r="377" spans="3:7" ht="15" thickBot="1" x14ac:dyDescent="0.35">
      <c r="C377" s="10">
        <v>43320</v>
      </c>
      <c r="D377" s="11">
        <v>0.39093749999999999</v>
      </c>
      <c r="E377" s="12" t="s">
        <v>9</v>
      </c>
      <c r="F377" s="12">
        <v>9</v>
      </c>
      <c r="G377" s="12" t="s">
        <v>10</v>
      </c>
    </row>
    <row r="378" spans="3:7" ht="15" thickBot="1" x14ac:dyDescent="0.35">
      <c r="C378" s="10">
        <v>43320</v>
      </c>
      <c r="D378" s="11">
        <v>0.39531250000000001</v>
      </c>
      <c r="E378" s="12" t="s">
        <v>9</v>
      </c>
      <c r="F378" s="12">
        <v>7</v>
      </c>
      <c r="G378" s="12" t="s">
        <v>10</v>
      </c>
    </row>
    <row r="379" spans="3:7" ht="15" thickBot="1" x14ac:dyDescent="0.35">
      <c r="C379" s="10">
        <v>43320</v>
      </c>
      <c r="D379" s="11">
        <v>0.39822916666666663</v>
      </c>
      <c r="E379" s="12" t="s">
        <v>9</v>
      </c>
      <c r="F379" s="12">
        <v>23</v>
      </c>
      <c r="G379" s="12" t="s">
        <v>10</v>
      </c>
    </row>
    <row r="380" spans="3:7" ht="15" thickBot="1" x14ac:dyDescent="0.35">
      <c r="C380" s="10">
        <v>43320</v>
      </c>
      <c r="D380" s="11">
        <v>0.4022337962962963</v>
      </c>
      <c r="E380" s="12" t="s">
        <v>9</v>
      </c>
      <c r="F380" s="12">
        <v>24</v>
      </c>
      <c r="G380" s="12" t="s">
        <v>10</v>
      </c>
    </row>
    <row r="381" spans="3:7" ht="15" thickBot="1" x14ac:dyDescent="0.35">
      <c r="C381" s="10">
        <v>43320</v>
      </c>
      <c r="D381" s="11">
        <v>0.40464120370370371</v>
      </c>
      <c r="E381" s="12" t="s">
        <v>9</v>
      </c>
      <c r="F381" s="12">
        <v>19</v>
      </c>
      <c r="G381" s="12" t="s">
        <v>11</v>
      </c>
    </row>
    <row r="382" spans="3:7" ht="15" thickBot="1" x14ac:dyDescent="0.35">
      <c r="C382" s="10">
        <v>43320</v>
      </c>
      <c r="D382" s="11">
        <v>0.40465277777777775</v>
      </c>
      <c r="E382" s="12" t="s">
        <v>9</v>
      </c>
      <c r="F382" s="12">
        <v>16</v>
      </c>
      <c r="G382" s="12" t="s">
        <v>11</v>
      </c>
    </row>
    <row r="383" spans="3:7" ht="15" thickBot="1" x14ac:dyDescent="0.35">
      <c r="C383" s="10">
        <v>43320</v>
      </c>
      <c r="D383" s="11">
        <v>0.40466435185185184</v>
      </c>
      <c r="E383" s="12" t="s">
        <v>9</v>
      </c>
      <c r="F383" s="12">
        <v>17</v>
      </c>
      <c r="G383" s="12" t="s">
        <v>11</v>
      </c>
    </row>
    <row r="384" spans="3:7" ht="15" thickBot="1" x14ac:dyDescent="0.35">
      <c r="C384" s="10">
        <v>43320</v>
      </c>
      <c r="D384" s="11">
        <v>0.40467592592592588</v>
      </c>
      <c r="E384" s="12" t="s">
        <v>9</v>
      </c>
      <c r="F384" s="12">
        <v>18</v>
      </c>
      <c r="G384" s="12" t="s">
        <v>11</v>
      </c>
    </row>
    <row r="385" spans="3:7" ht="15" thickBot="1" x14ac:dyDescent="0.35">
      <c r="C385" s="10">
        <v>43320</v>
      </c>
      <c r="D385" s="11">
        <v>0.40469907407407407</v>
      </c>
      <c r="E385" s="12" t="s">
        <v>9</v>
      </c>
      <c r="F385" s="12">
        <v>11</v>
      </c>
      <c r="G385" s="12" t="s">
        <v>11</v>
      </c>
    </row>
    <row r="386" spans="3:7" ht="15" thickBot="1" x14ac:dyDescent="0.35">
      <c r="C386" s="10">
        <v>43320</v>
      </c>
      <c r="D386" s="11">
        <v>0.40581018518518519</v>
      </c>
      <c r="E386" s="12" t="s">
        <v>9</v>
      </c>
      <c r="F386" s="12">
        <v>10</v>
      </c>
      <c r="G386" s="12" t="s">
        <v>11</v>
      </c>
    </row>
    <row r="387" spans="3:7" ht="15" thickBot="1" x14ac:dyDescent="0.35">
      <c r="C387" s="10">
        <v>43320</v>
      </c>
      <c r="D387" s="11">
        <v>0.40815972222222219</v>
      </c>
      <c r="E387" s="12" t="s">
        <v>9</v>
      </c>
      <c r="F387" s="12">
        <v>10</v>
      </c>
      <c r="G387" s="12" t="s">
        <v>10</v>
      </c>
    </row>
    <row r="388" spans="3:7" ht="15" thickBot="1" x14ac:dyDescent="0.35">
      <c r="C388" s="10">
        <v>43320</v>
      </c>
      <c r="D388" s="11">
        <v>0.42094907407407406</v>
      </c>
      <c r="E388" s="12" t="s">
        <v>9</v>
      </c>
      <c r="F388" s="12">
        <v>6</v>
      </c>
      <c r="G388" s="12" t="s">
        <v>11</v>
      </c>
    </row>
    <row r="389" spans="3:7" ht="15" thickBot="1" x14ac:dyDescent="0.35">
      <c r="C389" s="10">
        <v>43320</v>
      </c>
      <c r="D389" s="11">
        <v>0.42520833333333335</v>
      </c>
      <c r="E389" s="12" t="s">
        <v>9</v>
      </c>
      <c r="F389" s="12">
        <v>8</v>
      </c>
      <c r="G389" s="12" t="s">
        <v>10</v>
      </c>
    </row>
    <row r="390" spans="3:7" ht="15" thickBot="1" x14ac:dyDescent="0.35">
      <c r="C390" s="10">
        <v>43320</v>
      </c>
      <c r="D390" s="11">
        <v>0.4332523148148148</v>
      </c>
      <c r="E390" s="12" t="s">
        <v>9</v>
      </c>
      <c r="F390" s="12">
        <v>12</v>
      </c>
      <c r="G390" s="12" t="s">
        <v>10</v>
      </c>
    </row>
    <row r="391" spans="3:7" ht="15" thickBot="1" x14ac:dyDescent="0.35">
      <c r="C391" s="10">
        <v>43320</v>
      </c>
      <c r="D391" s="11">
        <v>0.43927083333333333</v>
      </c>
      <c r="E391" s="12" t="s">
        <v>9</v>
      </c>
      <c r="F391" s="12">
        <v>7</v>
      </c>
      <c r="G391" s="12" t="s">
        <v>11</v>
      </c>
    </row>
    <row r="392" spans="3:7" ht="15" thickBot="1" x14ac:dyDescent="0.35">
      <c r="C392" s="10">
        <v>43320</v>
      </c>
      <c r="D392" s="11">
        <v>0.44067129629629626</v>
      </c>
      <c r="E392" s="12" t="s">
        <v>9</v>
      </c>
      <c r="F392" s="12">
        <v>12</v>
      </c>
      <c r="G392" s="12" t="s">
        <v>11</v>
      </c>
    </row>
    <row r="393" spans="3:7" ht="15" thickBot="1" x14ac:dyDescent="0.35">
      <c r="C393" s="10">
        <v>43320</v>
      </c>
      <c r="D393" s="11">
        <v>0.44777777777777777</v>
      </c>
      <c r="E393" s="12" t="s">
        <v>9</v>
      </c>
      <c r="F393" s="12">
        <v>11</v>
      </c>
      <c r="G393" s="12" t="s">
        <v>11</v>
      </c>
    </row>
    <row r="394" spans="3:7" ht="15" thickBot="1" x14ac:dyDescent="0.35">
      <c r="C394" s="10">
        <v>43320</v>
      </c>
      <c r="D394" s="11">
        <v>0.44895833333333335</v>
      </c>
      <c r="E394" s="12" t="s">
        <v>9</v>
      </c>
      <c r="F394" s="12">
        <v>20</v>
      </c>
      <c r="G394" s="12" t="s">
        <v>10</v>
      </c>
    </row>
    <row r="395" spans="3:7" ht="15" thickBot="1" x14ac:dyDescent="0.35">
      <c r="C395" s="10">
        <v>43320</v>
      </c>
      <c r="D395" s="11">
        <v>0.45709490740740738</v>
      </c>
      <c r="E395" s="12" t="s">
        <v>9</v>
      </c>
      <c r="F395" s="12">
        <v>24</v>
      </c>
      <c r="G395" s="12" t="s">
        <v>10</v>
      </c>
    </row>
    <row r="396" spans="3:7" ht="15" thickBot="1" x14ac:dyDescent="0.35">
      <c r="C396" s="10">
        <v>43320</v>
      </c>
      <c r="D396" s="11">
        <v>0.45723379629629629</v>
      </c>
      <c r="E396" s="12" t="s">
        <v>9</v>
      </c>
      <c r="F396" s="12">
        <v>23</v>
      </c>
      <c r="G396" s="12" t="s">
        <v>11</v>
      </c>
    </row>
    <row r="397" spans="3:7" ht="15" thickBot="1" x14ac:dyDescent="0.35">
      <c r="C397" s="10">
        <v>43320</v>
      </c>
      <c r="D397" s="11">
        <v>0.45762731481481483</v>
      </c>
      <c r="E397" s="12" t="s">
        <v>9</v>
      </c>
      <c r="F397" s="12">
        <v>13</v>
      </c>
      <c r="G397" s="12" t="s">
        <v>11</v>
      </c>
    </row>
    <row r="398" spans="3:7" ht="15" thickBot="1" x14ac:dyDescent="0.35">
      <c r="C398" s="10">
        <v>43320</v>
      </c>
      <c r="D398" s="11">
        <v>0.45793981481481483</v>
      </c>
      <c r="E398" s="12" t="s">
        <v>9</v>
      </c>
      <c r="F398" s="12">
        <v>13</v>
      </c>
      <c r="G398" s="12" t="s">
        <v>11</v>
      </c>
    </row>
    <row r="399" spans="3:7" ht="15" thickBot="1" x14ac:dyDescent="0.35">
      <c r="C399" s="10">
        <v>43320</v>
      </c>
      <c r="D399" s="11">
        <v>0.46906249999999999</v>
      </c>
      <c r="E399" s="12" t="s">
        <v>9</v>
      </c>
      <c r="F399" s="12">
        <v>11</v>
      </c>
      <c r="G399" s="12" t="s">
        <v>10</v>
      </c>
    </row>
    <row r="400" spans="3:7" ht="15" thickBot="1" x14ac:dyDescent="0.35">
      <c r="C400" s="10">
        <v>43320</v>
      </c>
      <c r="D400" s="11">
        <v>0.48707175925925927</v>
      </c>
      <c r="E400" s="12" t="s">
        <v>9</v>
      </c>
      <c r="F400" s="12">
        <v>27</v>
      </c>
      <c r="G400" s="12" t="s">
        <v>10</v>
      </c>
    </row>
    <row r="401" spans="3:7" ht="15" thickBot="1" x14ac:dyDescent="0.35">
      <c r="C401" s="10">
        <v>43320</v>
      </c>
      <c r="D401" s="11">
        <v>0.48819444444444443</v>
      </c>
      <c r="E401" s="12" t="s">
        <v>9</v>
      </c>
      <c r="F401" s="12">
        <v>21</v>
      </c>
      <c r="G401" s="12" t="s">
        <v>10</v>
      </c>
    </row>
    <row r="402" spans="3:7" ht="15" thickBot="1" x14ac:dyDescent="0.35">
      <c r="C402" s="10">
        <v>43320</v>
      </c>
      <c r="D402" s="11">
        <v>0.49535879629629626</v>
      </c>
      <c r="E402" s="12" t="s">
        <v>9</v>
      </c>
      <c r="F402" s="12">
        <v>12</v>
      </c>
      <c r="G402" s="12" t="s">
        <v>11</v>
      </c>
    </row>
    <row r="403" spans="3:7" ht="15" thickBot="1" x14ac:dyDescent="0.35">
      <c r="C403" s="10">
        <v>43320</v>
      </c>
      <c r="D403" s="11">
        <v>0.49875000000000003</v>
      </c>
      <c r="E403" s="12" t="s">
        <v>9</v>
      </c>
      <c r="F403" s="12">
        <v>11</v>
      </c>
      <c r="G403" s="12" t="s">
        <v>11</v>
      </c>
    </row>
    <row r="404" spans="3:7" ht="15" thickBot="1" x14ac:dyDescent="0.35">
      <c r="C404" s="10">
        <v>43320</v>
      </c>
      <c r="D404" s="11">
        <v>0.49959490740740736</v>
      </c>
      <c r="E404" s="12" t="s">
        <v>9</v>
      </c>
      <c r="F404" s="12">
        <v>15</v>
      </c>
      <c r="G404" s="12" t="s">
        <v>10</v>
      </c>
    </row>
    <row r="405" spans="3:7" ht="15" thickBot="1" x14ac:dyDescent="0.35">
      <c r="C405" s="10">
        <v>43320</v>
      </c>
      <c r="D405" s="11">
        <v>0.52322916666666663</v>
      </c>
      <c r="E405" s="12" t="s">
        <v>9</v>
      </c>
      <c r="F405" s="12">
        <v>19</v>
      </c>
      <c r="G405" s="12" t="s">
        <v>10</v>
      </c>
    </row>
    <row r="406" spans="3:7" ht="15" thickBot="1" x14ac:dyDescent="0.35">
      <c r="C406" s="10">
        <v>43320</v>
      </c>
      <c r="D406" s="11">
        <v>0.52790509259259266</v>
      </c>
      <c r="E406" s="12" t="s">
        <v>9</v>
      </c>
      <c r="F406" s="12">
        <v>19</v>
      </c>
      <c r="G406" s="12" t="s">
        <v>10</v>
      </c>
    </row>
    <row r="407" spans="3:7" ht="15" thickBot="1" x14ac:dyDescent="0.35">
      <c r="C407" s="10">
        <v>43320</v>
      </c>
      <c r="D407" s="11">
        <v>0.5389004629629629</v>
      </c>
      <c r="E407" s="12" t="s">
        <v>9</v>
      </c>
      <c r="F407" s="12">
        <v>22</v>
      </c>
      <c r="G407" s="12" t="s">
        <v>10</v>
      </c>
    </row>
    <row r="408" spans="3:7" ht="15" thickBot="1" x14ac:dyDescent="0.35">
      <c r="C408" s="10">
        <v>43320</v>
      </c>
      <c r="D408" s="11">
        <v>0.5438425925925926</v>
      </c>
      <c r="E408" s="12" t="s">
        <v>9</v>
      </c>
      <c r="F408" s="12">
        <v>17</v>
      </c>
      <c r="G408" s="12" t="s">
        <v>10</v>
      </c>
    </row>
    <row r="409" spans="3:7" ht="15" thickBot="1" x14ac:dyDescent="0.35">
      <c r="C409" s="10">
        <v>43320</v>
      </c>
      <c r="D409" s="11">
        <v>0.54453703703703704</v>
      </c>
      <c r="E409" s="12" t="s">
        <v>9</v>
      </c>
      <c r="F409" s="12">
        <v>15</v>
      </c>
      <c r="G409" s="12" t="s">
        <v>10</v>
      </c>
    </row>
    <row r="410" spans="3:7" ht="15" thickBot="1" x14ac:dyDescent="0.35">
      <c r="C410" s="10">
        <v>43320</v>
      </c>
      <c r="D410" s="11">
        <v>0.5499074074074074</v>
      </c>
      <c r="E410" s="12" t="s">
        <v>9</v>
      </c>
      <c r="F410" s="12">
        <v>14</v>
      </c>
      <c r="G410" s="12" t="s">
        <v>10</v>
      </c>
    </row>
    <row r="411" spans="3:7" ht="15" thickBot="1" x14ac:dyDescent="0.35">
      <c r="C411" s="10">
        <v>43320</v>
      </c>
      <c r="D411" s="11">
        <v>0.54996527777777782</v>
      </c>
      <c r="E411" s="12" t="s">
        <v>9</v>
      </c>
      <c r="F411" s="12">
        <v>9</v>
      </c>
      <c r="G411" s="12" t="s">
        <v>11</v>
      </c>
    </row>
    <row r="412" spans="3:7" ht="15" thickBot="1" x14ac:dyDescent="0.35">
      <c r="C412" s="10">
        <v>43320</v>
      </c>
      <c r="D412" s="11">
        <v>0.55421296296296296</v>
      </c>
      <c r="E412" s="12" t="s">
        <v>9</v>
      </c>
      <c r="F412" s="12">
        <v>19</v>
      </c>
      <c r="G412" s="12" t="s">
        <v>10</v>
      </c>
    </row>
    <row r="413" spans="3:7" ht="15" thickBot="1" x14ac:dyDescent="0.35">
      <c r="C413" s="10">
        <v>43320</v>
      </c>
      <c r="D413" s="11">
        <v>0.55788194444444439</v>
      </c>
      <c r="E413" s="12" t="s">
        <v>9</v>
      </c>
      <c r="F413" s="12">
        <v>15</v>
      </c>
      <c r="G413" s="12" t="s">
        <v>11</v>
      </c>
    </row>
    <row r="414" spans="3:7" ht="15" thickBot="1" x14ac:dyDescent="0.35">
      <c r="C414" s="10">
        <v>43320</v>
      </c>
      <c r="D414" s="11">
        <v>0.56377314814814816</v>
      </c>
      <c r="E414" s="12" t="s">
        <v>9</v>
      </c>
      <c r="F414" s="12">
        <v>8</v>
      </c>
      <c r="G414" s="12" t="s">
        <v>11</v>
      </c>
    </row>
    <row r="415" spans="3:7" ht="15" thickBot="1" x14ac:dyDescent="0.35">
      <c r="C415" s="10">
        <v>43320</v>
      </c>
      <c r="D415" s="11">
        <v>0.56550925925925932</v>
      </c>
      <c r="E415" s="12" t="s">
        <v>9</v>
      </c>
      <c r="F415" s="12">
        <v>16</v>
      </c>
      <c r="G415" s="12" t="s">
        <v>10</v>
      </c>
    </row>
    <row r="416" spans="3:7" ht="15" thickBot="1" x14ac:dyDescent="0.35">
      <c r="C416" s="10">
        <v>43320</v>
      </c>
      <c r="D416" s="11">
        <v>0.56552083333333336</v>
      </c>
      <c r="E416" s="12" t="s">
        <v>9</v>
      </c>
      <c r="F416" s="12">
        <v>16</v>
      </c>
      <c r="G416" s="12" t="s">
        <v>10</v>
      </c>
    </row>
    <row r="417" spans="3:7" ht="15" thickBot="1" x14ac:dyDescent="0.35">
      <c r="C417" s="10">
        <v>43320</v>
      </c>
      <c r="D417" s="11">
        <v>0.5655324074074074</v>
      </c>
      <c r="E417" s="12" t="s">
        <v>9</v>
      </c>
      <c r="F417" s="12">
        <v>11</v>
      </c>
      <c r="G417" s="12" t="s">
        <v>10</v>
      </c>
    </row>
    <row r="418" spans="3:7" ht="15" thickBot="1" x14ac:dyDescent="0.35">
      <c r="C418" s="10">
        <v>43320</v>
      </c>
      <c r="D418" s="11">
        <v>0.56555555555555559</v>
      </c>
      <c r="E418" s="12" t="s">
        <v>9</v>
      </c>
      <c r="F418" s="12">
        <v>16</v>
      </c>
      <c r="G418" s="12" t="s">
        <v>10</v>
      </c>
    </row>
    <row r="419" spans="3:7" ht="15" thickBot="1" x14ac:dyDescent="0.35">
      <c r="C419" s="10">
        <v>43320</v>
      </c>
      <c r="D419" s="11">
        <v>0.56555555555555559</v>
      </c>
      <c r="E419" s="12" t="s">
        <v>9</v>
      </c>
      <c r="F419" s="12">
        <v>16</v>
      </c>
      <c r="G419" s="12" t="s">
        <v>10</v>
      </c>
    </row>
    <row r="420" spans="3:7" ht="15" thickBot="1" x14ac:dyDescent="0.35">
      <c r="C420" s="10">
        <v>43320</v>
      </c>
      <c r="D420" s="11">
        <v>0.56557870370370367</v>
      </c>
      <c r="E420" s="12" t="s">
        <v>9</v>
      </c>
      <c r="F420" s="12">
        <v>15</v>
      </c>
      <c r="G420" s="12" t="s">
        <v>10</v>
      </c>
    </row>
    <row r="421" spans="3:7" ht="15" thickBot="1" x14ac:dyDescent="0.35">
      <c r="C421" s="10">
        <v>43320</v>
      </c>
      <c r="D421" s="11">
        <v>0.57543981481481488</v>
      </c>
      <c r="E421" s="12" t="s">
        <v>9</v>
      </c>
      <c r="F421" s="12">
        <v>9</v>
      </c>
      <c r="G421" s="12" t="s">
        <v>11</v>
      </c>
    </row>
    <row r="422" spans="3:7" ht="15" thickBot="1" x14ac:dyDescent="0.35">
      <c r="C422" s="10">
        <v>43320</v>
      </c>
      <c r="D422" s="11">
        <v>0.57596064814814818</v>
      </c>
      <c r="E422" s="12" t="s">
        <v>9</v>
      </c>
      <c r="F422" s="12">
        <v>11</v>
      </c>
      <c r="G422" s="12" t="s">
        <v>11</v>
      </c>
    </row>
    <row r="423" spans="3:7" ht="15" thickBot="1" x14ac:dyDescent="0.35">
      <c r="C423" s="10">
        <v>43320</v>
      </c>
      <c r="D423" s="11">
        <v>0.57957175925925919</v>
      </c>
      <c r="E423" s="12" t="s">
        <v>9</v>
      </c>
      <c r="F423" s="12">
        <v>5</v>
      </c>
      <c r="G423" s="12" t="s">
        <v>11</v>
      </c>
    </row>
    <row r="424" spans="3:7" ht="15" thickBot="1" x14ac:dyDescent="0.35">
      <c r="C424" s="10">
        <v>43320</v>
      </c>
      <c r="D424" s="11">
        <v>0.59202546296296299</v>
      </c>
      <c r="E424" s="12" t="s">
        <v>9</v>
      </c>
      <c r="F424" s="12">
        <v>12</v>
      </c>
      <c r="G424" s="12" t="s">
        <v>11</v>
      </c>
    </row>
    <row r="425" spans="3:7" ht="15" thickBot="1" x14ac:dyDescent="0.35">
      <c r="C425" s="10">
        <v>43320</v>
      </c>
      <c r="D425" s="11">
        <v>0.60130787037037037</v>
      </c>
      <c r="E425" s="12" t="s">
        <v>9</v>
      </c>
      <c r="F425" s="12">
        <v>26</v>
      </c>
      <c r="G425" s="12" t="s">
        <v>10</v>
      </c>
    </row>
    <row r="426" spans="3:7" ht="15" thickBot="1" x14ac:dyDescent="0.35">
      <c r="C426" s="10">
        <v>43320</v>
      </c>
      <c r="D426" s="11">
        <v>0.61332175925925925</v>
      </c>
      <c r="E426" s="12" t="s">
        <v>9</v>
      </c>
      <c r="F426" s="12">
        <v>11</v>
      </c>
      <c r="G426" s="12" t="s">
        <v>11</v>
      </c>
    </row>
    <row r="427" spans="3:7" ht="15" thickBot="1" x14ac:dyDescent="0.35">
      <c r="C427" s="10">
        <v>43320</v>
      </c>
      <c r="D427" s="11">
        <v>0.61362268518518526</v>
      </c>
      <c r="E427" s="12" t="s">
        <v>9</v>
      </c>
      <c r="F427" s="12">
        <v>12</v>
      </c>
      <c r="G427" s="12" t="s">
        <v>11</v>
      </c>
    </row>
    <row r="428" spans="3:7" ht="15" thickBot="1" x14ac:dyDescent="0.35">
      <c r="C428" s="10">
        <v>43320</v>
      </c>
      <c r="D428" s="11">
        <v>0.61368055555555556</v>
      </c>
      <c r="E428" s="12" t="s">
        <v>9</v>
      </c>
      <c r="F428" s="12">
        <v>14</v>
      </c>
      <c r="G428" s="12" t="s">
        <v>11</v>
      </c>
    </row>
    <row r="429" spans="3:7" ht="15" thickBot="1" x14ac:dyDescent="0.35">
      <c r="C429" s="10">
        <v>43320</v>
      </c>
      <c r="D429" s="11">
        <v>0.6166666666666667</v>
      </c>
      <c r="E429" s="12" t="s">
        <v>9</v>
      </c>
      <c r="F429" s="12">
        <v>18</v>
      </c>
      <c r="G429" s="12" t="s">
        <v>10</v>
      </c>
    </row>
    <row r="430" spans="3:7" ht="15" thickBot="1" x14ac:dyDescent="0.35">
      <c r="C430" s="10">
        <v>43320</v>
      </c>
      <c r="D430" s="11">
        <v>0.61670138888888892</v>
      </c>
      <c r="E430" s="12" t="s">
        <v>9</v>
      </c>
      <c r="F430" s="12">
        <v>11</v>
      </c>
      <c r="G430" s="12" t="s">
        <v>10</v>
      </c>
    </row>
    <row r="431" spans="3:7" ht="15" thickBot="1" x14ac:dyDescent="0.35">
      <c r="C431" s="10">
        <v>43320</v>
      </c>
      <c r="D431" s="11">
        <v>0.62134259259259261</v>
      </c>
      <c r="E431" s="12" t="s">
        <v>9</v>
      </c>
      <c r="F431" s="12">
        <v>12</v>
      </c>
      <c r="G431" s="12" t="s">
        <v>11</v>
      </c>
    </row>
    <row r="432" spans="3:7" ht="15" thickBot="1" x14ac:dyDescent="0.35">
      <c r="C432" s="10">
        <v>43320</v>
      </c>
      <c r="D432" s="11">
        <v>0.62456018518518519</v>
      </c>
      <c r="E432" s="12" t="s">
        <v>9</v>
      </c>
      <c r="F432" s="12">
        <v>11</v>
      </c>
      <c r="G432" s="12" t="s">
        <v>11</v>
      </c>
    </row>
    <row r="433" spans="3:7" ht="15" thickBot="1" x14ac:dyDescent="0.35">
      <c r="C433" s="10">
        <v>43320</v>
      </c>
      <c r="D433" s="11">
        <v>0.62487268518518524</v>
      </c>
      <c r="E433" s="12" t="s">
        <v>9</v>
      </c>
      <c r="F433" s="12">
        <v>10</v>
      </c>
      <c r="G433" s="12" t="s">
        <v>10</v>
      </c>
    </row>
    <row r="434" spans="3:7" ht="15" thickBot="1" x14ac:dyDescent="0.35">
      <c r="C434" s="10">
        <v>43320</v>
      </c>
      <c r="D434" s="11">
        <v>0.62890046296296298</v>
      </c>
      <c r="E434" s="12" t="s">
        <v>9</v>
      </c>
      <c r="F434" s="12">
        <v>10</v>
      </c>
      <c r="G434" s="12" t="s">
        <v>10</v>
      </c>
    </row>
    <row r="435" spans="3:7" ht="15" thickBot="1" x14ac:dyDescent="0.35">
      <c r="C435" s="10">
        <v>43320</v>
      </c>
      <c r="D435" s="11">
        <v>0.63203703703703706</v>
      </c>
      <c r="E435" s="12" t="s">
        <v>9</v>
      </c>
      <c r="F435" s="12">
        <v>21</v>
      </c>
      <c r="G435" s="12" t="s">
        <v>10</v>
      </c>
    </row>
    <row r="436" spans="3:7" ht="15" thickBot="1" x14ac:dyDescent="0.35">
      <c r="C436" s="10">
        <v>43320</v>
      </c>
      <c r="D436" s="11">
        <v>0.63627314814814817</v>
      </c>
      <c r="E436" s="12" t="s">
        <v>9</v>
      </c>
      <c r="F436" s="12">
        <v>14</v>
      </c>
      <c r="G436" s="12" t="s">
        <v>11</v>
      </c>
    </row>
    <row r="437" spans="3:7" ht="15" thickBot="1" x14ac:dyDescent="0.35">
      <c r="C437" s="10">
        <v>43320</v>
      </c>
      <c r="D437" s="11">
        <v>0.63916666666666666</v>
      </c>
      <c r="E437" s="12" t="s">
        <v>9</v>
      </c>
      <c r="F437" s="12">
        <v>13</v>
      </c>
      <c r="G437" s="12" t="s">
        <v>10</v>
      </c>
    </row>
    <row r="438" spans="3:7" ht="15" thickBot="1" x14ac:dyDescent="0.35">
      <c r="C438" s="10">
        <v>43320</v>
      </c>
      <c r="D438" s="11">
        <v>0.63918981481481485</v>
      </c>
      <c r="E438" s="12" t="s">
        <v>9</v>
      </c>
      <c r="F438" s="12">
        <v>12</v>
      </c>
      <c r="G438" s="12" t="s">
        <v>10</v>
      </c>
    </row>
    <row r="439" spans="3:7" ht="15" thickBot="1" x14ac:dyDescent="0.35">
      <c r="C439" s="10">
        <v>43320</v>
      </c>
      <c r="D439" s="11">
        <v>0.65472222222222221</v>
      </c>
      <c r="E439" s="12" t="s">
        <v>9</v>
      </c>
      <c r="F439" s="12">
        <v>12</v>
      </c>
      <c r="G439" s="12" t="s">
        <v>11</v>
      </c>
    </row>
    <row r="440" spans="3:7" ht="15" thickBot="1" x14ac:dyDescent="0.35">
      <c r="C440" s="10">
        <v>43320</v>
      </c>
      <c r="D440" s="11">
        <v>0.6565509259259259</v>
      </c>
      <c r="E440" s="12" t="s">
        <v>9</v>
      </c>
      <c r="F440" s="12">
        <v>11</v>
      </c>
      <c r="G440" s="12" t="s">
        <v>11</v>
      </c>
    </row>
    <row r="441" spans="3:7" ht="15" thickBot="1" x14ac:dyDescent="0.35">
      <c r="C441" s="10">
        <v>43320</v>
      </c>
      <c r="D441" s="11">
        <v>0.67045138888888889</v>
      </c>
      <c r="E441" s="12" t="s">
        <v>9</v>
      </c>
      <c r="F441" s="12">
        <v>11</v>
      </c>
      <c r="G441" s="12" t="s">
        <v>11</v>
      </c>
    </row>
    <row r="442" spans="3:7" ht="15" thickBot="1" x14ac:dyDescent="0.35">
      <c r="C442" s="10">
        <v>43320</v>
      </c>
      <c r="D442" s="11">
        <v>0.6834027777777778</v>
      </c>
      <c r="E442" s="12" t="s">
        <v>9</v>
      </c>
      <c r="F442" s="12">
        <v>10</v>
      </c>
      <c r="G442" s="12" t="s">
        <v>11</v>
      </c>
    </row>
    <row r="443" spans="3:7" ht="15" thickBot="1" x14ac:dyDescent="0.35">
      <c r="C443" s="10">
        <v>43320</v>
      </c>
      <c r="D443" s="11">
        <v>0.6865162037037037</v>
      </c>
      <c r="E443" s="12" t="s">
        <v>9</v>
      </c>
      <c r="F443" s="12">
        <v>12</v>
      </c>
      <c r="G443" s="12" t="s">
        <v>11</v>
      </c>
    </row>
    <row r="444" spans="3:7" ht="15" thickBot="1" x14ac:dyDescent="0.35">
      <c r="C444" s="10">
        <v>43320</v>
      </c>
      <c r="D444" s="11">
        <v>0.69586805555555553</v>
      </c>
      <c r="E444" s="12" t="s">
        <v>9</v>
      </c>
      <c r="F444" s="12">
        <v>19</v>
      </c>
      <c r="G444" s="12" t="s">
        <v>10</v>
      </c>
    </row>
    <row r="445" spans="3:7" ht="15" thickBot="1" x14ac:dyDescent="0.35">
      <c r="C445" s="10">
        <v>43320</v>
      </c>
      <c r="D445" s="11">
        <v>0.6959143518518518</v>
      </c>
      <c r="E445" s="12" t="s">
        <v>9</v>
      </c>
      <c r="F445" s="12">
        <v>29</v>
      </c>
      <c r="G445" s="12" t="s">
        <v>10</v>
      </c>
    </row>
    <row r="446" spans="3:7" ht="15" thickBot="1" x14ac:dyDescent="0.35">
      <c r="C446" s="10">
        <v>43320</v>
      </c>
      <c r="D446" s="11">
        <v>0.69697916666666659</v>
      </c>
      <c r="E446" s="12" t="s">
        <v>9</v>
      </c>
      <c r="F446" s="12">
        <v>27</v>
      </c>
      <c r="G446" s="12" t="s">
        <v>10</v>
      </c>
    </row>
    <row r="447" spans="3:7" ht="15" thickBot="1" x14ac:dyDescent="0.35">
      <c r="C447" s="10">
        <v>43320</v>
      </c>
      <c r="D447" s="11">
        <v>0.6980439814814815</v>
      </c>
      <c r="E447" s="12" t="s">
        <v>9</v>
      </c>
      <c r="F447" s="12">
        <v>22</v>
      </c>
      <c r="G447" s="12" t="s">
        <v>10</v>
      </c>
    </row>
    <row r="448" spans="3:7" ht="15" thickBot="1" x14ac:dyDescent="0.35">
      <c r="C448" s="10">
        <v>43320</v>
      </c>
      <c r="D448" s="11">
        <v>0.69934027777777785</v>
      </c>
      <c r="E448" s="12" t="s">
        <v>9</v>
      </c>
      <c r="F448" s="12">
        <v>12</v>
      </c>
      <c r="G448" s="12" t="s">
        <v>11</v>
      </c>
    </row>
    <row r="449" spans="3:7" ht="15" thickBot="1" x14ac:dyDescent="0.35">
      <c r="C449" s="10">
        <v>43320</v>
      </c>
      <c r="D449" s="11">
        <v>0.70190972222222225</v>
      </c>
      <c r="E449" s="12" t="s">
        <v>9</v>
      </c>
      <c r="F449" s="12">
        <v>22</v>
      </c>
      <c r="G449" s="12" t="s">
        <v>10</v>
      </c>
    </row>
    <row r="450" spans="3:7" ht="15" thickBot="1" x14ac:dyDescent="0.35">
      <c r="C450" s="10">
        <v>43320</v>
      </c>
      <c r="D450" s="11">
        <v>0.70196759259259256</v>
      </c>
      <c r="E450" s="12" t="s">
        <v>9</v>
      </c>
      <c r="F450" s="12">
        <v>15</v>
      </c>
      <c r="G450" s="12" t="s">
        <v>10</v>
      </c>
    </row>
    <row r="451" spans="3:7" ht="15" thickBot="1" x14ac:dyDescent="0.35">
      <c r="C451" s="10">
        <v>43320</v>
      </c>
      <c r="D451" s="11">
        <v>0.7033449074074074</v>
      </c>
      <c r="E451" s="12" t="s">
        <v>9</v>
      </c>
      <c r="F451" s="12">
        <v>23</v>
      </c>
      <c r="G451" s="12" t="s">
        <v>10</v>
      </c>
    </row>
    <row r="452" spans="3:7" ht="15" thickBot="1" x14ac:dyDescent="0.35">
      <c r="C452" s="10">
        <v>43320</v>
      </c>
      <c r="D452" s="11">
        <v>0.70697916666666671</v>
      </c>
      <c r="E452" s="12" t="s">
        <v>9</v>
      </c>
      <c r="F452" s="12">
        <v>25</v>
      </c>
      <c r="G452" s="12" t="s">
        <v>10</v>
      </c>
    </row>
    <row r="453" spans="3:7" ht="15" thickBot="1" x14ac:dyDescent="0.35">
      <c r="C453" s="10">
        <v>43320</v>
      </c>
      <c r="D453" s="11">
        <v>0.71903935185185175</v>
      </c>
      <c r="E453" s="12" t="s">
        <v>9</v>
      </c>
      <c r="F453" s="12">
        <v>17</v>
      </c>
      <c r="G453" s="12" t="s">
        <v>10</v>
      </c>
    </row>
    <row r="454" spans="3:7" ht="15" thickBot="1" x14ac:dyDescent="0.35">
      <c r="C454" s="10">
        <v>43320</v>
      </c>
      <c r="D454" s="11">
        <v>0.72605324074074085</v>
      </c>
      <c r="E454" s="12" t="s">
        <v>9</v>
      </c>
      <c r="F454" s="12">
        <v>11</v>
      </c>
      <c r="G454" s="12" t="s">
        <v>11</v>
      </c>
    </row>
    <row r="455" spans="3:7" ht="15" thickBot="1" x14ac:dyDescent="0.35">
      <c r="C455" s="10">
        <v>43320</v>
      </c>
      <c r="D455" s="11">
        <v>0.7278472222222222</v>
      </c>
      <c r="E455" s="12" t="s">
        <v>9</v>
      </c>
      <c r="F455" s="12">
        <v>16</v>
      </c>
      <c r="G455" s="12" t="s">
        <v>10</v>
      </c>
    </row>
    <row r="456" spans="3:7" ht="15" thickBot="1" x14ac:dyDescent="0.35">
      <c r="C456" s="10">
        <v>43320</v>
      </c>
      <c r="D456" s="11">
        <v>0.73704861111111108</v>
      </c>
      <c r="E456" s="12" t="s">
        <v>9</v>
      </c>
      <c r="F456" s="12">
        <v>22</v>
      </c>
      <c r="G456" s="12" t="s">
        <v>10</v>
      </c>
    </row>
    <row r="457" spans="3:7" ht="15" thickBot="1" x14ac:dyDescent="0.35">
      <c r="C457" s="10">
        <v>43320</v>
      </c>
      <c r="D457" s="11">
        <v>0.7459027777777778</v>
      </c>
      <c r="E457" s="12" t="s">
        <v>9</v>
      </c>
      <c r="F457" s="12">
        <v>20</v>
      </c>
      <c r="G457" s="12" t="s">
        <v>10</v>
      </c>
    </row>
    <row r="458" spans="3:7" ht="15" thickBot="1" x14ac:dyDescent="0.35">
      <c r="C458" s="10">
        <v>43320</v>
      </c>
      <c r="D458" s="11">
        <v>0.74747685185185186</v>
      </c>
      <c r="E458" s="12" t="s">
        <v>9</v>
      </c>
      <c r="F458" s="12">
        <v>23</v>
      </c>
      <c r="G458" s="12" t="s">
        <v>10</v>
      </c>
    </row>
    <row r="459" spans="3:7" ht="15" thickBot="1" x14ac:dyDescent="0.35">
      <c r="C459" s="10">
        <v>43320</v>
      </c>
      <c r="D459" s="11">
        <v>0.74814814814814812</v>
      </c>
      <c r="E459" s="12" t="s">
        <v>9</v>
      </c>
      <c r="F459" s="12">
        <v>42</v>
      </c>
      <c r="G459" s="12" t="s">
        <v>10</v>
      </c>
    </row>
    <row r="460" spans="3:7" ht="15" thickBot="1" x14ac:dyDescent="0.35">
      <c r="C460" s="10">
        <v>43320</v>
      </c>
      <c r="D460" s="11">
        <v>0.74846064814814817</v>
      </c>
      <c r="E460" s="12" t="s">
        <v>9</v>
      </c>
      <c r="F460" s="12">
        <v>27</v>
      </c>
      <c r="G460" s="12" t="s">
        <v>10</v>
      </c>
    </row>
    <row r="461" spans="3:7" ht="15" thickBot="1" x14ac:dyDescent="0.35">
      <c r="C461" s="10">
        <v>43320</v>
      </c>
      <c r="D461" s="11">
        <v>0.75290509259259253</v>
      </c>
      <c r="E461" s="12" t="s">
        <v>9</v>
      </c>
      <c r="F461" s="12">
        <v>9</v>
      </c>
      <c r="G461" s="12" t="s">
        <v>10</v>
      </c>
    </row>
    <row r="462" spans="3:7" ht="15" thickBot="1" x14ac:dyDescent="0.35">
      <c r="C462" s="10">
        <v>43320</v>
      </c>
      <c r="D462" s="11">
        <v>0.75423611111111111</v>
      </c>
      <c r="E462" s="12" t="s">
        <v>9</v>
      </c>
      <c r="F462" s="12">
        <v>11</v>
      </c>
      <c r="G462" s="12" t="s">
        <v>11</v>
      </c>
    </row>
    <row r="463" spans="3:7" ht="15" thickBot="1" x14ac:dyDescent="0.35">
      <c r="C463" s="10">
        <v>43320</v>
      </c>
      <c r="D463" s="11">
        <v>0.76078703703703709</v>
      </c>
      <c r="E463" s="12" t="s">
        <v>9</v>
      </c>
      <c r="F463" s="12">
        <v>10</v>
      </c>
      <c r="G463" s="12" t="s">
        <v>11</v>
      </c>
    </row>
    <row r="464" spans="3:7" ht="15" thickBot="1" x14ac:dyDescent="0.35">
      <c r="C464" s="10">
        <v>43320</v>
      </c>
      <c r="D464" s="11">
        <v>0.76396990740740733</v>
      </c>
      <c r="E464" s="12" t="s">
        <v>9</v>
      </c>
      <c r="F464" s="12">
        <v>13</v>
      </c>
      <c r="G464" s="12" t="s">
        <v>11</v>
      </c>
    </row>
    <row r="465" spans="3:7" ht="15" thickBot="1" x14ac:dyDescent="0.35">
      <c r="C465" s="10">
        <v>43320</v>
      </c>
      <c r="D465" s="11">
        <v>0.76435185185185184</v>
      </c>
      <c r="E465" s="12" t="s">
        <v>9</v>
      </c>
      <c r="F465" s="12">
        <v>22</v>
      </c>
      <c r="G465" s="12" t="s">
        <v>10</v>
      </c>
    </row>
    <row r="466" spans="3:7" ht="15" thickBot="1" x14ac:dyDescent="0.35">
      <c r="C466" s="10">
        <v>43320</v>
      </c>
      <c r="D466" s="11">
        <v>0.76711805555555557</v>
      </c>
      <c r="E466" s="12" t="s">
        <v>9</v>
      </c>
      <c r="F466" s="12">
        <v>11</v>
      </c>
      <c r="G466" s="12" t="s">
        <v>11</v>
      </c>
    </row>
    <row r="467" spans="3:7" ht="15" thickBot="1" x14ac:dyDescent="0.35">
      <c r="C467" s="10">
        <v>43320</v>
      </c>
      <c r="D467" s="11">
        <v>0.76715277777777768</v>
      </c>
      <c r="E467" s="12" t="s">
        <v>9</v>
      </c>
      <c r="F467" s="12">
        <v>11</v>
      </c>
      <c r="G467" s="12" t="s">
        <v>10</v>
      </c>
    </row>
    <row r="468" spans="3:7" ht="15" thickBot="1" x14ac:dyDescent="0.35">
      <c r="C468" s="10">
        <v>43320</v>
      </c>
      <c r="D468" s="11">
        <v>0.7672337962962964</v>
      </c>
      <c r="E468" s="12" t="s">
        <v>9</v>
      </c>
      <c r="F468" s="12">
        <v>26</v>
      </c>
      <c r="G468" s="12" t="s">
        <v>10</v>
      </c>
    </row>
    <row r="469" spans="3:7" ht="15" thickBot="1" x14ac:dyDescent="0.35">
      <c r="C469" s="10">
        <v>43320</v>
      </c>
      <c r="D469" s="11">
        <v>0.76817129629629621</v>
      </c>
      <c r="E469" s="12" t="s">
        <v>9</v>
      </c>
      <c r="F469" s="12">
        <v>12</v>
      </c>
      <c r="G469" s="12" t="s">
        <v>11</v>
      </c>
    </row>
    <row r="470" spans="3:7" ht="15" thickBot="1" x14ac:dyDescent="0.35">
      <c r="C470" s="10">
        <v>43320</v>
      </c>
      <c r="D470" s="11">
        <v>0.76894675925925926</v>
      </c>
      <c r="E470" s="12" t="s">
        <v>9</v>
      </c>
      <c r="F470" s="12">
        <v>23</v>
      </c>
      <c r="G470" s="12" t="s">
        <v>10</v>
      </c>
    </row>
    <row r="471" spans="3:7" ht="15" thickBot="1" x14ac:dyDescent="0.35">
      <c r="C471" s="10">
        <v>43320</v>
      </c>
      <c r="D471" s="11">
        <v>0.77064814814814808</v>
      </c>
      <c r="E471" s="12" t="s">
        <v>9</v>
      </c>
      <c r="F471" s="12">
        <v>11</v>
      </c>
      <c r="G471" s="12" t="s">
        <v>11</v>
      </c>
    </row>
    <row r="472" spans="3:7" ht="15" thickBot="1" x14ac:dyDescent="0.35">
      <c r="C472" s="10">
        <v>43320</v>
      </c>
      <c r="D472" s="11">
        <v>0.77209490740740738</v>
      </c>
      <c r="E472" s="12" t="s">
        <v>9</v>
      </c>
      <c r="F472" s="12">
        <v>10</v>
      </c>
      <c r="G472" s="12" t="s">
        <v>11</v>
      </c>
    </row>
    <row r="473" spans="3:7" ht="15" thickBot="1" x14ac:dyDescent="0.35">
      <c r="C473" s="10">
        <v>43320</v>
      </c>
      <c r="D473" s="11">
        <v>0.77232638888888883</v>
      </c>
      <c r="E473" s="12" t="s">
        <v>9</v>
      </c>
      <c r="F473" s="12">
        <v>18</v>
      </c>
      <c r="G473" s="12" t="s">
        <v>10</v>
      </c>
    </row>
    <row r="474" spans="3:7" ht="15" thickBot="1" x14ac:dyDescent="0.35">
      <c r="C474" s="10">
        <v>43320</v>
      </c>
      <c r="D474" s="11">
        <v>0.77334490740740736</v>
      </c>
      <c r="E474" s="12" t="s">
        <v>9</v>
      </c>
      <c r="F474" s="12">
        <v>22</v>
      </c>
      <c r="G474" s="12" t="s">
        <v>10</v>
      </c>
    </row>
    <row r="475" spans="3:7" ht="15" thickBot="1" x14ac:dyDescent="0.35">
      <c r="C475" s="10">
        <v>43320</v>
      </c>
      <c r="D475" s="11">
        <v>0.7756481481481482</v>
      </c>
      <c r="E475" s="12" t="s">
        <v>9</v>
      </c>
      <c r="F475" s="12">
        <v>13</v>
      </c>
      <c r="G475" s="12" t="s">
        <v>11</v>
      </c>
    </row>
    <row r="476" spans="3:7" ht="15" thickBot="1" x14ac:dyDescent="0.35">
      <c r="C476" s="10">
        <v>43320</v>
      </c>
      <c r="D476" s="11">
        <v>0.77849537037037031</v>
      </c>
      <c r="E476" s="12" t="s">
        <v>9</v>
      </c>
      <c r="F476" s="12">
        <v>11</v>
      </c>
      <c r="G476" s="12" t="s">
        <v>11</v>
      </c>
    </row>
    <row r="477" spans="3:7" ht="15" thickBot="1" x14ac:dyDescent="0.35">
      <c r="C477" s="10">
        <v>43320</v>
      </c>
      <c r="D477" s="11">
        <v>0.78107638888888886</v>
      </c>
      <c r="E477" s="12" t="s">
        <v>9</v>
      </c>
      <c r="F477" s="12">
        <v>34</v>
      </c>
      <c r="G477" s="12" t="s">
        <v>10</v>
      </c>
    </row>
    <row r="478" spans="3:7" ht="15" thickBot="1" x14ac:dyDescent="0.35">
      <c r="C478" s="10">
        <v>43320</v>
      </c>
      <c r="D478" s="11">
        <v>0.78192129629629636</v>
      </c>
      <c r="E478" s="12" t="s">
        <v>9</v>
      </c>
      <c r="F478" s="12">
        <v>12</v>
      </c>
      <c r="G478" s="12" t="s">
        <v>11</v>
      </c>
    </row>
    <row r="479" spans="3:7" ht="15" thickBot="1" x14ac:dyDescent="0.35">
      <c r="C479" s="10">
        <v>43320</v>
      </c>
      <c r="D479" s="11">
        <v>0.78241898148148137</v>
      </c>
      <c r="E479" s="12" t="s">
        <v>9</v>
      </c>
      <c r="F479" s="12">
        <v>10</v>
      </c>
      <c r="G479" s="12" t="s">
        <v>11</v>
      </c>
    </row>
    <row r="480" spans="3:7" ht="15" thickBot="1" x14ac:dyDescent="0.35">
      <c r="C480" s="10">
        <v>43320</v>
      </c>
      <c r="D480" s="11">
        <v>0.78265046296296292</v>
      </c>
      <c r="E480" s="12" t="s">
        <v>9</v>
      </c>
      <c r="F480" s="12">
        <v>12</v>
      </c>
      <c r="G480" s="12" t="s">
        <v>11</v>
      </c>
    </row>
    <row r="481" spans="3:7" ht="15" thickBot="1" x14ac:dyDescent="0.35">
      <c r="C481" s="10">
        <v>43320</v>
      </c>
      <c r="D481" s="11">
        <v>0.78302083333333339</v>
      </c>
      <c r="E481" s="12" t="s">
        <v>9</v>
      </c>
      <c r="F481" s="12">
        <v>15</v>
      </c>
      <c r="G481" s="12" t="s">
        <v>10</v>
      </c>
    </row>
    <row r="482" spans="3:7" ht="15" thickBot="1" x14ac:dyDescent="0.35">
      <c r="C482" s="10">
        <v>43320</v>
      </c>
      <c r="D482" s="11">
        <v>0.7836574074074073</v>
      </c>
      <c r="E482" s="12" t="s">
        <v>9</v>
      </c>
      <c r="F482" s="12">
        <v>10</v>
      </c>
      <c r="G482" s="12" t="s">
        <v>10</v>
      </c>
    </row>
    <row r="483" spans="3:7" ht="15" thickBot="1" x14ac:dyDescent="0.35">
      <c r="C483" s="10">
        <v>43320</v>
      </c>
      <c r="D483" s="11">
        <v>0.78880787037037037</v>
      </c>
      <c r="E483" s="12" t="s">
        <v>9</v>
      </c>
      <c r="F483" s="12">
        <v>24</v>
      </c>
      <c r="G483" s="12" t="s">
        <v>10</v>
      </c>
    </row>
    <row r="484" spans="3:7" ht="15" thickBot="1" x14ac:dyDescent="0.35">
      <c r="C484" s="10">
        <v>43320</v>
      </c>
      <c r="D484" s="11">
        <v>0.79756944444444444</v>
      </c>
      <c r="E484" s="12" t="s">
        <v>9</v>
      </c>
      <c r="F484" s="12">
        <v>10</v>
      </c>
      <c r="G484" s="12" t="s">
        <v>10</v>
      </c>
    </row>
    <row r="485" spans="3:7" ht="15" thickBot="1" x14ac:dyDescent="0.35">
      <c r="C485" s="10">
        <v>43320</v>
      </c>
      <c r="D485" s="11">
        <v>0.80163194444444441</v>
      </c>
      <c r="E485" s="12" t="s">
        <v>9</v>
      </c>
      <c r="F485" s="12">
        <v>10</v>
      </c>
      <c r="G485" s="12" t="s">
        <v>10</v>
      </c>
    </row>
    <row r="486" spans="3:7" ht="15" thickBot="1" x14ac:dyDescent="0.35">
      <c r="C486" s="10">
        <v>43320</v>
      </c>
      <c r="D486" s="11">
        <v>0.80185185185185182</v>
      </c>
      <c r="E486" s="12" t="s">
        <v>9</v>
      </c>
      <c r="F486" s="12">
        <v>12</v>
      </c>
      <c r="G486" s="12" t="s">
        <v>10</v>
      </c>
    </row>
    <row r="487" spans="3:7" ht="15" thickBot="1" x14ac:dyDescent="0.35">
      <c r="C487" s="10">
        <v>43320</v>
      </c>
      <c r="D487" s="11">
        <v>0.80600694444444443</v>
      </c>
      <c r="E487" s="12" t="s">
        <v>9</v>
      </c>
      <c r="F487" s="12">
        <v>25</v>
      </c>
      <c r="G487" s="12" t="s">
        <v>10</v>
      </c>
    </row>
    <row r="488" spans="3:7" ht="15" thickBot="1" x14ac:dyDescent="0.35">
      <c r="C488" s="10">
        <v>43320</v>
      </c>
      <c r="D488" s="11">
        <v>0.80619212962962961</v>
      </c>
      <c r="E488" s="12" t="s">
        <v>9</v>
      </c>
      <c r="F488" s="12">
        <v>18</v>
      </c>
      <c r="G488" s="12" t="s">
        <v>11</v>
      </c>
    </row>
    <row r="489" spans="3:7" ht="15" thickBot="1" x14ac:dyDescent="0.35">
      <c r="C489" s="10">
        <v>43320</v>
      </c>
      <c r="D489" s="11">
        <v>0.80631944444444448</v>
      </c>
      <c r="E489" s="12" t="s">
        <v>9</v>
      </c>
      <c r="F489" s="12">
        <v>11</v>
      </c>
      <c r="G489" s="12" t="s">
        <v>11</v>
      </c>
    </row>
    <row r="490" spans="3:7" ht="15" thickBot="1" x14ac:dyDescent="0.35">
      <c r="C490" s="10">
        <v>43320</v>
      </c>
      <c r="D490" s="11">
        <v>0.81388888888888899</v>
      </c>
      <c r="E490" s="12" t="s">
        <v>9</v>
      </c>
      <c r="F490" s="12">
        <v>10</v>
      </c>
      <c r="G490" s="12" t="s">
        <v>11</v>
      </c>
    </row>
    <row r="491" spans="3:7" ht="15" thickBot="1" x14ac:dyDescent="0.35">
      <c r="C491" s="10">
        <v>43320</v>
      </c>
      <c r="D491" s="11">
        <v>0.8158333333333333</v>
      </c>
      <c r="E491" s="12" t="s">
        <v>9</v>
      </c>
      <c r="F491" s="12">
        <v>22</v>
      </c>
      <c r="G491" s="12" t="s">
        <v>10</v>
      </c>
    </row>
    <row r="492" spans="3:7" ht="15" thickBot="1" x14ac:dyDescent="0.35">
      <c r="C492" s="10">
        <v>43320</v>
      </c>
      <c r="D492" s="11">
        <v>0.81680555555555545</v>
      </c>
      <c r="E492" s="12" t="s">
        <v>9</v>
      </c>
      <c r="F492" s="12">
        <v>10</v>
      </c>
      <c r="G492" s="12" t="s">
        <v>11</v>
      </c>
    </row>
    <row r="493" spans="3:7" ht="15" thickBot="1" x14ac:dyDescent="0.35">
      <c r="C493" s="10">
        <v>43320</v>
      </c>
      <c r="D493" s="11">
        <v>0.8172800925925926</v>
      </c>
      <c r="E493" s="12" t="s">
        <v>9</v>
      </c>
      <c r="F493" s="12">
        <v>9</v>
      </c>
      <c r="G493" s="12" t="s">
        <v>11</v>
      </c>
    </row>
    <row r="494" spans="3:7" ht="15" thickBot="1" x14ac:dyDescent="0.35">
      <c r="C494" s="10">
        <v>43320</v>
      </c>
      <c r="D494" s="11">
        <v>0.8184027777777777</v>
      </c>
      <c r="E494" s="12" t="s">
        <v>9</v>
      </c>
      <c r="F494" s="12">
        <v>19</v>
      </c>
      <c r="G494" s="12" t="s">
        <v>10</v>
      </c>
    </row>
    <row r="495" spans="3:7" ht="15" thickBot="1" x14ac:dyDescent="0.35">
      <c r="C495" s="10">
        <v>43320</v>
      </c>
      <c r="D495" s="11">
        <v>0.82473379629629628</v>
      </c>
      <c r="E495" s="12" t="s">
        <v>9</v>
      </c>
      <c r="F495" s="12">
        <v>10</v>
      </c>
      <c r="G495" s="12" t="s">
        <v>11</v>
      </c>
    </row>
    <row r="496" spans="3:7" ht="15" thickBot="1" x14ac:dyDescent="0.35">
      <c r="C496" s="10">
        <v>43320</v>
      </c>
      <c r="D496" s="11">
        <v>0.82983796296296297</v>
      </c>
      <c r="E496" s="12" t="s">
        <v>9</v>
      </c>
      <c r="F496" s="12">
        <v>19</v>
      </c>
      <c r="G496" s="12" t="s">
        <v>10</v>
      </c>
    </row>
    <row r="497" spans="3:7" ht="15" thickBot="1" x14ac:dyDescent="0.35">
      <c r="C497" s="10">
        <v>43320</v>
      </c>
      <c r="D497" s="11">
        <v>0.83070601851851855</v>
      </c>
      <c r="E497" s="12" t="s">
        <v>9</v>
      </c>
      <c r="F497" s="12">
        <v>26</v>
      </c>
      <c r="G497" s="12" t="s">
        <v>10</v>
      </c>
    </row>
    <row r="498" spans="3:7" ht="15" thickBot="1" x14ac:dyDescent="0.35">
      <c r="C498" s="10">
        <v>43320</v>
      </c>
      <c r="D498" s="11">
        <v>0.83256944444444436</v>
      </c>
      <c r="E498" s="12" t="s">
        <v>9</v>
      </c>
      <c r="F498" s="12">
        <v>22</v>
      </c>
      <c r="G498" s="12" t="s">
        <v>10</v>
      </c>
    </row>
    <row r="499" spans="3:7" ht="15" thickBot="1" x14ac:dyDescent="0.35">
      <c r="C499" s="10">
        <v>43320</v>
      </c>
      <c r="D499" s="11">
        <v>0.83422453703703703</v>
      </c>
      <c r="E499" s="12" t="s">
        <v>9</v>
      </c>
      <c r="F499" s="12">
        <v>33</v>
      </c>
      <c r="G499" s="12" t="s">
        <v>10</v>
      </c>
    </row>
    <row r="500" spans="3:7" ht="15" thickBot="1" x14ac:dyDescent="0.35">
      <c r="C500" s="10">
        <v>43320</v>
      </c>
      <c r="D500" s="11">
        <v>0.83732638888888899</v>
      </c>
      <c r="E500" s="12" t="s">
        <v>9</v>
      </c>
      <c r="F500" s="12">
        <v>24</v>
      </c>
      <c r="G500" s="12" t="s">
        <v>10</v>
      </c>
    </row>
    <row r="501" spans="3:7" ht="15" thickBot="1" x14ac:dyDescent="0.35">
      <c r="C501" s="10">
        <v>43320</v>
      </c>
      <c r="D501" s="11">
        <v>0.83825231481481488</v>
      </c>
      <c r="E501" s="12" t="s">
        <v>9</v>
      </c>
      <c r="F501" s="12">
        <v>24</v>
      </c>
      <c r="G501" s="12" t="s">
        <v>10</v>
      </c>
    </row>
    <row r="502" spans="3:7" ht="15" thickBot="1" x14ac:dyDescent="0.35">
      <c r="C502" s="10">
        <v>43320</v>
      </c>
      <c r="D502" s="11">
        <v>0.83998842592592593</v>
      </c>
      <c r="E502" s="12" t="s">
        <v>9</v>
      </c>
      <c r="F502" s="12">
        <v>13</v>
      </c>
      <c r="G502" s="12" t="s">
        <v>11</v>
      </c>
    </row>
    <row r="503" spans="3:7" ht="15" thickBot="1" x14ac:dyDescent="0.35">
      <c r="C503" s="10">
        <v>43320</v>
      </c>
      <c r="D503" s="11">
        <v>0.84336805555555561</v>
      </c>
      <c r="E503" s="12" t="s">
        <v>9</v>
      </c>
      <c r="F503" s="12">
        <v>12</v>
      </c>
      <c r="G503" s="12" t="s">
        <v>11</v>
      </c>
    </row>
    <row r="504" spans="3:7" ht="15" thickBot="1" x14ac:dyDescent="0.35">
      <c r="C504" s="10">
        <v>43320</v>
      </c>
      <c r="D504" s="11">
        <v>0.84452546296296294</v>
      </c>
      <c r="E504" s="12" t="s">
        <v>9</v>
      </c>
      <c r="F504" s="12">
        <v>13</v>
      </c>
      <c r="G504" s="12" t="s">
        <v>11</v>
      </c>
    </row>
    <row r="505" spans="3:7" ht="15" thickBot="1" x14ac:dyDescent="0.35">
      <c r="C505" s="10">
        <v>43320</v>
      </c>
      <c r="D505" s="11">
        <v>0.84549768518518509</v>
      </c>
      <c r="E505" s="12" t="s">
        <v>9</v>
      </c>
      <c r="F505" s="12">
        <v>12</v>
      </c>
      <c r="G505" s="12" t="s">
        <v>11</v>
      </c>
    </row>
    <row r="506" spans="3:7" ht="15" thickBot="1" x14ac:dyDescent="0.35">
      <c r="C506" s="10">
        <v>43320</v>
      </c>
      <c r="D506" s="11">
        <v>0.84976851851851853</v>
      </c>
      <c r="E506" s="12" t="s">
        <v>9</v>
      </c>
      <c r="F506" s="12">
        <v>11</v>
      </c>
      <c r="G506" s="12" t="s">
        <v>11</v>
      </c>
    </row>
    <row r="507" spans="3:7" ht="15" thickBot="1" x14ac:dyDescent="0.35">
      <c r="C507" s="10">
        <v>43320</v>
      </c>
      <c r="D507" s="11">
        <v>0.85182870370370367</v>
      </c>
      <c r="E507" s="12" t="s">
        <v>9</v>
      </c>
      <c r="F507" s="12">
        <v>10</v>
      </c>
      <c r="G507" s="12" t="s">
        <v>11</v>
      </c>
    </row>
    <row r="508" spans="3:7" ht="15" thickBot="1" x14ac:dyDescent="0.35">
      <c r="C508" s="10">
        <v>43320</v>
      </c>
      <c r="D508" s="11">
        <v>0.8625694444444445</v>
      </c>
      <c r="E508" s="12" t="s">
        <v>9</v>
      </c>
      <c r="F508" s="12">
        <v>8</v>
      </c>
      <c r="G508" s="12" t="s">
        <v>10</v>
      </c>
    </row>
    <row r="509" spans="3:7" ht="15" thickBot="1" x14ac:dyDescent="0.35">
      <c r="C509" s="10">
        <v>43320</v>
      </c>
      <c r="D509" s="11">
        <v>0.86265046296296299</v>
      </c>
      <c r="E509" s="12" t="s">
        <v>9</v>
      </c>
      <c r="F509" s="12">
        <v>10</v>
      </c>
      <c r="G509" s="12" t="s">
        <v>10</v>
      </c>
    </row>
    <row r="510" spans="3:7" ht="15" thickBot="1" x14ac:dyDescent="0.35">
      <c r="C510" s="10">
        <v>43320</v>
      </c>
      <c r="D510" s="11">
        <v>0.86273148148148149</v>
      </c>
      <c r="E510" s="12" t="s">
        <v>9</v>
      </c>
      <c r="F510" s="12">
        <v>10</v>
      </c>
      <c r="G510" s="12" t="s">
        <v>10</v>
      </c>
    </row>
    <row r="511" spans="3:7" ht="15" thickBot="1" x14ac:dyDescent="0.35">
      <c r="C511" s="10">
        <v>43320</v>
      </c>
      <c r="D511" s="11">
        <v>0.8638541666666667</v>
      </c>
      <c r="E511" s="12" t="s">
        <v>9</v>
      </c>
      <c r="F511" s="12">
        <v>13</v>
      </c>
      <c r="G511" s="12" t="s">
        <v>11</v>
      </c>
    </row>
    <row r="512" spans="3:7" ht="15" thickBot="1" x14ac:dyDescent="0.35">
      <c r="C512" s="10">
        <v>43320</v>
      </c>
      <c r="D512" s="11">
        <v>0.88734953703703701</v>
      </c>
      <c r="E512" s="12" t="s">
        <v>9</v>
      </c>
      <c r="F512" s="12">
        <v>10</v>
      </c>
      <c r="G512" s="12" t="s">
        <v>10</v>
      </c>
    </row>
    <row r="513" spans="3:7" ht="15" thickBot="1" x14ac:dyDescent="0.35">
      <c r="C513" s="10">
        <v>43320</v>
      </c>
      <c r="D513" s="11">
        <v>0.88736111111111116</v>
      </c>
      <c r="E513" s="12" t="s">
        <v>9</v>
      </c>
      <c r="F513" s="12">
        <v>8</v>
      </c>
      <c r="G513" s="12" t="s">
        <v>10</v>
      </c>
    </row>
    <row r="514" spans="3:7" ht="15" thickBot="1" x14ac:dyDescent="0.35">
      <c r="C514" s="10">
        <v>43320</v>
      </c>
      <c r="D514" s="11">
        <v>0.88741898148148157</v>
      </c>
      <c r="E514" s="12" t="s">
        <v>9</v>
      </c>
      <c r="F514" s="12">
        <v>11</v>
      </c>
      <c r="G514" s="12" t="s">
        <v>10</v>
      </c>
    </row>
    <row r="515" spans="3:7" ht="15" thickBot="1" x14ac:dyDescent="0.35">
      <c r="C515" s="10">
        <v>43320</v>
      </c>
      <c r="D515" s="11">
        <v>0.8874305555555555</v>
      </c>
      <c r="E515" s="12" t="s">
        <v>9</v>
      </c>
      <c r="F515" s="12">
        <v>9</v>
      </c>
      <c r="G515" s="12" t="s">
        <v>10</v>
      </c>
    </row>
    <row r="516" spans="3:7" ht="15" thickBot="1" x14ac:dyDescent="0.35">
      <c r="C516" s="10">
        <v>43320</v>
      </c>
      <c r="D516" s="11">
        <v>0.8998032407407407</v>
      </c>
      <c r="E516" s="12" t="s">
        <v>9</v>
      </c>
      <c r="F516" s="12">
        <v>11</v>
      </c>
      <c r="G516" s="12" t="s">
        <v>11</v>
      </c>
    </row>
    <row r="517" spans="3:7" ht="15" thickBot="1" x14ac:dyDescent="0.35">
      <c r="C517" s="10">
        <v>43320</v>
      </c>
      <c r="D517" s="11">
        <v>0.92332175925925919</v>
      </c>
      <c r="E517" s="12" t="s">
        <v>9</v>
      </c>
      <c r="F517" s="12">
        <v>10</v>
      </c>
      <c r="G517" s="12" t="s">
        <v>10</v>
      </c>
    </row>
    <row r="518" spans="3:7" ht="15" thickBot="1" x14ac:dyDescent="0.35">
      <c r="C518" s="10">
        <v>43321</v>
      </c>
      <c r="D518" s="11">
        <v>0.12092592592592592</v>
      </c>
      <c r="E518" s="12" t="s">
        <v>9</v>
      </c>
      <c r="F518" s="12">
        <v>36</v>
      </c>
      <c r="G518" s="12" t="s">
        <v>10</v>
      </c>
    </row>
    <row r="519" spans="3:7" ht="15" thickBot="1" x14ac:dyDescent="0.35">
      <c r="C519" s="10">
        <v>43321</v>
      </c>
      <c r="D519" s="11">
        <v>0.12328703703703703</v>
      </c>
      <c r="E519" s="12" t="s">
        <v>9</v>
      </c>
      <c r="F519" s="12">
        <v>12</v>
      </c>
      <c r="G519" s="12" t="s">
        <v>11</v>
      </c>
    </row>
    <row r="520" spans="3:7" ht="15" thickBot="1" x14ac:dyDescent="0.35">
      <c r="C520" s="10">
        <v>43321</v>
      </c>
      <c r="D520" s="11">
        <v>0.12357638888888889</v>
      </c>
      <c r="E520" s="12" t="s">
        <v>9</v>
      </c>
      <c r="F520" s="12">
        <v>12</v>
      </c>
      <c r="G520" s="12" t="s">
        <v>11</v>
      </c>
    </row>
    <row r="521" spans="3:7" ht="15" thickBot="1" x14ac:dyDescent="0.35">
      <c r="C521" s="10">
        <v>43321</v>
      </c>
      <c r="D521" s="11">
        <v>0.21467592592592591</v>
      </c>
      <c r="E521" s="12" t="s">
        <v>9</v>
      </c>
      <c r="F521" s="12">
        <v>11</v>
      </c>
      <c r="G521" s="12" t="s">
        <v>11</v>
      </c>
    </row>
    <row r="522" spans="3:7" ht="15" thickBot="1" x14ac:dyDescent="0.35">
      <c r="C522" s="10">
        <v>43321</v>
      </c>
      <c r="D522" s="11">
        <v>0.23605324074074074</v>
      </c>
      <c r="E522" s="12" t="s">
        <v>9</v>
      </c>
      <c r="F522" s="12">
        <v>10</v>
      </c>
      <c r="G522" s="12" t="s">
        <v>11</v>
      </c>
    </row>
    <row r="523" spans="3:7" ht="15" thickBot="1" x14ac:dyDescent="0.35">
      <c r="C523" s="10">
        <v>43321</v>
      </c>
      <c r="D523" s="11">
        <v>0.27880787037037036</v>
      </c>
      <c r="E523" s="12" t="s">
        <v>9</v>
      </c>
      <c r="F523" s="12">
        <v>14</v>
      </c>
      <c r="G523" s="12" t="s">
        <v>11</v>
      </c>
    </row>
    <row r="524" spans="3:7" ht="15" thickBot="1" x14ac:dyDescent="0.35">
      <c r="C524" s="10">
        <v>43321</v>
      </c>
      <c r="D524" s="11">
        <v>0.30670138888888887</v>
      </c>
      <c r="E524" s="12" t="s">
        <v>9</v>
      </c>
      <c r="F524" s="12">
        <v>13</v>
      </c>
      <c r="G524" s="12" t="s">
        <v>11</v>
      </c>
    </row>
    <row r="525" spans="3:7" ht="15" thickBot="1" x14ac:dyDescent="0.35">
      <c r="C525" s="10">
        <v>43321</v>
      </c>
      <c r="D525" s="11">
        <v>0.3162847222222222</v>
      </c>
      <c r="E525" s="12" t="s">
        <v>9</v>
      </c>
      <c r="F525" s="12">
        <v>14</v>
      </c>
      <c r="G525" s="12" t="s">
        <v>11</v>
      </c>
    </row>
    <row r="526" spans="3:7" ht="15" thickBot="1" x14ac:dyDescent="0.35">
      <c r="C526" s="10">
        <v>43321</v>
      </c>
      <c r="D526" s="11">
        <v>0.32291666666666669</v>
      </c>
      <c r="E526" s="12" t="s">
        <v>9</v>
      </c>
      <c r="F526" s="12">
        <v>12</v>
      </c>
      <c r="G526" s="12" t="s">
        <v>11</v>
      </c>
    </row>
    <row r="527" spans="3:7" ht="15" thickBot="1" x14ac:dyDescent="0.35">
      <c r="C527" s="10">
        <v>43321</v>
      </c>
      <c r="D527" s="11">
        <v>0.32362268518518517</v>
      </c>
      <c r="E527" s="12" t="s">
        <v>9</v>
      </c>
      <c r="F527" s="12">
        <v>22</v>
      </c>
      <c r="G527" s="12" t="s">
        <v>10</v>
      </c>
    </row>
    <row r="528" spans="3:7" ht="15" thickBot="1" x14ac:dyDescent="0.35">
      <c r="C528" s="10">
        <v>43321</v>
      </c>
      <c r="D528" s="11">
        <v>0.33031250000000001</v>
      </c>
      <c r="E528" s="12" t="s">
        <v>9</v>
      </c>
      <c r="F528" s="12">
        <v>12</v>
      </c>
      <c r="G528" s="12" t="s">
        <v>11</v>
      </c>
    </row>
    <row r="529" spans="3:7" ht="15" thickBot="1" x14ac:dyDescent="0.35">
      <c r="C529" s="10">
        <v>43321</v>
      </c>
      <c r="D529" s="11">
        <v>0.33362268518518517</v>
      </c>
      <c r="E529" s="12" t="s">
        <v>9</v>
      </c>
      <c r="F529" s="12">
        <v>24</v>
      </c>
      <c r="G529" s="12" t="s">
        <v>10</v>
      </c>
    </row>
    <row r="530" spans="3:7" ht="15" thickBot="1" x14ac:dyDescent="0.35">
      <c r="C530" s="10">
        <v>43321</v>
      </c>
      <c r="D530" s="11">
        <v>0.34883101851851855</v>
      </c>
      <c r="E530" s="12" t="s">
        <v>9</v>
      </c>
      <c r="F530" s="12">
        <v>17</v>
      </c>
      <c r="G530" s="12" t="s">
        <v>10</v>
      </c>
    </row>
    <row r="531" spans="3:7" ht="15" thickBot="1" x14ac:dyDescent="0.35">
      <c r="C531" s="10">
        <v>43321</v>
      </c>
      <c r="D531" s="11">
        <v>0.3548263888888889</v>
      </c>
      <c r="E531" s="12" t="s">
        <v>9</v>
      </c>
      <c r="F531" s="12">
        <v>25</v>
      </c>
      <c r="G531" s="12" t="s">
        <v>10</v>
      </c>
    </row>
    <row r="532" spans="3:7" ht="15" thickBot="1" x14ac:dyDescent="0.35">
      <c r="C532" s="10">
        <v>43321</v>
      </c>
      <c r="D532" s="11">
        <v>0.35646990740740742</v>
      </c>
      <c r="E532" s="12" t="s">
        <v>9</v>
      </c>
      <c r="F532" s="12">
        <v>10</v>
      </c>
      <c r="G532" s="12" t="s">
        <v>11</v>
      </c>
    </row>
    <row r="533" spans="3:7" ht="15" thickBot="1" x14ac:dyDescent="0.35">
      <c r="C533" s="10">
        <v>43321</v>
      </c>
      <c r="D533" s="11">
        <v>0.36863425925925924</v>
      </c>
      <c r="E533" s="12" t="s">
        <v>9</v>
      </c>
      <c r="F533" s="12">
        <v>28</v>
      </c>
      <c r="G533" s="12" t="s">
        <v>10</v>
      </c>
    </row>
    <row r="534" spans="3:7" ht="15" thickBot="1" x14ac:dyDescent="0.35">
      <c r="C534" s="10">
        <v>43321</v>
      </c>
      <c r="D534" s="11">
        <v>0.36905092592592598</v>
      </c>
      <c r="E534" s="12" t="s">
        <v>9</v>
      </c>
      <c r="F534" s="12">
        <v>28</v>
      </c>
      <c r="G534" s="12" t="s">
        <v>10</v>
      </c>
    </row>
    <row r="535" spans="3:7" ht="15" thickBot="1" x14ac:dyDescent="0.35">
      <c r="C535" s="10">
        <v>43321</v>
      </c>
      <c r="D535" s="11">
        <v>0.37129629629629629</v>
      </c>
      <c r="E535" s="12" t="s">
        <v>9</v>
      </c>
      <c r="F535" s="12">
        <v>13</v>
      </c>
      <c r="G535" s="12" t="s">
        <v>11</v>
      </c>
    </row>
    <row r="536" spans="3:7" ht="15" thickBot="1" x14ac:dyDescent="0.35">
      <c r="C536" s="10">
        <v>43321</v>
      </c>
      <c r="D536" s="11">
        <v>0.37287037037037035</v>
      </c>
      <c r="E536" s="12" t="s">
        <v>9</v>
      </c>
      <c r="F536" s="12">
        <v>23</v>
      </c>
      <c r="G536" s="12" t="s">
        <v>10</v>
      </c>
    </row>
    <row r="537" spans="3:7" ht="15" thickBot="1" x14ac:dyDescent="0.35">
      <c r="C537" s="10">
        <v>43321</v>
      </c>
      <c r="D537" s="11">
        <v>0.38434027777777779</v>
      </c>
      <c r="E537" s="12" t="s">
        <v>9</v>
      </c>
      <c r="F537" s="12">
        <v>21</v>
      </c>
      <c r="G537" s="12" t="s">
        <v>10</v>
      </c>
    </row>
    <row r="538" spans="3:7" ht="15" thickBot="1" x14ac:dyDescent="0.35">
      <c r="C538" s="10">
        <v>43321</v>
      </c>
      <c r="D538" s="11">
        <v>0.40435185185185185</v>
      </c>
      <c r="E538" s="12" t="s">
        <v>9</v>
      </c>
      <c r="F538" s="12">
        <v>16</v>
      </c>
      <c r="G538" s="12" t="s">
        <v>10</v>
      </c>
    </row>
    <row r="539" spans="3:7" ht="15" thickBot="1" x14ac:dyDescent="0.35">
      <c r="C539" s="10">
        <v>43321</v>
      </c>
      <c r="D539" s="11">
        <v>0.41766203703703703</v>
      </c>
      <c r="E539" s="12" t="s">
        <v>9</v>
      </c>
      <c r="F539" s="12">
        <v>12</v>
      </c>
      <c r="G539" s="12" t="s">
        <v>11</v>
      </c>
    </row>
    <row r="540" spans="3:7" ht="15" thickBot="1" x14ac:dyDescent="0.35">
      <c r="C540" s="10">
        <v>43321</v>
      </c>
      <c r="D540" s="11">
        <v>0.42625000000000002</v>
      </c>
      <c r="E540" s="12" t="s">
        <v>9</v>
      </c>
      <c r="F540" s="12">
        <v>10</v>
      </c>
      <c r="G540" s="12" t="s">
        <v>11</v>
      </c>
    </row>
    <row r="541" spans="3:7" ht="15" thickBot="1" x14ac:dyDescent="0.35">
      <c r="C541" s="10">
        <v>43321</v>
      </c>
      <c r="D541" s="11">
        <v>0.44402777777777774</v>
      </c>
      <c r="E541" s="12" t="s">
        <v>9</v>
      </c>
      <c r="F541" s="12">
        <v>10</v>
      </c>
      <c r="G541" s="12" t="s">
        <v>11</v>
      </c>
    </row>
    <row r="542" spans="3:7" ht="15" thickBot="1" x14ac:dyDescent="0.35">
      <c r="C542" s="10">
        <v>43321</v>
      </c>
      <c r="D542" s="11">
        <v>0.44428240740740743</v>
      </c>
      <c r="E542" s="12" t="s">
        <v>9</v>
      </c>
      <c r="F542" s="12">
        <v>9</v>
      </c>
      <c r="G542" s="12" t="s">
        <v>11</v>
      </c>
    </row>
    <row r="543" spans="3:7" ht="15" thickBot="1" x14ac:dyDescent="0.35">
      <c r="C543" s="10">
        <v>43321</v>
      </c>
      <c r="D543" s="11">
        <v>0.4640393518518518</v>
      </c>
      <c r="E543" s="12" t="s">
        <v>9</v>
      </c>
      <c r="F543" s="12">
        <v>9</v>
      </c>
      <c r="G543" s="12" t="s">
        <v>11</v>
      </c>
    </row>
    <row r="544" spans="3:7" ht="15" thickBot="1" x14ac:dyDescent="0.35">
      <c r="C544" s="10">
        <v>43321</v>
      </c>
      <c r="D544" s="11">
        <v>0.48159722222222223</v>
      </c>
      <c r="E544" s="12" t="s">
        <v>9</v>
      </c>
      <c r="F544" s="12">
        <v>13</v>
      </c>
      <c r="G544" s="12" t="s">
        <v>11</v>
      </c>
    </row>
    <row r="545" spans="3:7" ht="15" thickBot="1" x14ac:dyDescent="0.35">
      <c r="C545" s="10">
        <v>43321</v>
      </c>
      <c r="D545" s="11">
        <v>0.4841550925925926</v>
      </c>
      <c r="E545" s="12" t="s">
        <v>9</v>
      </c>
      <c r="F545" s="12">
        <v>13</v>
      </c>
      <c r="G545" s="12" t="s">
        <v>11</v>
      </c>
    </row>
    <row r="546" spans="3:7" ht="15" thickBot="1" x14ac:dyDescent="0.35">
      <c r="C546" s="10">
        <v>43321</v>
      </c>
      <c r="D546" s="11">
        <v>0.4858912037037037</v>
      </c>
      <c r="E546" s="12" t="s">
        <v>9</v>
      </c>
      <c r="F546" s="12">
        <v>25</v>
      </c>
      <c r="G546" s="12" t="s">
        <v>10</v>
      </c>
    </row>
    <row r="547" spans="3:7" ht="15" thickBot="1" x14ac:dyDescent="0.35">
      <c r="C547" s="10">
        <v>43321</v>
      </c>
      <c r="D547" s="11">
        <v>0.48690972222222223</v>
      </c>
      <c r="E547" s="12" t="s">
        <v>9</v>
      </c>
      <c r="F547" s="12">
        <v>12</v>
      </c>
      <c r="G547" s="12" t="s">
        <v>11</v>
      </c>
    </row>
    <row r="548" spans="3:7" ht="15" thickBot="1" x14ac:dyDescent="0.35">
      <c r="C548" s="10">
        <v>43321</v>
      </c>
      <c r="D548" s="11">
        <v>0.48718750000000005</v>
      </c>
      <c r="E548" s="12" t="s">
        <v>9</v>
      </c>
      <c r="F548" s="12">
        <v>12</v>
      </c>
      <c r="G548" s="12" t="s">
        <v>11</v>
      </c>
    </row>
    <row r="549" spans="3:7" ht="15" thickBot="1" x14ac:dyDescent="0.35">
      <c r="C549" s="10">
        <v>43321</v>
      </c>
      <c r="D549" s="11">
        <v>0.48895833333333333</v>
      </c>
      <c r="E549" s="12" t="s">
        <v>9</v>
      </c>
      <c r="F549" s="12">
        <v>12</v>
      </c>
      <c r="G549" s="12" t="s">
        <v>11</v>
      </c>
    </row>
    <row r="550" spans="3:7" ht="15" thickBot="1" x14ac:dyDescent="0.35">
      <c r="C550" s="10">
        <v>43321</v>
      </c>
      <c r="D550" s="11">
        <v>0.48901620370370374</v>
      </c>
      <c r="E550" s="12" t="s">
        <v>9</v>
      </c>
      <c r="F550" s="12">
        <v>13</v>
      </c>
      <c r="G550" s="12" t="s">
        <v>10</v>
      </c>
    </row>
    <row r="551" spans="3:7" ht="15" thickBot="1" x14ac:dyDescent="0.35">
      <c r="C551" s="10">
        <v>43321</v>
      </c>
      <c r="D551" s="11">
        <v>0.4890856481481482</v>
      </c>
      <c r="E551" s="12" t="s">
        <v>9</v>
      </c>
      <c r="F551" s="12">
        <v>11</v>
      </c>
      <c r="G551" s="12" t="s">
        <v>10</v>
      </c>
    </row>
    <row r="552" spans="3:7" ht="15" thickBot="1" x14ac:dyDescent="0.35">
      <c r="C552" s="10">
        <v>43321</v>
      </c>
      <c r="D552" s="11">
        <v>0.49408564814814815</v>
      </c>
      <c r="E552" s="12" t="s">
        <v>9</v>
      </c>
      <c r="F552" s="12">
        <v>21</v>
      </c>
      <c r="G552" s="12" t="s">
        <v>10</v>
      </c>
    </row>
    <row r="553" spans="3:7" ht="15" thickBot="1" x14ac:dyDescent="0.35">
      <c r="C553" s="10">
        <v>43321</v>
      </c>
      <c r="D553" s="11">
        <v>0.49560185185185185</v>
      </c>
      <c r="E553" s="12" t="s">
        <v>9</v>
      </c>
      <c r="F553" s="12">
        <v>18</v>
      </c>
      <c r="G553" s="12" t="s">
        <v>10</v>
      </c>
    </row>
    <row r="554" spans="3:7" ht="15" thickBot="1" x14ac:dyDescent="0.35">
      <c r="C554" s="10">
        <v>43321</v>
      </c>
      <c r="D554" s="11">
        <v>0.49739583333333331</v>
      </c>
      <c r="E554" s="12" t="s">
        <v>9</v>
      </c>
      <c r="F554" s="12">
        <v>12</v>
      </c>
      <c r="G554" s="12" t="s">
        <v>11</v>
      </c>
    </row>
    <row r="555" spans="3:7" ht="15" thickBot="1" x14ac:dyDescent="0.35">
      <c r="C555" s="10">
        <v>43321</v>
      </c>
      <c r="D555" s="11">
        <v>0.50105324074074076</v>
      </c>
      <c r="E555" s="12" t="s">
        <v>9</v>
      </c>
      <c r="F555" s="12">
        <v>20</v>
      </c>
      <c r="G555" s="12" t="s">
        <v>10</v>
      </c>
    </row>
    <row r="556" spans="3:7" ht="15" thickBot="1" x14ac:dyDescent="0.35">
      <c r="C556" s="10">
        <v>43321</v>
      </c>
      <c r="D556" s="11">
        <v>0.50138888888888888</v>
      </c>
      <c r="E556" s="12" t="s">
        <v>9</v>
      </c>
      <c r="F556" s="12">
        <v>18</v>
      </c>
      <c r="G556" s="12" t="s">
        <v>10</v>
      </c>
    </row>
    <row r="557" spans="3:7" ht="15" thickBot="1" x14ac:dyDescent="0.35">
      <c r="C557" s="10">
        <v>43321</v>
      </c>
      <c r="D557" s="11">
        <v>0.50146990740740738</v>
      </c>
      <c r="E557" s="12" t="s">
        <v>9</v>
      </c>
      <c r="F557" s="12">
        <v>20</v>
      </c>
      <c r="G557" s="12" t="s">
        <v>10</v>
      </c>
    </row>
    <row r="558" spans="3:7" ht="15" thickBot="1" x14ac:dyDescent="0.35">
      <c r="C558" s="10">
        <v>43321</v>
      </c>
      <c r="D558" s="11">
        <v>0.51792824074074073</v>
      </c>
      <c r="E558" s="12" t="s">
        <v>9</v>
      </c>
      <c r="F558" s="12">
        <v>13</v>
      </c>
      <c r="G558" s="12" t="s">
        <v>11</v>
      </c>
    </row>
    <row r="559" spans="3:7" ht="15" thickBot="1" x14ac:dyDescent="0.35">
      <c r="C559" s="10">
        <v>43321</v>
      </c>
      <c r="D559" s="11">
        <v>0.52659722222222227</v>
      </c>
      <c r="E559" s="12" t="s">
        <v>9</v>
      </c>
      <c r="F559" s="12">
        <v>24</v>
      </c>
      <c r="G559" s="12" t="s">
        <v>10</v>
      </c>
    </row>
    <row r="560" spans="3:7" ht="15" thickBot="1" x14ac:dyDescent="0.35">
      <c r="C560" s="10">
        <v>43321</v>
      </c>
      <c r="D560" s="11">
        <v>0.53115740740740736</v>
      </c>
      <c r="E560" s="12" t="s">
        <v>9</v>
      </c>
      <c r="F560" s="12">
        <v>23</v>
      </c>
      <c r="G560" s="12" t="s">
        <v>11</v>
      </c>
    </row>
    <row r="561" spans="3:7" ht="15" thickBot="1" x14ac:dyDescent="0.35">
      <c r="C561" s="10">
        <v>43321</v>
      </c>
      <c r="D561" s="11">
        <v>0.53561342592592587</v>
      </c>
      <c r="E561" s="12" t="s">
        <v>9</v>
      </c>
      <c r="F561" s="12">
        <v>18</v>
      </c>
      <c r="G561" s="12" t="s">
        <v>10</v>
      </c>
    </row>
    <row r="562" spans="3:7" ht="15" thickBot="1" x14ac:dyDescent="0.35">
      <c r="C562" s="10">
        <v>43321</v>
      </c>
      <c r="D562" s="11">
        <v>0.54050925925925919</v>
      </c>
      <c r="E562" s="12" t="s">
        <v>9</v>
      </c>
      <c r="F562" s="12">
        <v>22</v>
      </c>
      <c r="G562" s="12" t="s">
        <v>10</v>
      </c>
    </row>
    <row r="563" spans="3:7" ht="15" thickBot="1" x14ac:dyDescent="0.35">
      <c r="C563" s="10">
        <v>43321</v>
      </c>
      <c r="D563" s="11">
        <v>0.5425578703703704</v>
      </c>
      <c r="E563" s="12" t="s">
        <v>9</v>
      </c>
      <c r="F563" s="12">
        <v>21</v>
      </c>
      <c r="G563" s="12" t="s">
        <v>11</v>
      </c>
    </row>
    <row r="564" spans="3:7" ht="15" thickBot="1" x14ac:dyDescent="0.35">
      <c r="C564" s="10">
        <v>43321</v>
      </c>
      <c r="D564" s="11">
        <v>0.54762731481481486</v>
      </c>
      <c r="E564" s="12" t="s">
        <v>9</v>
      </c>
      <c r="F564" s="12">
        <v>21</v>
      </c>
      <c r="G564" s="12" t="s">
        <v>10</v>
      </c>
    </row>
    <row r="565" spans="3:7" ht="15" thickBot="1" x14ac:dyDescent="0.35">
      <c r="C565" s="10">
        <v>43321</v>
      </c>
      <c r="D565" s="11">
        <v>0.55122685185185183</v>
      </c>
      <c r="E565" s="12" t="s">
        <v>9</v>
      </c>
      <c r="F565" s="12">
        <v>14</v>
      </c>
      <c r="G565" s="12" t="s">
        <v>11</v>
      </c>
    </row>
    <row r="566" spans="3:7" ht="15" thickBot="1" x14ac:dyDescent="0.35">
      <c r="C566" s="10">
        <v>43321</v>
      </c>
      <c r="D566" s="11">
        <v>0.55449074074074078</v>
      </c>
      <c r="E566" s="12" t="s">
        <v>9</v>
      </c>
      <c r="F566" s="12">
        <v>12</v>
      </c>
      <c r="G566" s="12" t="s">
        <v>11</v>
      </c>
    </row>
    <row r="567" spans="3:7" ht="15" thickBot="1" x14ac:dyDescent="0.35">
      <c r="C567" s="10">
        <v>43321</v>
      </c>
      <c r="D567" s="11">
        <v>0.5738657407407407</v>
      </c>
      <c r="E567" s="12" t="s">
        <v>9</v>
      </c>
      <c r="F567" s="12">
        <v>11</v>
      </c>
      <c r="G567" s="12" t="s">
        <v>11</v>
      </c>
    </row>
    <row r="568" spans="3:7" ht="15" thickBot="1" x14ac:dyDescent="0.35">
      <c r="C568" s="10">
        <v>43321</v>
      </c>
      <c r="D568" s="11">
        <v>0.57405092592592599</v>
      </c>
      <c r="E568" s="12" t="s">
        <v>9</v>
      </c>
      <c r="F568" s="12">
        <v>11</v>
      </c>
      <c r="G568" s="12" t="s">
        <v>11</v>
      </c>
    </row>
    <row r="569" spans="3:7" ht="15" thickBot="1" x14ac:dyDescent="0.35">
      <c r="C569" s="10">
        <v>43321</v>
      </c>
      <c r="D569" s="11">
        <v>0.5779050925925926</v>
      </c>
      <c r="E569" s="12" t="s">
        <v>9</v>
      </c>
      <c r="F569" s="12">
        <v>10</v>
      </c>
      <c r="G569" s="12" t="s">
        <v>11</v>
      </c>
    </row>
    <row r="570" spans="3:7" ht="15" thickBot="1" x14ac:dyDescent="0.35">
      <c r="C570" s="10">
        <v>43321</v>
      </c>
      <c r="D570" s="11">
        <v>0.58702546296296299</v>
      </c>
      <c r="E570" s="12" t="s">
        <v>9</v>
      </c>
      <c r="F570" s="12">
        <v>9</v>
      </c>
      <c r="G570" s="12" t="s">
        <v>10</v>
      </c>
    </row>
    <row r="571" spans="3:7" ht="15" thickBot="1" x14ac:dyDescent="0.35">
      <c r="C571" s="10">
        <v>43321</v>
      </c>
      <c r="D571" s="11">
        <v>0.58782407407407411</v>
      </c>
      <c r="E571" s="12" t="s">
        <v>9</v>
      </c>
      <c r="F571" s="12">
        <v>13</v>
      </c>
      <c r="G571" s="12" t="s">
        <v>11</v>
      </c>
    </row>
    <row r="572" spans="3:7" ht="15" thickBot="1" x14ac:dyDescent="0.35">
      <c r="C572" s="10">
        <v>43321</v>
      </c>
      <c r="D572" s="11">
        <v>0.59005787037037039</v>
      </c>
      <c r="E572" s="12" t="s">
        <v>9</v>
      </c>
      <c r="F572" s="12">
        <v>13</v>
      </c>
      <c r="G572" s="12" t="s">
        <v>11</v>
      </c>
    </row>
    <row r="573" spans="3:7" ht="15" thickBot="1" x14ac:dyDescent="0.35">
      <c r="C573" s="10">
        <v>43321</v>
      </c>
      <c r="D573" s="11">
        <v>0.59243055555555557</v>
      </c>
      <c r="E573" s="12" t="s">
        <v>9</v>
      </c>
      <c r="F573" s="12">
        <v>11</v>
      </c>
      <c r="G573" s="12" t="s">
        <v>11</v>
      </c>
    </row>
    <row r="574" spans="3:7" ht="15" thickBot="1" x14ac:dyDescent="0.35">
      <c r="C574" s="10">
        <v>43321</v>
      </c>
      <c r="D574" s="11">
        <v>0.60157407407407404</v>
      </c>
      <c r="E574" s="12" t="s">
        <v>9</v>
      </c>
      <c r="F574" s="12">
        <v>10</v>
      </c>
      <c r="G574" s="12" t="s">
        <v>11</v>
      </c>
    </row>
    <row r="575" spans="3:7" ht="15" thickBot="1" x14ac:dyDescent="0.35">
      <c r="C575" s="10">
        <v>43321</v>
      </c>
      <c r="D575" s="11">
        <v>0.60678240740740741</v>
      </c>
      <c r="E575" s="12" t="s">
        <v>9</v>
      </c>
      <c r="F575" s="12">
        <v>31</v>
      </c>
      <c r="G575" s="12" t="s">
        <v>10</v>
      </c>
    </row>
    <row r="576" spans="3:7" ht="15" thickBot="1" x14ac:dyDescent="0.35">
      <c r="C576" s="10">
        <v>43321</v>
      </c>
      <c r="D576" s="11">
        <v>0.61187500000000006</v>
      </c>
      <c r="E576" s="12" t="s">
        <v>9</v>
      </c>
      <c r="F576" s="12">
        <v>20</v>
      </c>
      <c r="G576" s="12" t="s">
        <v>10</v>
      </c>
    </row>
    <row r="577" spans="3:7" ht="15" thickBot="1" x14ac:dyDescent="0.35">
      <c r="C577" s="10">
        <v>43321</v>
      </c>
      <c r="D577" s="11">
        <v>0.61796296296296294</v>
      </c>
      <c r="E577" s="12" t="s">
        <v>9</v>
      </c>
      <c r="F577" s="12">
        <v>12</v>
      </c>
      <c r="G577" s="12" t="s">
        <v>11</v>
      </c>
    </row>
    <row r="578" spans="3:7" ht="15" thickBot="1" x14ac:dyDescent="0.35">
      <c r="C578" s="10">
        <v>43321</v>
      </c>
      <c r="D578" s="11">
        <v>0.62038194444444439</v>
      </c>
      <c r="E578" s="12" t="s">
        <v>9</v>
      </c>
      <c r="F578" s="12">
        <v>11</v>
      </c>
      <c r="G578" s="12" t="s">
        <v>11</v>
      </c>
    </row>
    <row r="579" spans="3:7" ht="15" thickBot="1" x14ac:dyDescent="0.35">
      <c r="C579" s="10">
        <v>43321</v>
      </c>
      <c r="D579" s="11">
        <v>0.62175925925925923</v>
      </c>
      <c r="E579" s="12" t="s">
        <v>9</v>
      </c>
      <c r="F579" s="12">
        <v>12</v>
      </c>
      <c r="G579" s="12" t="s">
        <v>11</v>
      </c>
    </row>
    <row r="580" spans="3:7" ht="15" thickBot="1" x14ac:dyDescent="0.35">
      <c r="C580" s="10">
        <v>43321</v>
      </c>
      <c r="D580" s="11">
        <v>0.62626157407407412</v>
      </c>
      <c r="E580" s="12" t="s">
        <v>9</v>
      </c>
      <c r="F580" s="12">
        <v>20</v>
      </c>
      <c r="G580" s="12" t="s">
        <v>10</v>
      </c>
    </row>
    <row r="581" spans="3:7" ht="15" thickBot="1" x14ac:dyDescent="0.35">
      <c r="C581" s="10">
        <v>43321</v>
      </c>
      <c r="D581" s="11">
        <v>0.62693287037037038</v>
      </c>
      <c r="E581" s="12" t="s">
        <v>9</v>
      </c>
      <c r="F581" s="12">
        <v>12</v>
      </c>
      <c r="G581" s="12" t="s">
        <v>10</v>
      </c>
    </row>
    <row r="582" spans="3:7" ht="15" thickBot="1" x14ac:dyDescent="0.35">
      <c r="C582" s="10">
        <v>43321</v>
      </c>
      <c r="D582" s="11">
        <v>0.62813657407407408</v>
      </c>
      <c r="E582" s="12" t="s">
        <v>9</v>
      </c>
      <c r="F582" s="12">
        <v>18</v>
      </c>
      <c r="G582" s="12" t="s">
        <v>10</v>
      </c>
    </row>
    <row r="583" spans="3:7" ht="15" thickBot="1" x14ac:dyDescent="0.35">
      <c r="C583" s="10">
        <v>43321</v>
      </c>
      <c r="D583" s="11">
        <v>0.6419097222222222</v>
      </c>
      <c r="E583" s="12" t="s">
        <v>9</v>
      </c>
      <c r="F583" s="12">
        <v>18</v>
      </c>
      <c r="G583" s="12" t="s">
        <v>11</v>
      </c>
    </row>
    <row r="584" spans="3:7" ht="15" thickBot="1" x14ac:dyDescent="0.35">
      <c r="C584" s="10">
        <v>43321</v>
      </c>
      <c r="D584" s="11">
        <v>0.64392361111111118</v>
      </c>
      <c r="E584" s="12" t="s">
        <v>9</v>
      </c>
      <c r="F584" s="12">
        <v>17</v>
      </c>
      <c r="G584" s="12" t="s">
        <v>10</v>
      </c>
    </row>
    <row r="585" spans="3:7" ht="15" thickBot="1" x14ac:dyDescent="0.35">
      <c r="C585" s="10">
        <v>43321</v>
      </c>
      <c r="D585" s="11">
        <v>0.65650462962962963</v>
      </c>
      <c r="E585" s="12" t="s">
        <v>9</v>
      </c>
      <c r="F585" s="12">
        <v>13</v>
      </c>
      <c r="G585" s="12" t="s">
        <v>11</v>
      </c>
    </row>
    <row r="586" spans="3:7" ht="15" thickBot="1" x14ac:dyDescent="0.35">
      <c r="C586" s="10">
        <v>43321</v>
      </c>
      <c r="D586" s="11">
        <v>0.66084490740740742</v>
      </c>
      <c r="E586" s="12" t="s">
        <v>9</v>
      </c>
      <c r="F586" s="12">
        <v>13</v>
      </c>
      <c r="G586" s="12" t="s">
        <v>11</v>
      </c>
    </row>
    <row r="587" spans="3:7" ht="15" thickBot="1" x14ac:dyDescent="0.35">
      <c r="C587" s="10">
        <v>43321</v>
      </c>
      <c r="D587" s="11">
        <v>0.67915509259259255</v>
      </c>
      <c r="E587" s="12" t="s">
        <v>9</v>
      </c>
      <c r="F587" s="12">
        <v>17</v>
      </c>
      <c r="G587" s="12" t="s">
        <v>10</v>
      </c>
    </row>
    <row r="588" spans="3:7" ht="15" thickBot="1" x14ac:dyDescent="0.35">
      <c r="C588" s="10">
        <v>43321</v>
      </c>
      <c r="D588" s="11">
        <v>0.68457175925925917</v>
      </c>
      <c r="E588" s="12" t="s">
        <v>9</v>
      </c>
      <c r="F588" s="12">
        <v>20</v>
      </c>
      <c r="G588" s="12" t="s">
        <v>10</v>
      </c>
    </row>
    <row r="589" spans="3:7" ht="15" thickBot="1" x14ac:dyDescent="0.35">
      <c r="C589" s="10">
        <v>43321</v>
      </c>
      <c r="D589" s="11">
        <v>0.69115740740740739</v>
      </c>
      <c r="E589" s="12" t="s">
        <v>9</v>
      </c>
      <c r="F589" s="12">
        <v>20</v>
      </c>
      <c r="G589" s="12" t="s">
        <v>11</v>
      </c>
    </row>
    <row r="590" spans="3:7" ht="15" thickBot="1" x14ac:dyDescent="0.35">
      <c r="C590" s="10">
        <v>43321</v>
      </c>
      <c r="D590" s="11">
        <v>0.69142361111111106</v>
      </c>
      <c r="E590" s="12" t="s">
        <v>9</v>
      </c>
      <c r="F590" s="12">
        <v>12</v>
      </c>
      <c r="G590" s="12" t="s">
        <v>10</v>
      </c>
    </row>
    <row r="591" spans="3:7" ht="15" thickBot="1" x14ac:dyDescent="0.35">
      <c r="C591" s="10">
        <v>43321</v>
      </c>
      <c r="D591" s="11">
        <v>0.6939467592592593</v>
      </c>
      <c r="E591" s="12" t="s">
        <v>9</v>
      </c>
      <c r="F591" s="12">
        <v>22</v>
      </c>
      <c r="G591" s="12" t="s">
        <v>10</v>
      </c>
    </row>
    <row r="592" spans="3:7" ht="15" thickBot="1" x14ac:dyDescent="0.35">
      <c r="C592" s="10">
        <v>43321</v>
      </c>
      <c r="D592" s="11">
        <v>0.69597222222222221</v>
      </c>
      <c r="E592" s="12" t="s">
        <v>9</v>
      </c>
      <c r="F592" s="12">
        <v>26</v>
      </c>
      <c r="G592" s="12" t="s">
        <v>10</v>
      </c>
    </row>
    <row r="593" spans="3:7" ht="15" thickBot="1" x14ac:dyDescent="0.35">
      <c r="C593" s="10">
        <v>43321</v>
      </c>
      <c r="D593" s="11">
        <v>0.69625000000000004</v>
      </c>
      <c r="E593" s="12" t="s">
        <v>9</v>
      </c>
      <c r="F593" s="12">
        <v>24</v>
      </c>
      <c r="G593" s="12" t="s">
        <v>10</v>
      </c>
    </row>
    <row r="594" spans="3:7" ht="15" thickBot="1" x14ac:dyDescent="0.35">
      <c r="C594" s="10">
        <v>43321</v>
      </c>
      <c r="D594" s="11">
        <v>0.69751157407407405</v>
      </c>
      <c r="E594" s="12" t="s">
        <v>9</v>
      </c>
      <c r="F594" s="12">
        <v>13</v>
      </c>
      <c r="G594" s="12" t="s">
        <v>11</v>
      </c>
    </row>
    <row r="595" spans="3:7" ht="15" thickBot="1" x14ac:dyDescent="0.35">
      <c r="C595" s="10">
        <v>43321</v>
      </c>
      <c r="D595" s="11">
        <v>0.69766203703703711</v>
      </c>
      <c r="E595" s="12" t="s">
        <v>9</v>
      </c>
      <c r="F595" s="12">
        <v>10</v>
      </c>
      <c r="G595" s="12" t="s">
        <v>11</v>
      </c>
    </row>
    <row r="596" spans="3:7" ht="15" thickBot="1" x14ac:dyDescent="0.35">
      <c r="C596" s="10">
        <v>43321</v>
      </c>
      <c r="D596" s="11">
        <v>0.70076388888888896</v>
      </c>
      <c r="E596" s="12" t="s">
        <v>9</v>
      </c>
      <c r="F596" s="12">
        <v>26</v>
      </c>
      <c r="G596" s="12" t="s">
        <v>10</v>
      </c>
    </row>
    <row r="597" spans="3:7" ht="15" thickBot="1" x14ac:dyDescent="0.35">
      <c r="C597" s="10">
        <v>43321</v>
      </c>
      <c r="D597" s="11">
        <v>0.70171296296296293</v>
      </c>
      <c r="E597" s="12" t="s">
        <v>9</v>
      </c>
      <c r="F597" s="12">
        <v>29</v>
      </c>
      <c r="G597" s="12" t="s">
        <v>10</v>
      </c>
    </row>
    <row r="598" spans="3:7" ht="15" thickBot="1" x14ac:dyDescent="0.35">
      <c r="C598" s="10">
        <v>43321</v>
      </c>
      <c r="D598" s="11">
        <v>0.70313657407407415</v>
      </c>
      <c r="E598" s="12" t="s">
        <v>9</v>
      </c>
      <c r="F598" s="12">
        <v>18</v>
      </c>
      <c r="G598" s="12" t="s">
        <v>10</v>
      </c>
    </row>
    <row r="599" spans="3:7" ht="15" thickBot="1" x14ac:dyDescent="0.35">
      <c r="C599" s="10">
        <v>43321</v>
      </c>
      <c r="D599" s="11">
        <v>0.70490740740740743</v>
      </c>
      <c r="E599" s="12" t="s">
        <v>9</v>
      </c>
      <c r="F599" s="12">
        <v>10</v>
      </c>
      <c r="G599" s="12" t="s">
        <v>10</v>
      </c>
    </row>
    <row r="600" spans="3:7" ht="15" thickBot="1" x14ac:dyDescent="0.35">
      <c r="C600" s="10">
        <v>43321</v>
      </c>
      <c r="D600" s="11">
        <v>0.705011574074074</v>
      </c>
      <c r="E600" s="12" t="s">
        <v>9</v>
      </c>
      <c r="F600" s="12">
        <v>25</v>
      </c>
      <c r="G600" s="12" t="s">
        <v>10</v>
      </c>
    </row>
    <row r="601" spans="3:7" ht="15" thickBot="1" x14ac:dyDescent="0.35">
      <c r="C601" s="10">
        <v>43321</v>
      </c>
      <c r="D601" s="11">
        <v>0.70835648148148145</v>
      </c>
      <c r="E601" s="12" t="s">
        <v>9</v>
      </c>
      <c r="F601" s="12">
        <v>22</v>
      </c>
      <c r="G601" s="12" t="s">
        <v>11</v>
      </c>
    </row>
    <row r="602" spans="3:7" ht="15" thickBot="1" x14ac:dyDescent="0.35">
      <c r="C602" s="10">
        <v>43321</v>
      </c>
      <c r="D602" s="11">
        <v>0.71165509259259263</v>
      </c>
      <c r="E602" s="12" t="s">
        <v>9</v>
      </c>
      <c r="F602" s="12">
        <v>10</v>
      </c>
      <c r="G602" s="12" t="s">
        <v>10</v>
      </c>
    </row>
    <row r="603" spans="3:7" ht="15" thickBot="1" x14ac:dyDescent="0.35">
      <c r="C603" s="10">
        <v>43321</v>
      </c>
      <c r="D603" s="11">
        <v>0.71496527777777785</v>
      </c>
      <c r="E603" s="12" t="s">
        <v>9</v>
      </c>
      <c r="F603" s="12">
        <v>11</v>
      </c>
      <c r="G603" s="12" t="s">
        <v>11</v>
      </c>
    </row>
    <row r="604" spans="3:7" ht="15" thickBot="1" x14ac:dyDescent="0.35">
      <c r="C604" s="10">
        <v>43321</v>
      </c>
      <c r="D604" s="11">
        <v>0.71561342592592592</v>
      </c>
      <c r="E604" s="12" t="s">
        <v>9</v>
      </c>
      <c r="F604" s="12">
        <v>24</v>
      </c>
      <c r="G604" s="12" t="s">
        <v>10</v>
      </c>
    </row>
    <row r="605" spans="3:7" ht="15" thickBot="1" x14ac:dyDescent="0.35">
      <c r="C605" s="10">
        <v>43321</v>
      </c>
      <c r="D605" s="11">
        <v>0.7171412037037036</v>
      </c>
      <c r="E605" s="12" t="s">
        <v>9</v>
      </c>
      <c r="F605" s="12">
        <v>19</v>
      </c>
      <c r="G605" s="12" t="s">
        <v>11</v>
      </c>
    </row>
    <row r="606" spans="3:7" ht="15" thickBot="1" x14ac:dyDescent="0.35">
      <c r="C606" s="10">
        <v>43321</v>
      </c>
      <c r="D606" s="11">
        <v>0.72287037037037039</v>
      </c>
      <c r="E606" s="12" t="s">
        <v>9</v>
      </c>
      <c r="F606" s="12">
        <v>13</v>
      </c>
      <c r="G606" s="12" t="s">
        <v>11</v>
      </c>
    </row>
    <row r="607" spans="3:7" ht="15" thickBot="1" x14ac:dyDescent="0.35">
      <c r="C607" s="10">
        <v>43321</v>
      </c>
      <c r="D607" s="11">
        <v>0.72550925925925924</v>
      </c>
      <c r="E607" s="12" t="s">
        <v>9</v>
      </c>
      <c r="F607" s="12">
        <v>12</v>
      </c>
      <c r="G607" s="12" t="s">
        <v>10</v>
      </c>
    </row>
    <row r="608" spans="3:7" ht="15" thickBot="1" x14ac:dyDescent="0.35">
      <c r="C608" s="10">
        <v>43321</v>
      </c>
      <c r="D608" s="11">
        <v>0.7434722222222222</v>
      </c>
      <c r="E608" s="12" t="s">
        <v>9</v>
      </c>
      <c r="F608" s="12">
        <v>14</v>
      </c>
      <c r="G608" s="12" t="s">
        <v>10</v>
      </c>
    </row>
    <row r="609" spans="3:7" ht="15" thickBot="1" x14ac:dyDescent="0.35">
      <c r="C609" s="10">
        <v>43321</v>
      </c>
      <c r="D609" s="11">
        <v>0.74996527777777777</v>
      </c>
      <c r="E609" s="12" t="s">
        <v>9</v>
      </c>
      <c r="F609" s="12">
        <v>35</v>
      </c>
      <c r="G609" s="12" t="s">
        <v>10</v>
      </c>
    </row>
    <row r="610" spans="3:7" ht="15" thickBot="1" x14ac:dyDescent="0.35">
      <c r="C610" s="10">
        <v>43321</v>
      </c>
      <c r="D610" s="11">
        <v>0.75629629629629624</v>
      </c>
      <c r="E610" s="12" t="s">
        <v>9</v>
      </c>
      <c r="F610" s="12">
        <v>10</v>
      </c>
      <c r="G610" s="12" t="s">
        <v>10</v>
      </c>
    </row>
    <row r="611" spans="3:7" ht="15" thickBot="1" x14ac:dyDescent="0.35">
      <c r="C611" s="10">
        <v>43321</v>
      </c>
      <c r="D611" s="11">
        <v>0.7649421296296296</v>
      </c>
      <c r="E611" s="12" t="s">
        <v>9</v>
      </c>
      <c r="F611" s="12">
        <v>25</v>
      </c>
      <c r="G611" s="12" t="s">
        <v>10</v>
      </c>
    </row>
    <row r="612" spans="3:7" ht="15" thickBot="1" x14ac:dyDescent="0.35">
      <c r="C612" s="10">
        <v>43321</v>
      </c>
      <c r="D612" s="11">
        <v>0.76681712962962967</v>
      </c>
      <c r="E612" s="12" t="s">
        <v>9</v>
      </c>
      <c r="F612" s="12">
        <v>25</v>
      </c>
      <c r="G612" s="12" t="s">
        <v>11</v>
      </c>
    </row>
    <row r="613" spans="3:7" ht="15" thickBot="1" x14ac:dyDescent="0.35">
      <c r="C613" s="10">
        <v>43321</v>
      </c>
      <c r="D613" s="11">
        <v>0.76844907407407403</v>
      </c>
      <c r="E613" s="12" t="s">
        <v>9</v>
      </c>
      <c r="F613" s="12">
        <v>23</v>
      </c>
      <c r="G613" s="12" t="s">
        <v>10</v>
      </c>
    </row>
    <row r="614" spans="3:7" ht="15" thickBot="1" x14ac:dyDescent="0.35">
      <c r="C614" s="10">
        <v>43321</v>
      </c>
      <c r="D614" s="11">
        <v>0.76846064814814818</v>
      </c>
      <c r="E614" s="12" t="s">
        <v>9</v>
      </c>
      <c r="F614" s="12">
        <v>22</v>
      </c>
      <c r="G614" s="12" t="s">
        <v>11</v>
      </c>
    </row>
    <row r="615" spans="3:7" ht="15" thickBot="1" x14ac:dyDescent="0.35">
      <c r="C615" s="10">
        <v>43321</v>
      </c>
      <c r="D615" s="11">
        <v>0.77048611111111109</v>
      </c>
      <c r="E615" s="12" t="s">
        <v>9</v>
      </c>
      <c r="F615" s="12">
        <v>11</v>
      </c>
      <c r="G615" s="12" t="s">
        <v>11</v>
      </c>
    </row>
    <row r="616" spans="3:7" ht="15" thickBot="1" x14ac:dyDescent="0.35">
      <c r="C616" s="10">
        <v>43321</v>
      </c>
      <c r="D616" s="11">
        <v>0.7712268518518518</v>
      </c>
      <c r="E616" s="12" t="s">
        <v>9</v>
      </c>
      <c r="F616" s="12">
        <v>12</v>
      </c>
      <c r="G616" s="12" t="s">
        <v>11</v>
      </c>
    </row>
    <row r="617" spans="3:7" ht="15" thickBot="1" x14ac:dyDescent="0.35">
      <c r="C617" s="10">
        <v>43321</v>
      </c>
      <c r="D617" s="11">
        <v>0.77384259259259258</v>
      </c>
      <c r="E617" s="12" t="s">
        <v>9</v>
      </c>
      <c r="F617" s="12">
        <v>23</v>
      </c>
      <c r="G617" s="12" t="s">
        <v>10</v>
      </c>
    </row>
    <row r="618" spans="3:7" ht="15" thickBot="1" x14ac:dyDescent="0.35">
      <c r="C618" s="10">
        <v>43321</v>
      </c>
      <c r="D618" s="11">
        <v>0.77777777777777779</v>
      </c>
      <c r="E618" s="12" t="s">
        <v>9</v>
      </c>
      <c r="F618" s="12">
        <v>18</v>
      </c>
      <c r="G618" s="12" t="s">
        <v>11</v>
      </c>
    </row>
    <row r="619" spans="3:7" ht="15" thickBot="1" x14ac:dyDescent="0.35">
      <c r="C619" s="10">
        <v>43321</v>
      </c>
      <c r="D619" s="11">
        <v>0.77778935185185183</v>
      </c>
      <c r="E619" s="12" t="s">
        <v>9</v>
      </c>
      <c r="F619" s="12">
        <v>9</v>
      </c>
      <c r="G619" s="12" t="s">
        <v>11</v>
      </c>
    </row>
    <row r="620" spans="3:7" ht="15" thickBot="1" x14ac:dyDescent="0.35">
      <c r="C620" s="10">
        <v>43321</v>
      </c>
      <c r="D620" s="11">
        <v>0.77993055555555557</v>
      </c>
      <c r="E620" s="12" t="s">
        <v>9</v>
      </c>
      <c r="F620" s="12">
        <v>17</v>
      </c>
      <c r="G620" s="12" t="s">
        <v>11</v>
      </c>
    </row>
    <row r="621" spans="3:7" ht="15" thickBot="1" x14ac:dyDescent="0.35">
      <c r="C621" s="10">
        <v>43321</v>
      </c>
      <c r="D621" s="11">
        <v>0.78158564814814813</v>
      </c>
      <c r="E621" s="12" t="s">
        <v>9</v>
      </c>
      <c r="F621" s="12">
        <v>11</v>
      </c>
      <c r="G621" s="12" t="s">
        <v>11</v>
      </c>
    </row>
    <row r="622" spans="3:7" ht="15" thickBot="1" x14ac:dyDescent="0.35">
      <c r="C622" s="10">
        <v>43321</v>
      </c>
      <c r="D622" s="11">
        <v>0.78291666666666659</v>
      </c>
      <c r="E622" s="12" t="s">
        <v>9</v>
      </c>
      <c r="F622" s="12">
        <v>12</v>
      </c>
      <c r="G622" s="12" t="s">
        <v>11</v>
      </c>
    </row>
    <row r="623" spans="3:7" ht="15" thickBot="1" x14ac:dyDescent="0.35">
      <c r="C623" s="10">
        <v>43321</v>
      </c>
      <c r="D623" s="11">
        <v>0.7833796296296297</v>
      </c>
      <c r="E623" s="12" t="s">
        <v>9</v>
      </c>
      <c r="F623" s="12">
        <v>21</v>
      </c>
      <c r="G623" s="12" t="s">
        <v>11</v>
      </c>
    </row>
    <row r="624" spans="3:7" ht="15" thickBot="1" x14ac:dyDescent="0.35">
      <c r="C624" s="10">
        <v>43321</v>
      </c>
      <c r="D624" s="11">
        <v>0.78344907407407405</v>
      </c>
      <c r="E624" s="12" t="s">
        <v>9</v>
      </c>
      <c r="F624" s="12">
        <v>13</v>
      </c>
      <c r="G624" s="12" t="s">
        <v>11</v>
      </c>
    </row>
    <row r="625" spans="3:7" ht="15" thickBot="1" x14ac:dyDescent="0.35">
      <c r="C625" s="10">
        <v>43321</v>
      </c>
      <c r="D625" s="11">
        <v>0.7868518518518518</v>
      </c>
      <c r="E625" s="12" t="s">
        <v>9</v>
      </c>
      <c r="F625" s="12">
        <v>10</v>
      </c>
      <c r="G625" s="12" t="s">
        <v>11</v>
      </c>
    </row>
    <row r="626" spans="3:7" ht="15" thickBot="1" x14ac:dyDescent="0.35">
      <c r="C626" s="10">
        <v>43321</v>
      </c>
      <c r="D626" s="11">
        <v>0.79516203703703703</v>
      </c>
      <c r="E626" s="12" t="s">
        <v>9</v>
      </c>
      <c r="F626" s="12">
        <v>10</v>
      </c>
      <c r="G626" s="12" t="s">
        <v>10</v>
      </c>
    </row>
    <row r="627" spans="3:7" ht="15" thickBot="1" x14ac:dyDescent="0.35">
      <c r="C627" s="10">
        <v>43321</v>
      </c>
      <c r="D627" s="11">
        <v>0.79575231481481479</v>
      </c>
      <c r="E627" s="12" t="s">
        <v>9</v>
      </c>
      <c r="F627" s="12">
        <v>12</v>
      </c>
      <c r="G627" s="12" t="s">
        <v>11</v>
      </c>
    </row>
    <row r="628" spans="3:7" ht="15" thickBot="1" x14ac:dyDescent="0.35">
      <c r="C628" s="10">
        <v>43321</v>
      </c>
      <c r="D628" s="11">
        <v>0.79630787037037043</v>
      </c>
      <c r="E628" s="12" t="s">
        <v>9</v>
      </c>
      <c r="F628" s="12">
        <v>10</v>
      </c>
      <c r="G628" s="12" t="s">
        <v>10</v>
      </c>
    </row>
    <row r="629" spans="3:7" ht="15" thickBot="1" x14ac:dyDescent="0.35">
      <c r="C629" s="10">
        <v>43321</v>
      </c>
      <c r="D629" s="11">
        <v>0.796875</v>
      </c>
      <c r="E629" s="12" t="s">
        <v>9</v>
      </c>
      <c r="F629" s="12">
        <v>14</v>
      </c>
      <c r="G629" s="12" t="s">
        <v>10</v>
      </c>
    </row>
    <row r="630" spans="3:7" ht="15" thickBot="1" x14ac:dyDescent="0.35">
      <c r="C630" s="10">
        <v>43321</v>
      </c>
      <c r="D630" s="11">
        <v>0.79989583333333336</v>
      </c>
      <c r="E630" s="12" t="s">
        <v>9</v>
      </c>
      <c r="F630" s="12">
        <v>10</v>
      </c>
      <c r="G630" s="12" t="s">
        <v>10</v>
      </c>
    </row>
    <row r="631" spans="3:7" ht="15" thickBot="1" x14ac:dyDescent="0.35">
      <c r="C631" s="10">
        <v>43321</v>
      </c>
      <c r="D631" s="11">
        <v>0.8089467592592593</v>
      </c>
      <c r="E631" s="12" t="s">
        <v>9</v>
      </c>
      <c r="F631" s="12">
        <v>11</v>
      </c>
      <c r="G631" s="12" t="s">
        <v>11</v>
      </c>
    </row>
    <row r="632" spans="3:7" ht="15" thickBot="1" x14ac:dyDescent="0.35">
      <c r="C632" s="10">
        <v>43321</v>
      </c>
      <c r="D632" s="11">
        <v>0.8159143518518519</v>
      </c>
      <c r="E632" s="12" t="s">
        <v>9</v>
      </c>
      <c r="F632" s="12">
        <v>10</v>
      </c>
      <c r="G632" s="12" t="s">
        <v>11</v>
      </c>
    </row>
    <row r="633" spans="3:7" ht="15" thickBot="1" x14ac:dyDescent="0.35">
      <c r="C633" s="10">
        <v>43321</v>
      </c>
      <c r="D633" s="11">
        <v>0.81598379629629625</v>
      </c>
      <c r="E633" s="12" t="s">
        <v>9</v>
      </c>
      <c r="F633" s="12">
        <v>12</v>
      </c>
      <c r="G633" s="12" t="s">
        <v>11</v>
      </c>
    </row>
    <row r="634" spans="3:7" ht="15" thickBot="1" x14ac:dyDescent="0.35">
      <c r="C634" s="10">
        <v>43321</v>
      </c>
      <c r="D634" s="11">
        <v>0.82645833333333341</v>
      </c>
      <c r="E634" s="12" t="s">
        <v>9</v>
      </c>
      <c r="F634" s="12">
        <v>12</v>
      </c>
      <c r="G634" s="12" t="s">
        <v>10</v>
      </c>
    </row>
    <row r="635" spans="3:7" ht="15" thickBot="1" x14ac:dyDescent="0.35">
      <c r="C635" s="10">
        <v>43321</v>
      </c>
      <c r="D635" s="11">
        <v>0.83135416666666673</v>
      </c>
      <c r="E635" s="12" t="s">
        <v>9</v>
      </c>
      <c r="F635" s="12">
        <v>12</v>
      </c>
      <c r="G635" s="12" t="s">
        <v>11</v>
      </c>
    </row>
    <row r="636" spans="3:7" ht="15" thickBot="1" x14ac:dyDescent="0.35">
      <c r="C636" s="10">
        <v>43321</v>
      </c>
      <c r="D636" s="11">
        <v>0.8341087962962962</v>
      </c>
      <c r="E636" s="12" t="s">
        <v>9</v>
      </c>
      <c r="F636" s="12">
        <v>14</v>
      </c>
      <c r="G636" s="12" t="s">
        <v>10</v>
      </c>
    </row>
    <row r="637" spans="3:7" ht="15" thickBot="1" x14ac:dyDescent="0.35">
      <c r="C637" s="10">
        <v>43321</v>
      </c>
      <c r="D637" s="11">
        <v>0.84203703703703703</v>
      </c>
      <c r="E637" s="12" t="s">
        <v>9</v>
      </c>
      <c r="F637" s="12">
        <v>13</v>
      </c>
      <c r="G637" s="12" t="s">
        <v>11</v>
      </c>
    </row>
    <row r="638" spans="3:7" ht="15" thickBot="1" x14ac:dyDescent="0.35">
      <c r="C638" s="10">
        <v>43321</v>
      </c>
      <c r="D638" s="11">
        <v>0.84880787037037031</v>
      </c>
      <c r="E638" s="12" t="s">
        <v>9</v>
      </c>
      <c r="F638" s="12">
        <v>11</v>
      </c>
      <c r="G638" s="12" t="s">
        <v>11</v>
      </c>
    </row>
    <row r="639" spans="3:7" ht="15" thickBot="1" x14ac:dyDescent="0.35">
      <c r="C639" s="10">
        <v>43321</v>
      </c>
      <c r="D639" s="11">
        <v>0.84917824074074078</v>
      </c>
      <c r="E639" s="12" t="s">
        <v>9</v>
      </c>
      <c r="F639" s="12">
        <v>10</v>
      </c>
      <c r="G639" s="12" t="s">
        <v>10</v>
      </c>
    </row>
    <row r="640" spans="3:7" ht="15" thickBot="1" x14ac:dyDescent="0.35">
      <c r="C640" s="10">
        <v>43321</v>
      </c>
      <c r="D640" s="11">
        <v>0.85042824074074075</v>
      </c>
      <c r="E640" s="12" t="s">
        <v>9</v>
      </c>
      <c r="F640" s="12">
        <v>22</v>
      </c>
      <c r="G640" s="12" t="s">
        <v>10</v>
      </c>
    </row>
    <row r="641" spans="3:7" ht="15" thickBot="1" x14ac:dyDescent="0.35">
      <c r="C641" s="10">
        <v>43321</v>
      </c>
      <c r="D641" s="11">
        <v>0.86974537037037036</v>
      </c>
      <c r="E641" s="12" t="s">
        <v>9</v>
      </c>
      <c r="F641" s="12">
        <v>20</v>
      </c>
      <c r="G641" s="12" t="s">
        <v>10</v>
      </c>
    </row>
    <row r="642" spans="3:7" ht="15" thickBot="1" x14ac:dyDescent="0.35">
      <c r="C642" s="10">
        <v>43321</v>
      </c>
      <c r="D642" s="11">
        <v>0.87746527777777772</v>
      </c>
      <c r="E642" s="12" t="s">
        <v>9</v>
      </c>
      <c r="F642" s="12">
        <v>10</v>
      </c>
      <c r="G642" s="12" t="s">
        <v>10</v>
      </c>
    </row>
    <row r="643" spans="3:7" ht="15" thickBot="1" x14ac:dyDescent="0.35">
      <c r="C643" s="10">
        <v>43321</v>
      </c>
      <c r="D643" s="11">
        <v>0.89528935185185177</v>
      </c>
      <c r="E643" s="12" t="s">
        <v>9</v>
      </c>
      <c r="F643" s="12">
        <v>13</v>
      </c>
      <c r="G643" s="12" t="s">
        <v>10</v>
      </c>
    </row>
    <row r="644" spans="3:7" ht="15" thickBot="1" x14ac:dyDescent="0.35">
      <c r="C644" s="10">
        <v>43321</v>
      </c>
      <c r="D644" s="11">
        <v>0.92128472222222213</v>
      </c>
      <c r="E644" s="12" t="s">
        <v>9</v>
      </c>
      <c r="F644" s="12">
        <v>39</v>
      </c>
      <c r="G644" s="12" t="s">
        <v>11</v>
      </c>
    </row>
    <row r="645" spans="3:7" ht="15" thickBot="1" x14ac:dyDescent="0.35">
      <c r="C645" s="10">
        <v>43322</v>
      </c>
      <c r="D645" s="11">
        <v>0.12332175925925926</v>
      </c>
      <c r="E645" s="12" t="s">
        <v>9</v>
      </c>
      <c r="F645" s="12">
        <v>35</v>
      </c>
      <c r="G645" s="12" t="s">
        <v>11</v>
      </c>
    </row>
    <row r="646" spans="3:7" ht="15" thickBot="1" x14ac:dyDescent="0.35">
      <c r="C646" s="10">
        <v>43322</v>
      </c>
      <c r="D646" s="11">
        <v>0.1233449074074074</v>
      </c>
      <c r="E646" s="12" t="s">
        <v>9</v>
      </c>
      <c r="F646" s="12">
        <v>14</v>
      </c>
      <c r="G646" s="12" t="s">
        <v>11</v>
      </c>
    </row>
    <row r="647" spans="3:7" ht="15" thickBot="1" x14ac:dyDescent="0.35">
      <c r="C647" s="10">
        <v>43322</v>
      </c>
      <c r="D647" s="11">
        <v>0.12409722222222223</v>
      </c>
      <c r="E647" s="12" t="s">
        <v>9</v>
      </c>
      <c r="F647" s="12">
        <v>9</v>
      </c>
      <c r="G647" s="12" t="s">
        <v>11</v>
      </c>
    </row>
    <row r="648" spans="3:7" ht="15" thickBot="1" x14ac:dyDescent="0.35">
      <c r="C648" s="10">
        <v>43322</v>
      </c>
      <c r="D648" s="11">
        <v>0.13336805555555556</v>
      </c>
      <c r="E648" s="12" t="s">
        <v>9</v>
      </c>
      <c r="F648" s="12">
        <v>35</v>
      </c>
      <c r="G648" s="12" t="s">
        <v>10</v>
      </c>
    </row>
    <row r="649" spans="3:7" ht="15" thickBot="1" x14ac:dyDescent="0.35">
      <c r="C649" s="10">
        <v>43322</v>
      </c>
      <c r="D649" s="11">
        <v>0.13572916666666665</v>
      </c>
      <c r="E649" s="12" t="s">
        <v>9</v>
      </c>
      <c r="F649" s="12">
        <v>11</v>
      </c>
      <c r="G649" s="12" t="s">
        <v>11</v>
      </c>
    </row>
    <row r="650" spans="3:7" ht="15" thickBot="1" x14ac:dyDescent="0.35">
      <c r="C650" s="10">
        <v>43322</v>
      </c>
      <c r="D650" s="11">
        <v>0.13600694444444444</v>
      </c>
      <c r="E650" s="12" t="s">
        <v>9</v>
      </c>
      <c r="F650" s="12">
        <v>14</v>
      </c>
      <c r="G650" s="12" t="s">
        <v>11</v>
      </c>
    </row>
    <row r="651" spans="3:7" ht="15" thickBot="1" x14ac:dyDescent="0.35">
      <c r="C651" s="10">
        <v>43322</v>
      </c>
      <c r="D651" s="11">
        <v>0.23119212962962962</v>
      </c>
      <c r="E651" s="12" t="s">
        <v>9</v>
      </c>
      <c r="F651" s="12">
        <v>13</v>
      </c>
      <c r="G651" s="12" t="s">
        <v>10</v>
      </c>
    </row>
    <row r="652" spans="3:7" ht="15" thickBot="1" x14ac:dyDescent="0.35">
      <c r="C652" s="10">
        <v>43322</v>
      </c>
      <c r="D652" s="11">
        <v>0.26693287037037033</v>
      </c>
      <c r="E652" s="12" t="s">
        <v>9</v>
      </c>
      <c r="F652" s="12">
        <v>14</v>
      </c>
      <c r="G652" s="12" t="s">
        <v>11</v>
      </c>
    </row>
    <row r="653" spans="3:7" ht="15" thickBot="1" x14ac:dyDescent="0.35">
      <c r="C653" s="10">
        <v>43322</v>
      </c>
      <c r="D653" s="11">
        <v>0.30947916666666669</v>
      </c>
      <c r="E653" s="12" t="s">
        <v>9</v>
      </c>
      <c r="F653" s="12">
        <v>26</v>
      </c>
      <c r="G653" s="12" t="s">
        <v>11</v>
      </c>
    </row>
    <row r="654" spans="3:7" ht="15" thickBot="1" x14ac:dyDescent="0.35">
      <c r="C654" s="10">
        <v>43322</v>
      </c>
      <c r="D654" s="11">
        <v>0.33261574074074074</v>
      </c>
      <c r="E654" s="12" t="s">
        <v>9</v>
      </c>
      <c r="F654" s="12">
        <v>8</v>
      </c>
      <c r="G654" s="12" t="s">
        <v>11</v>
      </c>
    </row>
    <row r="655" spans="3:7" ht="15" thickBot="1" x14ac:dyDescent="0.35">
      <c r="C655" s="10">
        <v>43322</v>
      </c>
      <c r="D655" s="11">
        <v>0.33269675925925929</v>
      </c>
      <c r="E655" s="12" t="s">
        <v>9</v>
      </c>
      <c r="F655" s="12">
        <v>11</v>
      </c>
      <c r="G655" s="12" t="s">
        <v>11</v>
      </c>
    </row>
    <row r="656" spans="3:7" ht="15" thickBot="1" x14ac:dyDescent="0.35">
      <c r="C656" s="10">
        <v>43322</v>
      </c>
      <c r="D656" s="11">
        <v>0.37432870370370369</v>
      </c>
      <c r="E656" s="12" t="s">
        <v>9</v>
      </c>
      <c r="F656" s="12">
        <v>19</v>
      </c>
      <c r="G656" s="12" t="s">
        <v>11</v>
      </c>
    </row>
    <row r="657" spans="3:7" ht="15" thickBot="1" x14ac:dyDescent="0.35">
      <c r="C657" s="10">
        <v>43322</v>
      </c>
      <c r="D657" s="11">
        <v>0.37436342592592592</v>
      </c>
      <c r="E657" s="12" t="s">
        <v>9</v>
      </c>
      <c r="F657" s="12">
        <v>11</v>
      </c>
      <c r="G657" s="12" t="s">
        <v>11</v>
      </c>
    </row>
    <row r="658" spans="3:7" ht="15" thickBot="1" x14ac:dyDescent="0.35">
      <c r="C658" s="10">
        <v>43322</v>
      </c>
      <c r="D658" s="11">
        <v>0.37740740740740741</v>
      </c>
      <c r="E658" s="12" t="s">
        <v>9</v>
      </c>
      <c r="F658" s="12">
        <v>18</v>
      </c>
      <c r="G658" s="12" t="s">
        <v>11</v>
      </c>
    </row>
    <row r="659" spans="3:7" ht="15" thickBot="1" x14ac:dyDescent="0.35">
      <c r="C659" s="10">
        <v>43322</v>
      </c>
      <c r="D659" s="11">
        <v>0.3775</v>
      </c>
      <c r="E659" s="12" t="s">
        <v>9</v>
      </c>
      <c r="F659" s="12">
        <v>12</v>
      </c>
      <c r="G659" s="12" t="s">
        <v>11</v>
      </c>
    </row>
    <row r="660" spans="3:7" ht="15" thickBot="1" x14ac:dyDescent="0.35">
      <c r="C660" s="10">
        <v>43322</v>
      </c>
      <c r="D660" s="11">
        <v>0.37859953703703703</v>
      </c>
      <c r="E660" s="12" t="s">
        <v>9</v>
      </c>
      <c r="F660" s="12">
        <v>25</v>
      </c>
      <c r="G660" s="12" t="s">
        <v>10</v>
      </c>
    </row>
    <row r="661" spans="3:7" ht="15" thickBot="1" x14ac:dyDescent="0.35">
      <c r="C661" s="10">
        <v>43322</v>
      </c>
      <c r="D661" s="11">
        <v>0.37861111111111106</v>
      </c>
      <c r="E661" s="12" t="s">
        <v>9</v>
      </c>
      <c r="F661" s="12">
        <v>25</v>
      </c>
      <c r="G661" s="12" t="s">
        <v>10</v>
      </c>
    </row>
    <row r="662" spans="3:7" ht="15" thickBot="1" x14ac:dyDescent="0.35">
      <c r="C662" s="10">
        <v>43322</v>
      </c>
      <c r="D662" s="11">
        <v>0.38728009259259261</v>
      </c>
      <c r="E662" s="12" t="s">
        <v>9</v>
      </c>
      <c r="F662" s="12">
        <v>13</v>
      </c>
      <c r="G662" s="12" t="s">
        <v>11</v>
      </c>
    </row>
    <row r="663" spans="3:7" ht="15" thickBot="1" x14ac:dyDescent="0.35">
      <c r="C663" s="10">
        <v>43322</v>
      </c>
      <c r="D663" s="11">
        <v>0.40481481481481479</v>
      </c>
      <c r="E663" s="12" t="s">
        <v>9</v>
      </c>
      <c r="F663" s="12">
        <v>17</v>
      </c>
      <c r="G663" s="12" t="s">
        <v>10</v>
      </c>
    </row>
    <row r="664" spans="3:7" ht="15" thickBot="1" x14ac:dyDescent="0.35">
      <c r="C664" s="10">
        <v>43322</v>
      </c>
      <c r="D664" s="11">
        <v>0.4208217592592593</v>
      </c>
      <c r="E664" s="12" t="s">
        <v>9</v>
      </c>
      <c r="F664" s="12">
        <v>14</v>
      </c>
      <c r="G664" s="12" t="s">
        <v>11</v>
      </c>
    </row>
    <row r="665" spans="3:7" ht="15" thickBot="1" x14ac:dyDescent="0.35">
      <c r="C665" s="10">
        <v>43322</v>
      </c>
      <c r="D665" s="11">
        <v>0.43355324074074075</v>
      </c>
      <c r="E665" s="12" t="s">
        <v>9</v>
      </c>
      <c r="F665" s="12">
        <v>11</v>
      </c>
      <c r="G665" s="12" t="s">
        <v>11</v>
      </c>
    </row>
    <row r="666" spans="3:7" ht="15" thickBot="1" x14ac:dyDescent="0.35">
      <c r="C666" s="10">
        <v>43322</v>
      </c>
      <c r="D666" s="11">
        <v>0.44739583333333338</v>
      </c>
      <c r="E666" s="12" t="s">
        <v>9</v>
      </c>
      <c r="F666" s="12">
        <v>9</v>
      </c>
      <c r="G666" s="12" t="s">
        <v>10</v>
      </c>
    </row>
    <row r="667" spans="3:7" ht="15" thickBot="1" x14ac:dyDescent="0.35">
      <c r="C667" s="10">
        <v>43322</v>
      </c>
      <c r="D667" s="11">
        <v>0.4745138888888889</v>
      </c>
      <c r="E667" s="12" t="s">
        <v>9</v>
      </c>
      <c r="F667" s="12">
        <v>12</v>
      </c>
      <c r="G667" s="12" t="s">
        <v>10</v>
      </c>
    </row>
    <row r="668" spans="3:7" ht="15" thickBot="1" x14ac:dyDescent="0.35">
      <c r="C668" s="10">
        <v>43322</v>
      </c>
      <c r="D668" s="11">
        <v>0.47452546296296294</v>
      </c>
      <c r="E668" s="12" t="s">
        <v>9</v>
      </c>
      <c r="F668" s="12">
        <v>17</v>
      </c>
      <c r="G668" s="12" t="s">
        <v>10</v>
      </c>
    </row>
    <row r="669" spans="3:7" ht="15" thickBot="1" x14ac:dyDescent="0.35">
      <c r="C669" s="10">
        <v>43322</v>
      </c>
      <c r="D669" s="11">
        <v>0.47454861111111107</v>
      </c>
      <c r="E669" s="12" t="s">
        <v>9</v>
      </c>
      <c r="F669" s="12">
        <v>21</v>
      </c>
      <c r="G669" s="12" t="s">
        <v>10</v>
      </c>
    </row>
    <row r="670" spans="3:7" ht="15" thickBot="1" x14ac:dyDescent="0.35">
      <c r="C670" s="10">
        <v>43322</v>
      </c>
      <c r="D670" s="11">
        <v>0.47454861111111107</v>
      </c>
      <c r="E670" s="12" t="s">
        <v>9</v>
      </c>
      <c r="F670" s="12">
        <v>16</v>
      </c>
      <c r="G670" s="12" t="s">
        <v>10</v>
      </c>
    </row>
    <row r="671" spans="3:7" ht="15" thickBot="1" x14ac:dyDescent="0.35">
      <c r="C671" s="10">
        <v>43322</v>
      </c>
      <c r="D671" s="11">
        <v>0.47457175925925926</v>
      </c>
      <c r="E671" s="12" t="s">
        <v>9</v>
      </c>
      <c r="F671" s="12">
        <v>26</v>
      </c>
      <c r="G671" s="12" t="s">
        <v>10</v>
      </c>
    </row>
    <row r="672" spans="3:7" ht="15" thickBot="1" x14ac:dyDescent="0.35">
      <c r="C672" s="10">
        <v>43322</v>
      </c>
      <c r="D672" s="11">
        <v>0.47517361111111112</v>
      </c>
      <c r="E672" s="12" t="s">
        <v>9</v>
      </c>
      <c r="F672" s="12">
        <v>11</v>
      </c>
      <c r="G672" s="12" t="s">
        <v>11</v>
      </c>
    </row>
    <row r="673" spans="3:7" ht="15" thickBot="1" x14ac:dyDescent="0.35">
      <c r="C673" s="10">
        <v>43322</v>
      </c>
      <c r="D673" s="11">
        <v>0.47541666666666665</v>
      </c>
      <c r="E673" s="12" t="s">
        <v>9</v>
      </c>
      <c r="F673" s="12">
        <v>12</v>
      </c>
      <c r="G673" s="12" t="s">
        <v>11</v>
      </c>
    </row>
    <row r="674" spans="3:7" ht="15" thickBot="1" x14ac:dyDescent="0.35">
      <c r="C674" s="10">
        <v>43322</v>
      </c>
      <c r="D674" s="11">
        <v>0.48796296296296293</v>
      </c>
      <c r="E674" s="12" t="s">
        <v>9</v>
      </c>
      <c r="F674" s="12">
        <v>10</v>
      </c>
      <c r="G674" s="12" t="s">
        <v>10</v>
      </c>
    </row>
    <row r="675" spans="3:7" ht="15" thickBot="1" x14ac:dyDescent="0.35">
      <c r="C675" s="10">
        <v>43322</v>
      </c>
      <c r="D675" s="11">
        <v>0.48798611111111106</v>
      </c>
      <c r="E675" s="12" t="s">
        <v>9</v>
      </c>
      <c r="F675" s="12">
        <v>26</v>
      </c>
      <c r="G675" s="12" t="s">
        <v>10</v>
      </c>
    </row>
    <row r="676" spans="3:7" ht="15" thickBot="1" x14ac:dyDescent="0.35">
      <c r="C676" s="10">
        <v>43322</v>
      </c>
      <c r="D676" s="11">
        <v>0.48800925925925925</v>
      </c>
      <c r="E676" s="12" t="s">
        <v>9</v>
      </c>
      <c r="F676" s="12">
        <v>26</v>
      </c>
      <c r="G676" s="12" t="s">
        <v>10</v>
      </c>
    </row>
    <row r="677" spans="3:7" ht="15" thickBot="1" x14ac:dyDescent="0.35">
      <c r="C677" s="10">
        <v>43322</v>
      </c>
      <c r="D677" s="11">
        <v>0.49704861111111115</v>
      </c>
      <c r="E677" s="12" t="s">
        <v>9</v>
      </c>
      <c r="F677" s="12">
        <v>18</v>
      </c>
      <c r="G677" s="12" t="s">
        <v>10</v>
      </c>
    </row>
    <row r="678" spans="3:7" ht="15" thickBot="1" x14ac:dyDescent="0.35">
      <c r="C678" s="10">
        <v>43322</v>
      </c>
      <c r="D678" s="11">
        <v>0.49709490740740742</v>
      </c>
      <c r="E678" s="12" t="s">
        <v>9</v>
      </c>
      <c r="F678" s="12">
        <v>15</v>
      </c>
      <c r="G678" s="12" t="s">
        <v>10</v>
      </c>
    </row>
    <row r="679" spans="3:7" ht="15" thickBot="1" x14ac:dyDescent="0.35">
      <c r="C679" s="10">
        <v>43322</v>
      </c>
      <c r="D679" s="11">
        <v>0.49710648148148145</v>
      </c>
      <c r="E679" s="12" t="s">
        <v>9</v>
      </c>
      <c r="F679" s="12">
        <v>15</v>
      </c>
      <c r="G679" s="12" t="s">
        <v>10</v>
      </c>
    </row>
    <row r="680" spans="3:7" ht="15" thickBot="1" x14ac:dyDescent="0.35">
      <c r="C680" s="10">
        <v>43322</v>
      </c>
      <c r="D680" s="11">
        <v>0.4971180555555556</v>
      </c>
      <c r="E680" s="12" t="s">
        <v>9</v>
      </c>
      <c r="F680" s="12">
        <v>18</v>
      </c>
      <c r="G680" s="12" t="s">
        <v>10</v>
      </c>
    </row>
    <row r="681" spans="3:7" ht="15" thickBot="1" x14ac:dyDescent="0.35">
      <c r="C681" s="10">
        <v>43322</v>
      </c>
      <c r="D681" s="11">
        <v>0.49712962962962964</v>
      </c>
      <c r="E681" s="12" t="s">
        <v>9</v>
      </c>
      <c r="F681" s="12">
        <v>22</v>
      </c>
      <c r="G681" s="12" t="s">
        <v>10</v>
      </c>
    </row>
    <row r="682" spans="3:7" ht="15" thickBot="1" x14ac:dyDescent="0.35">
      <c r="C682" s="10">
        <v>43322</v>
      </c>
      <c r="D682" s="11">
        <v>0.50589120370370366</v>
      </c>
      <c r="E682" s="12" t="s">
        <v>9</v>
      </c>
      <c r="F682" s="12">
        <v>13</v>
      </c>
      <c r="G682" s="12" t="s">
        <v>11</v>
      </c>
    </row>
    <row r="683" spans="3:7" ht="15" thickBot="1" x14ac:dyDescent="0.35">
      <c r="C683" s="10">
        <v>43322</v>
      </c>
      <c r="D683" s="11">
        <v>0.51513888888888892</v>
      </c>
      <c r="E683" s="12" t="s">
        <v>9</v>
      </c>
      <c r="F683" s="12">
        <v>15</v>
      </c>
      <c r="G683" s="12" t="s">
        <v>10</v>
      </c>
    </row>
    <row r="684" spans="3:7" ht="15" thickBot="1" x14ac:dyDescent="0.35">
      <c r="C684" s="10">
        <v>43322</v>
      </c>
      <c r="D684" s="11">
        <v>0.515162037037037</v>
      </c>
      <c r="E684" s="12" t="s">
        <v>9</v>
      </c>
      <c r="F684" s="12">
        <v>9</v>
      </c>
      <c r="G684" s="12" t="s">
        <v>10</v>
      </c>
    </row>
    <row r="685" spans="3:7" ht="15" thickBot="1" x14ac:dyDescent="0.35">
      <c r="C685" s="10">
        <v>43322</v>
      </c>
      <c r="D685" s="11">
        <v>0.51923611111111112</v>
      </c>
      <c r="E685" s="12" t="s">
        <v>9</v>
      </c>
      <c r="F685" s="12">
        <v>22</v>
      </c>
      <c r="G685" s="12" t="s">
        <v>11</v>
      </c>
    </row>
    <row r="686" spans="3:7" ht="15" thickBot="1" x14ac:dyDescent="0.35">
      <c r="C686" s="10">
        <v>43322</v>
      </c>
      <c r="D686" s="11">
        <v>0.51930555555555558</v>
      </c>
      <c r="E686" s="12" t="s">
        <v>9</v>
      </c>
      <c r="F686" s="12">
        <v>13</v>
      </c>
      <c r="G686" s="12" t="s">
        <v>11</v>
      </c>
    </row>
    <row r="687" spans="3:7" ht="15" thickBot="1" x14ac:dyDescent="0.35">
      <c r="C687" s="10">
        <v>43322</v>
      </c>
      <c r="D687" s="11">
        <v>0.52189814814814817</v>
      </c>
      <c r="E687" s="12" t="s">
        <v>9</v>
      </c>
      <c r="F687" s="12">
        <v>19</v>
      </c>
      <c r="G687" s="12" t="s">
        <v>10</v>
      </c>
    </row>
    <row r="688" spans="3:7" ht="15" thickBot="1" x14ac:dyDescent="0.35">
      <c r="C688" s="10">
        <v>43322</v>
      </c>
      <c r="D688" s="11">
        <v>0.52192129629629636</v>
      </c>
      <c r="E688" s="12" t="s">
        <v>9</v>
      </c>
      <c r="F688" s="12">
        <v>20</v>
      </c>
      <c r="G688" s="12" t="s">
        <v>10</v>
      </c>
    </row>
    <row r="689" spans="3:7" ht="15" thickBot="1" x14ac:dyDescent="0.35">
      <c r="C689" s="10">
        <v>43322</v>
      </c>
      <c r="D689" s="11">
        <v>0.52194444444444443</v>
      </c>
      <c r="E689" s="12" t="s">
        <v>9</v>
      </c>
      <c r="F689" s="12">
        <v>16</v>
      </c>
      <c r="G689" s="12" t="s">
        <v>10</v>
      </c>
    </row>
    <row r="690" spans="3:7" ht="15" thickBot="1" x14ac:dyDescent="0.35">
      <c r="C690" s="10">
        <v>43322</v>
      </c>
      <c r="D690" s="11">
        <v>0.52196759259259262</v>
      </c>
      <c r="E690" s="12" t="s">
        <v>9</v>
      </c>
      <c r="F690" s="12">
        <v>15</v>
      </c>
      <c r="G690" s="12" t="s">
        <v>10</v>
      </c>
    </row>
    <row r="691" spans="3:7" ht="15" thickBot="1" x14ac:dyDescent="0.35">
      <c r="C691" s="10">
        <v>43322</v>
      </c>
      <c r="D691" s="11">
        <v>0.55989583333333337</v>
      </c>
      <c r="E691" s="12" t="s">
        <v>9</v>
      </c>
      <c r="F691" s="12">
        <v>16</v>
      </c>
      <c r="G691" s="12" t="s">
        <v>11</v>
      </c>
    </row>
    <row r="692" spans="3:7" ht="15" thickBot="1" x14ac:dyDescent="0.35">
      <c r="C692" s="10">
        <v>43322</v>
      </c>
      <c r="D692" s="11">
        <v>0.56134259259259256</v>
      </c>
      <c r="E692" s="12" t="s">
        <v>9</v>
      </c>
      <c r="F692" s="12">
        <v>12</v>
      </c>
      <c r="G692" s="12" t="s">
        <v>11</v>
      </c>
    </row>
    <row r="693" spans="3:7" ht="15" thickBot="1" x14ac:dyDescent="0.35">
      <c r="C693" s="10">
        <v>43322</v>
      </c>
      <c r="D693" s="11">
        <v>0.56737268518518513</v>
      </c>
      <c r="E693" s="12" t="s">
        <v>9</v>
      </c>
      <c r="F693" s="12">
        <v>11</v>
      </c>
      <c r="G693" s="12" t="s">
        <v>11</v>
      </c>
    </row>
    <row r="694" spans="3:7" ht="15" thickBot="1" x14ac:dyDescent="0.35">
      <c r="C694" s="10">
        <v>43322</v>
      </c>
      <c r="D694" s="11">
        <v>0.58594907407407404</v>
      </c>
      <c r="E694" s="12" t="s">
        <v>9</v>
      </c>
      <c r="F694" s="12">
        <v>10</v>
      </c>
      <c r="G694" s="12" t="s">
        <v>11</v>
      </c>
    </row>
    <row r="695" spans="3:7" ht="15" thickBot="1" x14ac:dyDescent="0.35">
      <c r="C695" s="10">
        <v>43322</v>
      </c>
      <c r="D695" s="11">
        <v>0.58868055555555554</v>
      </c>
      <c r="E695" s="12" t="s">
        <v>9</v>
      </c>
      <c r="F695" s="12">
        <v>8</v>
      </c>
      <c r="G695" s="12" t="s">
        <v>11</v>
      </c>
    </row>
    <row r="696" spans="3:7" ht="15" thickBot="1" x14ac:dyDescent="0.35">
      <c r="C696" s="10">
        <v>43322</v>
      </c>
      <c r="D696" s="11">
        <v>0.60518518518518516</v>
      </c>
      <c r="E696" s="12" t="s">
        <v>9</v>
      </c>
      <c r="F696" s="12">
        <v>4</v>
      </c>
      <c r="G696" s="12" t="s">
        <v>11</v>
      </c>
    </row>
    <row r="697" spans="3:7" ht="15" thickBot="1" x14ac:dyDescent="0.35">
      <c r="C697" s="10">
        <v>43322</v>
      </c>
      <c r="D697" s="11">
        <v>0.6051967592592592</v>
      </c>
      <c r="E697" s="12" t="s">
        <v>9</v>
      </c>
      <c r="F697" s="12">
        <v>8</v>
      </c>
      <c r="G697" s="12" t="s">
        <v>11</v>
      </c>
    </row>
    <row r="698" spans="3:7" ht="15" thickBot="1" x14ac:dyDescent="0.35">
      <c r="C698" s="10">
        <v>43322</v>
      </c>
      <c r="D698" s="11">
        <v>0.60521990740740739</v>
      </c>
      <c r="E698" s="12" t="s">
        <v>9</v>
      </c>
      <c r="F698" s="12">
        <v>21</v>
      </c>
      <c r="G698" s="12" t="s">
        <v>11</v>
      </c>
    </row>
    <row r="699" spans="3:7" ht="15" thickBot="1" x14ac:dyDescent="0.35">
      <c r="C699" s="10">
        <v>43322</v>
      </c>
      <c r="D699" s="11">
        <v>0.60524305555555558</v>
      </c>
      <c r="E699" s="12" t="s">
        <v>9</v>
      </c>
      <c r="F699" s="12">
        <v>17</v>
      </c>
      <c r="G699" s="12" t="s">
        <v>11</v>
      </c>
    </row>
    <row r="700" spans="3:7" ht="15" thickBot="1" x14ac:dyDescent="0.35">
      <c r="C700" s="10">
        <v>43322</v>
      </c>
      <c r="D700" s="11">
        <v>0.60524305555555558</v>
      </c>
      <c r="E700" s="12" t="s">
        <v>9</v>
      </c>
      <c r="F700" s="12">
        <v>14</v>
      </c>
      <c r="G700" s="12" t="s">
        <v>11</v>
      </c>
    </row>
    <row r="701" spans="3:7" ht="15" thickBot="1" x14ac:dyDescent="0.35">
      <c r="C701" s="10">
        <v>43322</v>
      </c>
      <c r="D701" s="11">
        <v>0.60525462962962961</v>
      </c>
      <c r="E701" s="12" t="s">
        <v>9</v>
      </c>
      <c r="F701" s="12">
        <v>13</v>
      </c>
      <c r="G701" s="12" t="s">
        <v>11</v>
      </c>
    </row>
    <row r="702" spans="3:7" ht="15" thickBot="1" x14ac:dyDescent="0.35">
      <c r="C702" s="10">
        <v>43322</v>
      </c>
      <c r="D702" s="11">
        <v>0.61011574074074071</v>
      </c>
      <c r="E702" s="12" t="s">
        <v>9</v>
      </c>
      <c r="F702" s="12">
        <v>20</v>
      </c>
      <c r="G702" s="12" t="s">
        <v>10</v>
      </c>
    </row>
    <row r="703" spans="3:7" ht="15" thickBot="1" x14ac:dyDescent="0.35">
      <c r="C703" s="10">
        <v>43322</v>
      </c>
      <c r="D703" s="11">
        <v>0.6101388888888889</v>
      </c>
      <c r="E703" s="12" t="s">
        <v>9</v>
      </c>
      <c r="F703" s="12">
        <v>21</v>
      </c>
      <c r="G703" s="12" t="s">
        <v>10</v>
      </c>
    </row>
    <row r="704" spans="3:7" ht="15" thickBot="1" x14ac:dyDescent="0.35">
      <c r="C704" s="10">
        <v>43322</v>
      </c>
      <c r="D704" s="11">
        <v>0.62071759259259263</v>
      </c>
      <c r="E704" s="12" t="s">
        <v>9</v>
      </c>
      <c r="F704" s="12">
        <v>17</v>
      </c>
      <c r="G704" s="12" t="s">
        <v>10</v>
      </c>
    </row>
    <row r="705" spans="3:7" ht="15" thickBot="1" x14ac:dyDescent="0.35">
      <c r="C705" s="10">
        <v>43322</v>
      </c>
      <c r="D705" s="11">
        <v>0.64914351851851848</v>
      </c>
      <c r="E705" s="12" t="s">
        <v>9</v>
      </c>
      <c r="F705" s="12">
        <v>12</v>
      </c>
      <c r="G705" s="12" t="s">
        <v>11</v>
      </c>
    </row>
    <row r="706" spans="3:7" ht="15" thickBot="1" x14ac:dyDescent="0.35">
      <c r="C706" s="10">
        <v>43322</v>
      </c>
      <c r="D706" s="11">
        <v>0.65795138888888893</v>
      </c>
      <c r="E706" s="12" t="s">
        <v>9</v>
      </c>
      <c r="F706" s="12">
        <v>14</v>
      </c>
      <c r="G706" s="12" t="s">
        <v>11</v>
      </c>
    </row>
    <row r="707" spans="3:7" ht="15" thickBot="1" x14ac:dyDescent="0.35">
      <c r="C707" s="10">
        <v>43322</v>
      </c>
      <c r="D707" s="11">
        <v>0.65990740740740739</v>
      </c>
      <c r="E707" s="12" t="s">
        <v>9</v>
      </c>
      <c r="F707" s="12">
        <v>5</v>
      </c>
      <c r="G707" s="12" t="s">
        <v>11</v>
      </c>
    </row>
    <row r="708" spans="3:7" ht="15" thickBot="1" x14ac:dyDescent="0.35">
      <c r="C708" s="10">
        <v>43322</v>
      </c>
      <c r="D708" s="11">
        <v>0.66553240740740738</v>
      </c>
      <c r="E708" s="12" t="s">
        <v>9</v>
      </c>
      <c r="F708" s="12">
        <v>11</v>
      </c>
      <c r="G708" s="12" t="s">
        <v>10</v>
      </c>
    </row>
    <row r="709" spans="3:7" ht="15" thickBot="1" x14ac:dyDescent="0.35">
      <c r="C709" s="10">
        <v>43322</v>
      </c>
      <c r="D709" s="11">
        <v>0.66556712962962961</v>
      </c>
      <c r="E709" s="12" t="s">
        <v>9</v>
      </c>
      <c r="F709" s="12">
        <v>11</v>
      </c>
      <c r="G709" s="12" t="s">
        <v>10</v>
      </c>
    </row>
    <row r="710" spans="3:7" ht="15" thickBot="1" x14ac:dyDescent="0.35">
      <c r="C710" s="10">
        <v>43322</v>
      </c>
      <c r="D710" s="11">
        <v>0.67017361111111118</v>
      </c>
      <c r="E710" s="12" t="s">
        <v>9</v>
      </c>
      <c r="F710" s="12">
        <v>25</v>
      </c>
      <c r="G710" s="12" t="s">
        <v>10</v>
      </c>
    </row>
    <row r="711" spans="3:7" ht="15" thickBot="1" x14ac:dyDescent="0.35">
      <c r="C711" s="10">
        <v>43322</v>
      </c>
      <c r="D711" s="11">
        <v>0.67018518518518511</v>
      </c>
      <c r="E711" s="12" t="s">
        <v>9</v>
      </c>
      <c r="F711" s="12">
        <v>21</v>
      </c>
      <c r="G711" s="12" t="s">
        <v>10</v>
      </c>
    </row>
    <row r="712" spans="3:7" ht="15" thickBot="1" x14ac:dyDescent="0.35">
      <c r="C712" s="10">
        <v>43322</v>
      </c>
      <c r="D712" s="11">
        <v>0.67020833333333341</v>
      </c>
      <c r="E712" s="12" t="s">
        <v>9</v>
      </c>
      <c r="F712" s="12">
        <v>25</v>
      </c>
      <c r="G712" s="12" t="s">
        <v>10</v>
      </c>
    </row>
    <row r="713" spans="3:7" ht="15" thickBot="1" x14ac:dyDescent="0.35">
      <c r="C713" s="10">
        <v>43322</v>
      </c>
      <c r="D713" s="11">
        <v>0.67020833333333341</v>
      </c>
      <c r="E713" s="12" t="s">
        <v>9</v>
      </c>
      <c r="F713" s="12">
        <v>25</v>
      </c>
      <c r="G713" s="12" t="s">
        <v>10</v>
      </c>
    </row>
    <row r="714" spans="3:7" ht="15" thickBot="1" x14ac:dyDescent="0.35">
      <c r="C714" s="10">
        <v>43322</v>
      </c>
      <c r="D714" s="11">
        <v>0.67193287037037042</v>
      </c>
      <c r="E714" s="12" t="s">
        <v>9</v>
      </c>
      <c r="F714" s="12">
        <v>15</v>
      </c>
      <c r="G714" s="12" t="s">
        <v>11</v>
      </c>
    </row>
    <row r="715" spans="3:7" ht="15" thickBot="1" x14ac:dyDescent="0.35">
      <c r="C715" s="10">
        <v>43322</v>
      </c>
      <c r="D715" s="11">
        <v>0.67197916666666668</v>
      </c>
      <c r="E715" s="12" t="s">
        <v>9</v>
      </c>
      <c r="F715" s="12">
        <v>12</v>
      </c>
      <c r="G715" s="12" t="s">
        <v>11</v>
      </c>
    </row>
    <row r="716" spans="3:7" ht="15" thickBot="1" x14ac:dyDescent="0.35">
      <c r="C716" s="10">
        <v>43322</v>
      </c>
      <c r="D716" s="11">
        <v>0.68586805555555552</v>
      </c>
      <c r="E716" s="12" t="s">
        <v>9</v>
      </c>
      <c r="F716" s="12">
        <v>18</v>
      </c>
      <c r="G716" s="12" t="s">
        <v>10</v>
      </c>
    </row>
    <row r="717" spans="3:7" ht="15" thickBot="1" x14ac:dyDescent="0.35">
      <c r="C717" s="10">
        <v>43322</v>
      </c>
      <c r="D717" s="11">
        <v>0.68586805555555552</v>
      </c>
      <c r="E717" s="12" t="s">
        <v>9</v>
      </c>
      <c r="F717" s="12">
        <v>17</v>
      </c>
      <c r="G717" s="12" t="s">
        <v>10</v>
      </c>
    </row>
    <row r="718" spans="3:7" ht="15" thickBot="1" x14ac:dyDescent="0.35">
      <c r="C718" s="10">
        <v>43322</v>
      </c>
      <c r="D718" s="11">
        <v>0.68587962962962967</v>
      </c>
      <c r="E718" s="12" t="s">
        <v>9</v>
      </c>
      <c r="F718" s="12">
        <v>18</v>
      </c>
      <c r="G718" s="12" t="s">
        <v>10</v>
      </c>
    </row>
    <row r="719" spans="3:7" ht="15" thickBot="1" x14ac:dyDescent="0.35">
      <c r="C719" s="10">
        <v>43322</v>
      </c>
      <c r="D719" s="11">
        <v>0.69298611111111119</v>
      </c>
      <c r="E719" s="12" t="s">
        <v>9</v>
      </c>
      <c r="F719" s="12">
        <v>10</v>
      </c>
      <c r="G719" s="12" t="s">
        <v>10</v>
      </c>
    </row>
    <row r="720" spans="3:7" ht="15" thickBot="1" x14ac:dyDescent="0.35">
      <c r="C720" s="10">
        <v>43322</v>
      </c>
      <c r="D720" s="11">
        <v>0.70511574074074079</v>
      </c>
      <c r="E720" s="12" t="s">
        <v>9</v>
      </c>
      <c r="F720" s="12">
        <v>10</v>
      </c>
      <c r="G720" s="12" t="s">
        <v>10</v>
      </c>
    </row>
    <row r="721" spans="3:7" ht="15" thickBot="1" x14ac:dyDescent="0.35">
      <c r="C721" s="10">
        <v>43322</v>
      </c>
      <c r="D721" s="11">
        <v>0.72908564814814814</v>
      </c>
      <c r="E721" s="12" t="s">
        <v>9</v>
      </c>
      <c r="F721" s="12">
        <v>21</v>
      </c>
      <c r="G721" s="12" t="s">
        <v>11</v>
      </c>
    </row>
    <row r="722" spans="3:7" ht="15" thickBot="1" x14ac:dyDescent="0.35">
      <c r="C722" s="10">
        <v>43322</v>
      </c>
      <c r="D722" s="11">
        <v>0.72912037037037036</v>
      </c>
      <c r="E722" s="12" t="s">
        <v>9</v>
      </c>
      <c r="F722" s="12">
        <v>26</v>
      </c>
      <c r="G722" s="12" t="s">
        <v>11</v>
      </c>
    </row>
    <row r="723" spans="3:7" ht="15" thickBot="1" x14ac:dyDescent="0.35">
      <c r="C723" s="10">
        <v>43322</v>
      </c>
      <c r="D723" s="11">
        <v>0.73281249999999998</v>
      </c>
      <c r="E723" s="12" t="s">
        <v>9</v>
      </c>
      <c r="F723" s="12">
        <v>17</v>
      </c>
      <c r="G723" s="12" t="s">
        <v>10</v>
      </c>
    </row>
    <row r="724" spans="3:7" ht="15" thickBot="1" x14ac:dyDescent="0.35">
      <c r="C724" s="10">
        <v>43322</v>
      </c>
      <c r="D724" s="11">
        <v>0.73284722222222232</v>
      </c>
      <c r="E724" s="12" t="s">
        <v>9</v>
      </c>
      <c r="F724" s="12">
        <v>10</v>
      </c>
      <c r="G724" s="12" t="s">
        <v>10</v>
      </c>
    </row>
    <row r="725" spans="3:7" ht="15" thickBot="1" x14ac:dyDescent="0.35">
      <c r="C725" s="10">
        <v>43322</v>
      </c>
      <c r="D725" s="11">
        <v>0.7333912037037037</v>
      </c>
      <c r="E725" s="12" t="s">
        <v>9</v>
      </c>
      <c r="F725" s="12">
        <v>15</v>
      </c>
      <c r="G725" s="12" t="s">
        <v>10</v>
      </c>
    </row>
    <row r="726" spans="3:7" ht="15" thickBot="1" x14ac:dyDescent="0.35">
      <c r="C726" s="10">
        <v>43322</v>
      </c>
      <c r="D726" s="11">
        <v>0.73776620370370372</v>
      </c>
      <c r="E726" s="12" t="s">
        <v>9</v>
      </c>
      <c r="F726" s="12">
        <v>15</v>
      </c>
      <c r="G726" s="12" t="s">
        <v>11</v>
      </c>
    </row>
    <row r="727" spans="3:7" ht="15" thickBot="1" x14ac:dyDescent="0.35">
      <c r="C727" s="10">
        <v>43322</v>
      </c>
      <c r="D727" s="11">
        <v>0.73946759259259265</v>
      </c>
      <c r="E727" s="12" t="s">
        <v>9</v>
      </c>
      <c r="F727" s="12">
        <v>12</v>
      </c>
      <c r="G727" s="12" t="s">
        <v>11</v>
      </c>
    </row>
    <row r="728" spans="3:7" ht="15" thickBot="1" x14ac:dyDescent="0.35">
      <c r="C728" s="10">
        <v>43322</v>
      </c>
      <c r="D728" s="11">
        <v>0.74569444444444455</v>
      </c>
      <c r="E728" s="12" t="s">
        <v>9</v>
      </c>
      <c r="F728" s="12">
        <v>17</v>
      </c>
      <c r="G728" s="12" t="s">
        <v>10</v>
      </c>
    </row>
    <row r="729" spans="3:7" ht="15" thickBot="1" x14ac:dyDescent="0.35">
      <c r="C729" s="10">
        <v>43322</v>
      </c>
      <c r="D729" s="11">
        <v>0.74571759259259263</v>
      </c>
      <c r="E729" s="12" t="s">
        <v>9</v>
      </c>
      <c r="F729" s="12">
        <v>15</v>
      </c>
      <c r="G729" s="12" t="s">
        <v>10</v>
      </c>
    </row>
    <row r="730" spans="3:7" ht="15" thickBot="1" x14ac:dyDescent="0.35">
      <c r="C730" s="10">
        <v>43322</v>
      </c>
      <c r="D730" s="11">
        <v>0.74571759259259263</v>
      </c>
      <c r="E730" s="12" t="s">
        <v>9</v>
      </c>
      <c r="F730" s="12">
        <v>13</v>
      </c>
      <c r="G730" s="12" t="s">
        <v>10</v>
      </c>
    </row>
    <row r="731" spans="3:7" ht="15" thickBot="1" x14ac:dyDescent="0.35">
      <c r="C731" s="10">
        <v>43322</v>
      </c>
      <c r="D731" s="11">
        <v>0.7457407407407407</v>
      </c>
      <c r="E731" s="12" t="s">
        <v>9</v>
      </c>
      <c r="F731" s="12">
        <v>11</v>
      </c>
      <c r="G731" s="12" t="s">
        <v>10</v>
      </c>
    </row>
    <row r="732" spans="3:7" ht="15" thickBot="1" x14ac:dyDescent="0.35">
      <c r="C732" s="10">
        <v>43322</v>
      </c>
      <c r="D732" s="11">
        <v>0.7459027777777778</v>
      </c>
      <c r="E732" s="12" t="s">
        <v>9</v>
      </c>
      <c r="F732" s="12">
        <v>10</v>
      </c>
      <c r="G732" s="12" t="s">
        <v>10</v>
      </c>
    </row>
    <row r="733" spans="3:7" ht="15" thickBot="1" x14ac:dyDescent="0.35">
      <c r="C733" s="10">
        <v>43322</v>
      </c>
      <c r="D733" s="11">
        <v>0.75100694444444438</v>
      </c>
      <c r="E733" s="12" t="s">
        <v>9</v>
      </c>
      <c r="F733" s="12">
        <v>10</v>
      </c>
      <c r="G733" s="12" t="s">
        <v>11</v>
      </c>
    </row>
    <row r="734" spans="3:7" ht="15" thickBot="1" x14ac:dyDescent="0.35">
      <c r="C734" s="10">
        <v>43322</v>
      </c>
      <c r="D734" s="11">
        <v>0.75101851851851853</v>
      </c>
      <c r="E734" s="12" t="s">
        <v>9</v>
      </c>
      <c r="F734" s="12">
        <v>17</v>
      </c>
      <c r="G734" s="12" t="s">
        <v>11</v>
      </c>
    </row>
    <row r="735" spans="3:7" ht="15" thickBot="1" x14ac:dyDescent="0.35">
      <c r="C735" s="10">
        <v>43322</v>
      </c>
      <c r="D735" s="11">
        <v>0.75104166666666661</v>
      </c>
      <c r="E735" s="12" t="s">
        <v>9</v>
      </c>
      <c r="F735" s="12">
        <v>16</v>
      </c>
      <c r="G735" s="12" t="s">
        <v>11</v>
      </c>
    </row>
    <row r="736" spans="3:7" ht="15" thickBot="1" x14ac:dyDescent="0.35">
      <c r="C736" s="10">
        <v>43322</v>
      </c>
      <c r="D736" s="11">
        <v>0.7510648148148148</v>
      </c>
      <c r="E736" s="12" t="s">
        <v>9</v>
      </c>
      <c r="F736" s="12">
        <v>18</v>
      </c>
      <c r="G736" s="12" t="s">
        <v>11</v>
      </c>
    </row>
    <row r="737" spans="3:7" ht="15" thickBot="1" x14ac:dyDescent="0.35">
      <c r="C737" s="10">
        <v>43322</v>
      </c>
      <c r="D737" s="11">
        <v>0.75107638888888895</v>
      </c>
      <c r="E737" s="12" t="s">
        <v>9</v>
      </c>
      <c r="F737" s="12">
        <v>11</v>
      </c>
      <c r="G737" s="12" t="s">
        <v>11</v>
      </c>
    </row>
    <row r="738" spans="3:7" ht="15" thickBot="1" x14ac:dyDescent="0.35">
      <c r="C738" s="10">
        <v>43322</v>
      </c>
      <c r="D738" s="11">
        <v>0.76834490740740735</v>
      </c>
      <c r="E738" s="12" t="s">
        <v>9</v>
      </c>
      <c r="F738" s="12">
        <v>12</v>
      </c>
      <c r="G738" s="12" t="s">
        <v>10</v>
      </c>
    </row>
    <row r="739" spans="3:7" ht="15" thickBot="1" x14ac:dyDescent="0.35">
      <c r="C739" s="10">
        <v>43322</v>
      </c>
      <c r="D739" s="11">
        <v>0.7683564814814815</v>
      </c>
      <c r="E739" s="12" t="s">
        <v>9</v>
      </c>
      <c r="F739" s="12">
        <v>12</v>
      </c>
      <c r="G739" s="12" t="s">
        <v>10</v>
      </c>
    </row>
    <row r="740" spans="3:7" ht="15" thickBot="1" x14ac:dyDescent="0.35">
      <c r="C740" s="10">
        <v>43322</v>
      </c>
      <c r="D740" s="11">
        <v>0.76839120370370362</v>
      </c>
      <c r="E740" s="12" t="s">
        <v>9</v>
      </c>
      <c r="F740" s="12">
        <v>9</v>
      </c>
      <c r="G740" s="12" t="s">
        <v>10</v>
      </c>
    </row>
    <row r="741" spans="3:7" ht="15" thickBot="1" x14ac:dyDescent="0.35">
      <c r="C741" s="10">
        <v>43322</v>
      </c>
      <c r="D741" s="11">
        <v>0.76840277777777777</v>
      </c>
      <c r="E741" s="12" t="s">
        <v>9</v>
      </c>
      <c r="F741" s="12">
        <v>8</v>
      </c>
      <c r="G741" s="12" t="s">
        <v>10</v>
      </c>
    </row>
    <row r="742" spans="3:7" ht="15" thickBot="1" x14ac:dyDescent="0.35">
      <c r="C742" s="10">
        <v>43322</v>
      </c>
      <c r="D742" s="11">
        <v>0.77168981481481491</v>
      </c>
      <c r="E742" s="12" t="s">
        <v>9</v>
      </c>
      <c r="F742" s="12">
        <v>8</v>
      </c>
      <c r="G742" s="12" t="s">
        <v>11</v>
      </c>
    </row>
    <row r="743" spans="3:7" ht="15" thickBot="1" x14ac:dyDescent="0.35">
      <c r="C743" s="10">
        <v>43322</v>
      </c>
      <c r="D743" s="11">
        <v>0.7778356481481481</v>
      </c>
      <c r="E743" s="12" t="s">
        <v>9</v>
      </c>
      <c r="F743" s="12">
        <v>16</v>
      </c>
      <c r="G743" s="12" t="s">
        <v>10</v>
      </c>
    </row>
    <row r="744" spans="3:7" ht="15" thickBot="1" x14ac:dyDescent="0.35">
      <c r="C744" s="10">
        <v>43322</v>
      </c>
      <c r="D744" s="11">
        <v>0.77788194444444436</v>
      </c>
      <c r="E744" s="12" t="s">
        <v>9</v>
      </c>
      <c r="F744" s="12">
        <v>21</v>
      </c>
      <c r="G744" s="12" t="s">
        <v>10</v>
      </c>
    </row>
    <row r="745" spans="3:7" ht="15" thickBot="1" x14ac:dyDescent="0.35">
      <c r="C745" s="10">
        <v>43322</v>
      </c>
      <c r="D745" s="11">
        <v>0.77790509259259266</v>
      </c>
      <c r="E745" s="12" t="s">
        <v>9</v>
      </c>
      <c r="F745" s="12">
        <v>18</v>
      </c>
      <c r="G745" s="12" t="s">
        <v>10</v>
      </c>
    </row>
    <row r="746" spans="3:7" ht="15" thickBot="1" x14ac:dyDescent="0.35">
      <c r="C746" s="10">
        <v>43322</v>
      </c>
      <c r="D746" s="11">
        <v>0.79168981481481471</v>
      </c>
      <c r="E746" s="12" t="s">
        <v>9</v>
      </c>
      <c r="F746" s="12">
        <v>12</v>
      </c>
      <c r="G746" s="12" t="s">
        <v>11</v>
      </c>
    </row>
    <row r="747" spans="3:7" ht="15" thickBot="1" x14ac:dyDescent="0.35">
      <c r="C747" s="10">
        <v>43322</v>
      </c>
      <c r="D747" s="11">
        <v>0.79671296296296301</v>
      </c>
      <c r="E747" s="12" t="s">
        <v>9</v>
      </c>
      <c r="F747" s="12">
        <v>11</v>
      </c>
      <c r="G747" s="12" t="s">
        <v>11</v>
      </c>
    </row>
    <row r="748" spans="3:7" ht="15" thickBot="1" x14ac:dyDescent="0.35">
      <c r="C748" s="10">
        <v>43322</v>
      </c>
      <c r="D748" s="11">
        <v>0.80692129629629628</v>
      </c>
      <c r="E748" s="12" t="s">
        <v>9</v>
      </c>
      <c r="F748" s="12">
        <v>13</v>
      </c>
      <c r="G748" s="12" t="s">
        <v>11</v>
      </c>
    </row>
    <row r="749" spans="3:7" ht="15" thickBot="1" x14ac:dyDescent="0.35">
      <c r="C749" s="10">
        <v>43322</v>
      </c>
      <c r="D749" s="11">
        <v>0.80703703703703711</v>
      </c>
      <c r="E749" s="12" t="s">
        <v>9</v>
      </c>
      <c r="F749" s="12">
        <v>21</v>
      </c>
      <c r="G749" s="12" t="s">
        <v>10</v>
      </c>
    </row>
    <row r="750" spans="3:7" ht="15" thickBot="1" x14ac:dyDescent="0.35">
      <c r="C750" s="10">
        <v>43322</v>
      </c>
      <c r="D750" s="11">
        <v>0.81576388888888884</v>
      </c>
      <c r="E750" s="12" t="s">
        <v>9</v>
      </c>
      <c r="F750" s="12">
        <v>28</v>
      </c>
      <c r="G750" s="12" t="s">
        <v>10</v>
      </c>
    </row>
    <row r="751" spans="3:7" ht="15" thickBot="1" x14ac:dyDescent="0.35">
      <c r="C751" s="10">
        <v>43322</v>
      </c>
      <c r="D751" s="11">
        <v>0.82256944444444446</v>
      </c>
      <c r="E751" s="12" t="s">
        <v>9</v>
      </c>
      <c r="F751" s="12">
        <v>12</v>
      </c>
      <c r="G751" s="12" t="s">
        <v>11</v>
      </c>
    </row>
    <row r="752" spans="3:7" ht="15" thickBot="1" x14ac:dyDescent="0.35">
      <c r="C752" s="10">
        <v>43322</v>
      </c>
      <c r="D752" s="11">
        <v>0.83637731481481481</v>
      </c>
      <c r="E752" s="12" t="s">
        <v>9</v>
      </c>
      <c r="F752" s="12">
        <v>10</v>
      </c>
      <c r="G752" s="12" t="s">
        <v>11</v>
      </c>
    </row>
    <row r="753" spans="3:7" ht="15" thickBot="1" x14ac:dyDescent="0.35">
      <c r="C753" s="10">
        <v>43322</v>
      </c>
      <c r="D753" s="11">
        <v>0.83991898148148147</v>
      </c>
      <c r="E753" s="12" t="s">
        <v>9</v>
      </c>
      <c r="F753" s="12">
        <v>9</v>
      </c>
      <c r="G753" s="12" t="s">
        <v>11</v>
      </c>
    </row>
    <row r="754" spans="3:7" ht="15" thickBot="1" x14ac:dyDescent="0.35">
      <c r="C754" s="10">
        <v>43322</v>
      </c>
      <c r="D754" s="11">
        <v>0.85343750000000007</v>
      </c>
      <c r="E754" s="12" t="s">
        <v>9</v>
      </c>
      <c r="F754" s="12">
        <v>20</v>
      </c>
      <c r="G754" s="12" t="s">
        <v>10</v>
      </c>
    </row>
    <row r="755" spans="3:7" ht="15" thickBot="1" x14ac:dyDescent="0.35">
      <c r="C755" s="10">
        <v>43322</v>
      </c>
      <c r="D755" s="11">
        <v>0.86788194444444444</v>
      </c>
      <c r="E755" s="12" t="s">
        <v>9</v>
      </c>
      <c r="F755" s="12">
        <v>24</v>
      </c>
      <c r="G755" s="12" t="s">
        <v>10</v>
      </c>
    </row>
    <row r="756" spans="3:7" ht="15" thickBot="1" x14ac:dyDescent="0.35">
      <c r="C756" s="10">
        <v>43322</v>
      </c>
      <c r="D756" s="11">
        <v>0.97939814814814818</v>
      </c>
      <c r="E756" s="12" t="s">
        <v>9</v>
      </c>
      <c r="F756" s="12">
        <v>11</v>
      </c>
      <c r="G756" s="12" t="s">
        <v>11</v>
      </c>
    </row>
    <row r="757" spans="3:7" ht="15" thickBot="1" x14ac:dyDescent="0.35">
      <c r="C757" s="10">
        <v>43323</v>
      </c>
      <c r="D757" s="11">
        <v>0.1534837962962963</v>
      </c>
      <c r="E757" s="12" t="s">
        <v>9</v>
      </c>
      <c r="F757" s="12">
        <v>30</v>
      </c>
      <c r="G757" s="12" t="s">
        <v>10</v>
      </c>
    </row>
    <row r="758" spans="3:7" ht="15" thickBot="1" x14ac:dyDescent="0.35">
      <c r="C758" s="10">
        <v>43323</v>
      </c>
      <c r="D758" s="11">
        <v>0.15590277777777778</v>
      </c>
      <c r="E758" s="12" t="s">
        <v>9</v>
      </c>
      <c r="F758" s="12">
        <v>11</v>
      </c>
      <c r="G758" s="12" t="s">
        <v>11</v>
      </c>
    </row>
    <row r="759" spans="3:7" ht="15" thickBot="1" x14ac:dyDescent="0.35">
      <c r="C759" s="10">
        <v>43323</v>
      </c>
      <c r="D759" s="11">
        <v>0.15620370370370371</v>
      </c>
      <c r="E759" s="12" t="s">
        <v>9</v>
      </c>
      <c r="F759" s="12">
        <v>11</v>
      </c>
      <c r="G759" s="12" t="s">
        <v>11</v>
      </c>
    </row>
    <row r="760" spans="3:7" ht="15" thickBot="1" x14ac:dyDescent="0.35">
      <c r="C760" s="10">
        <v>43323</v>
      </c>
      <c r="D760" s="11">
        <v>0.19207175925925926</v>
      </c>
      <c r="E760" s="12" t="s">
        <v>9</v>
      </c>
      <c r="F760" s="12">
        <v>17</v>
      </c>
      <c r="G760" s="12" t="s">
        <v>11</v>
      </c>
    </row>
    <row r="761" spans="3:7" ht="15" thickBot="1" x14ac:dyDescent="0.35">
      <c r="C761" s="10">
        <v>43323</v>
      </c>
      <c r="D761" s="11">
        <v>0.20113425925925923</v>
      </c>
      <c r="E761" s="12" t="s">
        <v>9</v>
      </c>
      <c r="F761" s="12">
        <v>11</v>
      </c>
      <c r="G761" s="12" t="s">
        <v>10</v>
      </c>
    </row>
    <row r="762" spans="3:7" ht="15" thickBot="1" x14ac:dyDescent="0.35">
      <c r="C762" s="10">
        <v>43323</v>
      </c>
      <c r="D762" s="11">
        <v>0.26320601851851849</v>
      </c>
      <c r="E762" s="12" t="s">
        <v>9</v>
      </c>
      <c r="F762" s="12">
        <v>14</v>
      </c>
      <c r="G762" s="12" t="s">
        <v>11</v>
      </c>
    </row>
    <row r="763" spans="3:7" ht="15" thickBot="1" x14ac:dyDescent="0.35">
      <c r="C763" s="10">
        <v>43323</v>
      </c>
      <c r="D763" s="11">
        <v>0.30780092592592595</v>
      </c>
      <c r="E763" s="12" t="s">
        <v>9</v>
      </c>
      <c r="F763" s="12">
        <v>13</v>
      </c>
      <c r="G763" s="12" t="s">
        <v>11</v>
      </c>
    </row>
    <row r="764" spans="3:7" ht="15" thickBot="1" x14ac:dyDescent="0.35">
      <c r="C764" s="10">
        <v>43323</v>
      </c>
      <c r="D764" s="11">
        <v>0.33774305555555556</v>
      </c>
      <c r="E764" s="12" t="s">
        <v>9</v>
      </c>
      <c r="F764" s="12">
        <v>12</v>
      </c>
      <c r="G764" s="12" t="s">
        <v>11</v>
      </c>
    </row>
    <row r="765" spans="3:7" ht="15" thickBot="1" x14ac:dyDescent="0.35">
      <c r="C765" s="10">
        <v>43323</v>
      </c>
      <c r="D765" s="11">
        <v>0.33952546296296293</v>
      </c>
      <c r="E765" s="12" t="s">
        <v>9</v>
      </c>
      <c r="F765" s="12">
        <v>12</v>
      </c>
      <c r="G765" s="12" t="s">
        <v>11</v>
      </c>
    </row>
    <row r="766" spans="3:7" ht="15" thickBot="1" x14ac:dyDescent="0.35">
      <c r="C766" s="10">
        <v>43323</v>
      </c>
      <c r="D766" s="11">
        <v>0.35636574074074073</v>
      </c>
      <c r="E766" s="12" t="s">
        <v>9</v>
      </c>
      <c r="F766" s="12">
        <v>11</v>
      </c>
      <c r="G766" s="12" t="s">
        <v>10</v>
      </c>
    </row>
    <row r="767" spans="3:7" ht="15" thickBot="1" x14ac:dyDescent="0.35">
      <c r="C767" s="10">
        <v>43323</v>
      </c>
      <c r="D767" s="11">
        <v>0.36310185185185184</v>
      </c>
      <c r="E767" s="12" t="s">
        <v>9</v>
      </c>
      <c r="F767" s="12">
        <v>10</v>
      </c>
      <c r="G767" s="12" t="s">
        <v>11</v>
      </c>
    </row>
    <row r="768" spans="3:7" ht="15" thickBot="1" x14ac:dyDescent="0.35">
      <c r="C768" s="10">
        <v>43323</v>
      </c>
      <c r="D768" s="11">
        <v>0.37340277777777775</v>
      </c>
      <c r="E768" s="12" t="s">
        <v>9</v>
      </c>
      <c r="F768" s="12">
        <v>9</v>
      </c>
      <c r="G768" s="12" t="s">
        <v>10</v>
      </c>
    </row>
    <row r="769" spans="3:7" ht="15" thickBot="1" x14ac:dyDescent="0.35">
      <c r="C769" s="10">
        <v>43323</v>
      </c>
      <c r="D769" s="11">
        <v>0.38209490740740742</v>
      </c>
      <c r="E769" s="12" t="s">
        <v>9</v>
      </c>
      <c r="F769" s="12">
        <v>8</v>
      </c>
      <c r="G769" s="12" t="s">
        <v>11</v>
      </c>
    </row>
    <row r="770" spans="3:7" ht="15" thickBot="1" x14ac:dyDescent="0.35">
      <c r="C770" s="10">
        <v>43323</v>
      </c>
      <c r="D770" s="11">
        <v>0.38636574074074076</v>
      </c>
      <c r="E770" s="12" t="s">
        <v>9</v>
      </c>
      <c r="F770" s="12">
        <v>6</v>
      </c>
      <c r="G770" s="12" t="s">
        <v>11</v>
      </c>
    </row>
    <row r="771" spans="3:7" ht="15" thickBot="1" x14ac:dyDescent="0.35">
      <c r="C771" s="10">
        <v>43323</v>
      </c>
      <c r="D771" s="11">
        <v>0.39432870370370371</v>
      </c>
      <c r="E771" s="12" t="s">
        <v>9</v>
      </c>
      <c r="F771" s="12">
        <v>6</v>
      </c>
      <c r="G771" s="12" t="s">
        <v>11</v>
      </c>
    </row>
    <row r="772" spans="3:7" ht="15" thickBot="1" x14ac:dyDescent="0.35">
      <c r="C772" s="10">
        <v>43323</v>
      </c>
      <c r="D772" s="11">
        <v>0.40430555555555553</v>
      </c>
      <c r="E772" s="12" t="s">
        <v>9</v>
      </c>
      <c r="F772" s="12">
        <v>6</v>
      </c>
      <c r="G772" s="12" t="s">
        <v>11</v>
      </c>
    </row>
    <row r="773" spans="3:7" ht="15" thickBot="1" x14ac:dyDescent="0.35">
      <c r="C773" s="10">
        <v>43323</v>
      </c>
      <c r="D773" s="11">
        <v>0.41172453703703704</v>
      </c>
      <c r="E773" s="12" t="s">
        <v>9</v>
      </c>
      <c r="F773" s="12">
        <v>8</v>
      </c>
      <c r="G773" s="12" t="s">
        <v>11</v>
      </c>
    </row>
    <row r="774" spans="3:7" ht="15" thickBot="1" x14ac:dyDescent="0.35">
      <c r="C774" s="10">
        <v>43323</v>
      </c>
      <c r="D774" s="11">
        <v>0.43751157407407404</v>
      </c>
      <c r="E774" s="12" t="s">
        <v>9</v>
      </c>
      <c r="F774" s="12">
        <v>9</v>
      </c>
      <c r="G774" s="12" t="s">
        <v>11</v>
      </c>
    </row>
    <row r="775" spans="3:7" ht="15" thickBot="1" x14ac:dyDescent="0.35">
      <c r="C775" s="10">
        <v>43323</v>
      </c>
      <c r="D775" s="11">
        <v>0.4508449074074074</v>
      </c>
      <c r="E775" s="12" t="s">
        <v>9</v>
      </c>
      <c r="F775" s="12">
        <v>7</v>
      </c>
      <c r="G775" s="12" t="s">
        <v>11</v>
      </c>
    </row>
    <row r="776" spans="3:7" ht="15" thickBot="1" x14ac:dyDescent="0.35">
      <c r="C776" s="10">
        <v>43323</v>
      </c>
      <c r="D776" s="11">
        <v>0.46718750000000003</v>
      </c>
      <c r="E776" s="12" t="s">
        <v>9</v>
      </c>
      <c r="F776" s="12">
        <v>6</v>
      </c>
      <c r="G776" s="12" t="s">
        <v>11</v>
      </c>
    </row>
    <row r="777" spans="3:7" ht="15" thickBot="1" x14ac:dyDescent="0.35">
      <c r="C777" s="10">
        <v>43323</v>
      </c>
      <c r="D777" s="11">
        <v>0.46759259259259256</v>
      </c>
      <c r="E777" s="12" t="s">
        <v>9</v>
      </c>
      <c r="F777" s="12">
        <v>17</v>
      </c>
      <c r="G777" s="12" t="s">
        <v>11</v>
      </c>
    </row>
    <row r="778" spans="3:7" ht="15" thickBot="1" x14ac:dyDescent="0.35">
      <c r="C778" s="10">
        <v>43323</v>
      </c>
      <c r="D778" s="11">
        <v>0.46760416666666665</v>
      </c>
      <c r="E778" s="12" t="s">
        <v>9</v>
      </c>
      <c r="F778" s="12">
        <v>15</v>
      </c>
      <c r="G778" s="12" t="s">
        <v>11</v>
      </c>
    </row>
    <row r="779" spans="3:7" ht="15" thickBot="1" x14ac:dyDescent="0.35">
      <c r="C779" s="10">
        <v>43323</v>
      </c>
      <c r="D779" s="11">
        <v>0.48123842592592592</v>
      </c>
      <c r="E779" s="12" t="s">
        <v>9</v>
      </c>
      <c r="F779" s="12">
        <v>10</v>
      </c>
      <c r="G779" s="12" t="s">
        <v>11</v>
      </c>
    </row>
    <row r="780" spans="3:7" ht="15" thickBot="1" x14ac:dyDescent="0.35">
      <c r="C780" s="10">
        <v>43323</v>
      </c>
      <c r="D780" s="11">
        <v>0.49229166666666663</v>
      </c>
      <c r="E780" s="12" t="s">
        <v>9</v>
      </c>
      <c r="F780" s="12">
        <v>13</v>
      </c>
      <c r="G780" s="12" t="s">
        <v>11</v>
      </c>
    </row>
    <row r="781" spans="3:7" ht="15" thickBot="1" x14ac:dyDescent="0.35">
      <c r="C781" s="10">
        <v>43323</v>
      </c>
      <c r="D781" s="11">
        <v>0.51585648148148155</v>
      </c>
      <c r="E781" s="12" t="s">
        <v>9</v>
      </c>
      <c r="F781" s="12">
        <v>19</v>
      </c>
      <c r="G781" s="12" t="s">
        <v>10</v>
      </c>
    </row>
    <row r="782" spans="3:7" ht="15" thickBot="1" x14ac:dyDescent="0.35">
      <c r="C782" s="10">
        <v>43323</v>
      </c>
      <c r="D782" s="11">
        <v>0.5169907407407407</v>
      </c>
      <c r="E782" s="12" t="s">
        <v>9</v>
      </c>
      <c r="F782" s="12">
        <v>12</v>
      </c>
      <c r="G782" s="12" t="s">
        <v>11</v>
      </c>
    </row>
    <row r="783" spans="3:7" ht="15" thickBot="1" x14ac:dyDescent="0.35">
      <c r="C783" s="10">
        <v>43323</v>
      </c>
      <c r="D783" s="11">
        <v>0.5199421296296296</v>
      </c>
      <c r="E783" s="12" t="s">
        <v>9</v>
      </c>
      <c r="F783" s="12">
        <v>11</v>
      </c>
      <c r="G783" s="12" t="s">
        <v>11</v>
      </c>
    </row>
    <row r="784" spans="3:7" ht="15" thickBot="1" x14ac:dyDescent="0.35">
      <c r="C784" s="10">
        <v>43323</v>
      </c>
      <c r="D784" s="11">
        <v>0.52682870370370372</v>
      </c>
      <c r="E784" s="12" t="s">
        <v>9</v>
      </c>
      <c r="F784" s="12">
        <v>13</v>
      </c>
      <c r="G784" s="12" t="s">
        <v>11</v>
      </c>
    </row>
    <row r="785" spans="3:7" ht="15" thickBot="1" x14ac:dyDescent="0.35">
      <c r="C785" s="10">
        <v>43323</v>
      </c>
      <c r="D785" s="11">
        <v>0.53432870370370367</v>
      </c>
      <c r="E785" s="12" t="s">
        <v>9</v>
      </c>
      <c r="F785" s="12">
        <v>12</v>
      </c>
      <c r="G785" s="12" t="s">
        <v>10</v>
      </c>
    </row>
    <row r="786" spans="3:7" ht="15" thickBot="1" x14ac:dyDescent="0.35">
      <c r="C786" s="10">
        <v>43323</v>
      </c>
      <c r="D786" s="11">
        <v>0.53569444444444447</v>
      </c>
      <c r="E786" s="12" t="s">
        <v>9</v>
      </c>
      <c r="F786" s="12">
        <v>14</v>
      </c>
      <c r="G786" s="12" t="s">
        <v>10</v>
      </c>
    </row>
    <row r="787" spans="3:7" ht="15" thickBot="1" x14ac:dyDescent="0.35">
      <c r="C787" s="10">
        <v>43323</v>
      </c>
      <c r="D787" s="11">
        <v>0.53581018518518519</v>
      </c>
      <c r="E787" s="12" t="s">
        <v>9</v>
      </c>
      <c r="F787" s="12">
        <v>17</v>
      </c>
      <c r="G787" s="12" t="s">
        <v>10</v>
      </c>
    </row>
    <row r="788" spans="3:7" ht="15" thickBot="1" x14ac:dyDescent="0.35">
      <c r="C788" s="10">
        <v>43323</v>
      </c>
      <c r="D788" s="11">
        <v>0.53847222222222224</v>
      </c>
      <c r="E788" s="12" t="s">
        <v>9</v>
      </c>
      <c r="F788" s="12">
        <v>23</v>
      </c>
      <c r="G788" s="12" t="s">
        <v>10</v>
      </c>
    </row>
    <row r="789" spans="3:7" ht="15" thickBot="1" x14ac:dyDescent="0.35">
      <c r="C789" s="10">
        <v>43323</v>
      </c>
      <c r="D789" s="11">
        <v>0.53929398148148155</v>
      </c>
      <c r="E789" s="12" t="s">
        <v>9</v>
      </c>
      <c r="F789" s="12">
        <v>19</v>
      </c>
      <c r="G789" s="12" t="s">
        <v>11</v>
      </c>
    </row>
    <row r="790" spans="3:7" ht="15" thickBot="1" x14ac:dyDescent="0.35">
      <c r="C790" s="10">
        <v>43323</v>
      </c>
      <c r="D790" s="11">
        <v>0.54593749999999996</v>
      </c>
      <c r="E790" s="12" t="s">
        <v>9</v>
      </c>
      <c r="F790" s="12">
        <v>13</v>
      </c>
      <c r="G790" s="12" t="s">
        <v>10</v>
      </c>
    </row>
    <row r="791" spans="3:7" ht="15" thickBot="1" x14ac:dyDescent="0.35">
      <c r="C791" s="10">
        <v>43323</v>
      </c>
      <c r="D791" s="11">
        <v>0.55179398148148151</v>
      </c>
      <c r="E791" s="12" t="s">
        <v>9</v>
      </c>
      <c r="F791" s="12">
        <v>20</v>
      </c>
      <c r="G791" s="12" t="s">
        <v>11</v>
      </c>
    </row>
    <row r="792" spans="3:7" ht="15" thickBot="1" x14ac:dyDescent="0.35">
      <c r="C792" s="10">
        <v>43323</v>
      </c>
      <c r="D792" s="11">
        <v>0.55185185185185182</v>
      </c>
      <c r="E792" s="12" t="s">
        <v>9</v>
      </c>
      <c r="F792" s="12">
        <v>10</v>
      </c>
      <c r="G792" s="12" t="s">
        <v>11</v>
      </c>
    </row>
    <row r="793" spans="3:7" ht="15" thickBot="1" x14ac:dyDescent="0.35">
      <c r="C793" s="10">
        <v>43323</v>
      </c>
      <c r="D793" s="11">
        <v>0.55834490740740739</v>
      </c>
      <c r="E793" s="12" t="s">
        <v>9</v>
      </c>
      <c r="F793" s="12">
        <v>10</v>
      </c>
      <c r="G793" s="12" t="s">
        <v>11</v>
      </c>
    </row>
    <row r="794" spans="3:7" ht="15" thickBot="1" x14ac:dyDescent="0.35">
      <c r="C794" s="10">
        <v>43323</v>
      </c>
      <c r="D794" s="11">
        <v>0.55893518518518526</v>
      </c>
      <c r="E794" s="12" t="s">
        <v>9</v>
      </c>
      <c r="F794" s="12">
        <v>14</v>
      </c>
      <c r="G794" s="12" t="s">
        <v>11</v>
      </c>
    </row>
    <row r="795" spans="3:7" ht="15" thickBot="1" x14ac:dyDescent="0.35">
      <c r="C795" s="10">
        <v>43323</v>
      </c>
      <c r="D795" s="11">
        <v>0.56883101851851847</v>
      </c>
      <c r="E795" s="12" t="s">
        <v>9</v>
      </c>
      <c r="F795" s="12">
        <v>12</v>
      </c>
      <c r="G795" s="12" t="s">
        <v>10</v>
      </c>
    </row>
    <row r="796" spans="3:7" ht="15" thickBot="1" x14ac:dyDescent="0.35">
      <c r="C796" s="10">
        <v>43323</v>
      </c>
      <c r="D796" s="11">
        <v>0.5709953703703704</v>
      </c>
      <c r="E796" s="12" t="s">
        <v>9</v>
      </c>
      <c r="F796" s="12">
        <v>32</v>
      </c>
      <c r="G796" s="12" t="s">
        <v>10</v>
      </c>
    </row>
    <row r="797" spans="3:7" ht="15" thickBot="1" x14ac:dyDescent="0.35">
      <c r="C797" s="10">
        <v>43323</v>
      </c>
      <c r="D797" s="11">
        <v>0.57373842592592594</v>
      </c>
      <c r="E797" s="12" t="s">
        <v>9</v>
      </c>
      <c r="F797" s="12">
        <v>13</v>
      </c>
      <c r="G797" s="12" t="s">
        <v>11</v>
      </c>
    </row>
    <row r="798" spans="3:7" ht="15" thickBot="1" x14ac:dyDescent="0.35">
      <c r="C798" s="10">
        <v>43323</v>
      </c>
      <c r="D798" s="11">
        <v>0.58059027777777772</v>
      </c>
      <c r="E798" s="12" t="s">
        <v>9</v>
      </c>
      <c r="F798" s="12">
        <v>23</v>
      </c>
      <c r="G798" s="12" t="s">
        <v>10</v>
      </c>
    </row>
    <row r="799" spans="3:7" ht="15" thickBot="1" x14ac:dyDescent="0.35">
      <c r="C799" s="10">
        <v>43323</v>
      </c>
      <c r="D799" s="11">
        <v>0.58172453703703708</v>
      </c>
      <c r="E799" s="12" t="s">
        <v>9</v>
      </c>
      <c r="F799" s="12">
        <v>13</v>
      </c>
      <c r="G799" s="12" t="s">
        <v>10</v>
      </c>
    </row>
    <row r="800" spans="3:7" ht="15" thickBot="1" x14ac:dyDescent="0.35">
      <c r="C800" s="10">
        <v>43323</v>
      </c>
      <c r="D800" s="11">
        <v>0.58178240740740739</v>
      </c>
      <c r="E800" s="12" t="s">
        <v>9</v>
      </c>
      <c r="F800" s="12">
        <v>13</v>
      </c>
      <c r="G800" s="12" t="s">
        <v>10</v>
      </c>
    </row>
    <row r="801" spans="3:7" ht="15" thickBot="1" x14ac:dyDescent="0.35">
      <c r="C801" s="10">
        <v>43323</v>
      </c>
      <c r="D801" s="11">
        <v>0.58653935185185191</v>
      </c>
      <c r="E801" s="12" t="s">
        <v>9</v>
      </c>
      <c r="F801" s="12">
        <v>13</v>
      </c>
      <c r="G801" s="12" t="s">
        <v>10</v>
      </c>
    </row>
    <row r="802" spans="3:7" ht="15" thickBot="1" x14ac:dyDescent="0.35">
      <c r="C802" s="10">
        <v>43323</v>
      </c>
      <c r="D802" s="11">
        <v>0.59640046296296301</v>
      </c>
      <c r="E802" s="12" t="s">
        <v>9</v>
      </c>
      <c r="F802" s="12">
        <v>12</v>
      </c>
      <c r="G802" s="12" t="s">
        <v>10</v>
      </c>
    </row>
    <row r="803" spans="3:7" ht="15" thickBot="1" x14ac:dyDescent="0.35">
      <c r="C803" s="10">
        <v>43323</v>
      </c>
      <c r="D803" s="11">
        <v>0.59695601851851854</v>
      </c>
      <c r="E803" s="12" t="s">
        <v>9</v>
      </c>
      <c r="F803" s="12">
        <v>16</v>
      </c>
      <c r="G803" s="12" t="s">
        <v>10</v>
      </c>
    </row>
    <row r="804" spans="3:7" ht="15" thickBot="1" x14ac:dyDescent="0.35">
      <c r="C804" s="10">
        <v>43323</v>
      </c>
      <c r="D804" s="11">
        <v>0.59706018518518522</v>
      </c>
      <c r="E804" s="12" t="s">
        <v>9</v>
      </c>
      <c r="F804" s="12">
        <v>15</v>
      </c>
      <c r="G804" s="12" t="s">
        <v>10</v>
      </c>
    </row>
    <row r="805" spans="3:7" ht="15" thickBot="1" x14ac:dyDescent="0.35">
      <c r="C805" s="10">
        <v>43323</v>
      </c>
      <c r="D805" s="11">
        <v>0.60031250000000003</v>
      </c>
      <c r="E805" s="12" t="s">
        <v>9</v>
      </c>
      <c r="F805" s="12">
        <v>13</v>
      </c>
      <c r="G805" s="12" t="s">
        <v>11</v>
      </c>
    </row>
    <row r="806" spans="3:7" ht="15" thickBot="1" x14ac:dyDescent="0.35">
      <c r="C806" s="10">
        <v>43323</v>
      </c>
      <c r="D806" s="11">
        <v>0.60033564814814822</v>
      </c>
      <c r="E806" s="12" t="s">
        <v>9</v>
      </c>
      <c r="F806" s="12">
        <v>11</v>
      </c>
      <c r="G806" s="12" t="s">
        <v>11</v>
      </c>
    </row>
    <row r="807" spans="3:7" ht="15" thickBot="1" x14ac:dyDescent="0.35">
      <c r="C807" s="10">
        <v>43323</v>
      </c>
      <c r="D807" s="11">
        <v>0.60034722222222225</v>
      </c>
      <c r="E807" s="12" t="s">
        <v>9</v>
      </c>
      <c r="F807" s="12">
        <v>10</v>
      </c>
      <c r="G807" s="12" t="s">
        <v>11</v>
      </c>
    </row>
    <row r="808" spans="3:7" ht="15" thickBot="1" x14ac:dyDescent="0.35">
      <c r="C808" s="10">
        <v>43323</v>
      </c>
      <c r="D808" s="11">
        <v>0.60042824074074075</v>
      </c>
      <c r="E808" s="12" t="s">
        <v>9</v>
      </c>
      <c r="F808" s="12">
        <v>10</v>
      </c>
      <c r="G808" s="12" t="s">
        <v>11</v>
      </c>
    </row>
    <row r="809" spans="3:7" ht="15" thickBot="1" x14ac:dyDescent="0.35">
      <c r="C809" s="10">
        <v>43323</v>
      </c>
      <c r="D809" s="11">
        <v>0.60116898148148146</v>
      </c>
      <c r="E809" s="12" t="s">
        <v>9</v>
      </c>
      <c r="F809" s="12">
        <v>9</v>
      </c>
      <c r="G809" s="12" t="s">
        <v>11</v>
      </c>
    </row>
    <row r="810" spans="3:7" ht="15" thickBot="1" x14ac:dyDescent="0.35">
      <c r="C810" s="10">
        <v>43323</v>
      </c>
      <c r="D810" s="11">
        <v>0.60365740740740736</v>
      </c>
      <c r="E810" s="12" t="s">
        <v>9</v>
      </c>
      <c r="F810" s="12">
        <v>8</v>
      </c>
      <c r="G810" s="12" t="s">
        <v>11</v>
      </c>
    </row>
    <row r="811" spans="3:7" ht="15" thickBot="1" x14ac:dyDescent="0.35">
      <c r="C811" s="10">
        <v>43323</v>
      </c>
      <c r="D811" s="11">
        <v>0.60606481481481478</v>
      </c>
      <c r="E811" s="12" t="s">
        <v>9</v>
      </c>
      <c r="F811" s="12">
        <v>9</v>
      </c>
      <c r="G811" s="12" t="s">
        <v>11</v>
      </c>
    </row>
    <row r="812" spans="3:7" ht="15" thickBot="1" x14ac:dyDescent="0.35">
      <c r="C812" s="10">
        <v>43323</v>
      </c>
      <c r="D812" s="11">
        <v>0.60609953703703701</v>
      </c>
      <c r="E812" s="12" t="s">
        <v>9</v>
      </c>
      <c r="F812" s="12">
        <v>11</v>
      </c>
      <c r="G812" s="12" t="s">
        <v>11</v>
      </c>
    </row>
    <row r="813" spans="3:7" ht="15" thickBot="1" x14ac:dyDescent="0.35">
      <c r="C813" s="10">
        <v>43323</v>
      </c>
      <c r="D813" s="11">
        <v>0.60613425925925923</v>
      </c>
      <c r="E813" s="12" t="s">
        <v>9</v>
      </c>
      <c r="F813" s="12">
        <v>10</v>
      </c>
      <c r="G813" s="12" t="s">
        <v>11</v>
      </c>
    </row>
    <row r="814" spans="3:7" ht="15" thickBot="1" x14ac:dyDescent="0.35">
      <c r="C814" s="10">
        <v>43323</v>
      </c>
      <c r="D814" s="11">
        <v>0.60615740740740742</v>
      </c>
      <c r="E814" s="12" t="s">
        <v>9</v>
      </c>
      <c r="F814" s="12">
        <v>11</v>
      </c>
      <c r="G814" s="12" t="s">
        <v>11</v>
      </c>
    </row>
    <row r="815" spans="3:7" ht="15" thickBot="1" x14ac:dyDescent="0.35">
      <c r="C815" s="10">
        <v>43323</v>
      </c>
      <c r="D815" s="11">
        <v>0.60622685185185188</v>
      </c>
      <c r="E815" s="12" t="s">
        <v>9</v>
      </c>
      <c r="F815" s="12">
        <v>11</v>
      </c>
      <c r="G815" s="12" t="s">
        <v>11</v>
      </c>
    </row>
    <row r="816" spans="3:7" ht="15" thickBot="1" x14ac:dyDescent="0.35">
      <c r="C816" s="10">
        <v>43323</v>
      </c>
      <c r="D816" s="11">
        <v>0.60625000000000007</v>
      </c>
      <c r="E816" s="12" t="s">
        <v>9</v>
      </c>
      <c r="F816" s="12">
        <v>10</v>
      </c>
      <c r="G816" s="12" t="s">
        <v>11</v>
      </c>
    </row>
    <row r="817" spans="3:7" ht="15" thickBot="1" x14ac:dyDescent="0.35">
      <c r="C817" s="10">
        <v>43323</v>
      </c>
      <c r="D817" s="11">
        <v>0.60628472222222218</v>
      </c>
      <c r="E817" s="12" t="s">
        <v>9</v>
      </c>
      <c r="F817" s="12">
        <v>10</v>
      </c>
      <c r="G817" s="12" t="s">
        <v>11</v>
      </c>
    </row>
    <row r="818" spans="3:7" ht="15" thickBot="1" x14ac:dyDescent="0.35">
      <c r="C818" s="10">
        <v>43323</v>
      </c>
      <c r="D818" s="11">
        <v>0.60628472222222218</v>
      </c>
      <c r="E818" s="12" t="s">
        <v>9</v>
      </c>
      <c r="F818" s="12">
        <v>11</v>
      </c>
      <c r="G818" s="12" t="s">
        <v>11</v>
      </c>
    </row>
    <row r="819" spans="3:7" ht="15" thickBot="1" x14ac:dyDescent="0.35">
      <c r="C819" s="10">
        <v>43323</v>
      </c>
      <c r="D819" s="11">
        <v>0.60648148148148151</v>
      </c>
      <c r="E819" s="12" t="s">
        <v>9</v>
      </c>
      <c r="F819" s="12">
        <v>11</v>
      </c>
      <c r="G819" s="12" t="s">
        <v>11</v>
      </c>
    </row>
    <row r="820" spans="3:7" ht="15" thickBot="1" x14ac:dyDescent="0.35">
      <c r="C820" s="10">
        <v>43323</v>
      </c>
      <c r="D820" s="11">
        <v>0.60658564814814808</v>
      </c>
      <c r="E820" s="12" t="s">
        <v>9</v>
      </c>
      <c r="F820" s="12">
        <v>8</v>
      </c>
      <c r="G820" s="12" t="s">
        <v>11</v>
      </c>
    </row>
    <row r="821" spans="3:7" ht="15" thickBot="1" x14ac:dyDescent="0.35">
      <c r="C821" s="10">
        <v>43323</v>
      </c>
      <c r="D821" s="11">
        <v>0.60659722222222223</v>
      </c>
      <c r="E821" s="12" t="s">
        <v>9</v>
      </c>
      <c r="F821" s="12">
        <v>10</v>
      </c>
      <c r="G821" s="12" t="s">
        <v>11</v>
      </c>
    </row>
    <row r="822" spans="3:7" ht="15" thickBot="1" x14ac:dyDescent="0.35">
      <c r="C822" s="10">
        <v>43323</v>
      </c>
      <c r="D822" s="11">
        <v>0.60663194444444446</v>
      </c>
      <c r="E822" s="12" t="s">
        <v>9</v>
      </c>
      <c r="F822" s="12">
        <v>11</v>
      </c>
      <c r="G822" s="12" t="s">
        <v>11</v>
      </c>
    </row>
    <row r="823" spans="3:7" ht="15" thickBot="1" x14ac:dyDescent="0.35">
      <c r="C823" s="10">
        <v>43323</v>
      </c>
      <c r="D823" s="11">
        <v>0.6066435185185185</v>
      </c>
      <c r="E823" s="12" t="s">
        <v>9</v>
      </c>
      <c r="F823" s="12">
        <v>10</v>
      </c>
      <c r="G823" s="12" t="s">
        <v>11</v>
      </c>
    </row>
    <row r="824" spans="3:7" ht="15" thickBot="1" x14ac:dyDescent="0.35">
      <c r="C824" s="10">
        <v>43323</v>
      </c>
      <c r="D824" s="11">
        <v>0.60665509259259254</v>
      </c>
      <c r="E824" s="12" t="s">
        <v>9</v>
      </c>
      <c r="F824" s="12">
        <v>11</v>
      </c>
      <c r="G824" s="12" t="s">
        <v>11</v>
      </c>
    </row>
    <row r="825" spans="3:7" ht="15" thickBot="1" x14ac:dyDescent="0.35">
      <c r="C825" s="10">
        <v>43323</v>
      </c>
      <c r="D825" s="11">
        <v>0.60667824074074073</v>
      </c>
      <c r="E825" s="12" t="s">
        <v>9</v>
      </c>
      <c r="F825" s="12">
        <v>12</v>
      </c>
      <c r="G825" s="12" t="s">
        <v>11</v>
      </c>
    </row>
    <row r="826" spans="3:7" ht="15" thickBot="1" x14ac:dyDescent="0.35">
      <c r="C826" s="10">
        <v>43323</v>
      </c>
      <c r="D826" s="11">
        <v>0.6074074074074074</v>
      </c>
      <c r="E826" s="12" t="s">
        <v>9</v>
      </c>
      <c r="F826" s="12">
        <v>11</v>
      </c>
      <c r="G826" s="12" t="s">
        <v>11</v>
      </c>
    </row>
    <row r="827" spans="3:7" ht="15" thickBot="1" x14ac:dyDescent="0.35">
      <c r="C827" s="10">
        <v>43323</v>
      </c>
      <c r="D827" s="11">
        <v>0.60747685185185185</v>
      </c>
      <c r="E827" s="12" t="s">
        <v>9</v>
      </c>
      <c r="F827" s="12">
        <v>10</v>
      </c>
      <c r="G827" s="12" t="s">
        <v>11</v>
      </c>
    </row>
    <row r="828" spans="3:7" ht="15" thickBot="1" x14ac:dyDescent="0.35">
      <c r="C828" s="10">
        <v>43323</v>
      </c>
      <c r="D828" s="11">
        <v>0.60750000000000004</v>
      </c>
      <c r="E828" s="12" t="s">
        <v>9</v>
      </c>
      <c r="F828" s="12">
        <v>11</v>
      </c>
      <c r="G828" s="12" t="s">
        <v>11</v>
      </c>
    </row>
    <row r="829" spans="3:7" ht="15" thickBot="1" x14ac:dyDescent="0.35">
      <c r="C829" s="10">
        <v>43323</v>
      </c>
      <c r="D829" s="11">
        <v>0.61304398148148154</v>
      </c>
      <c r="E829" s="12" t="s">
        <v>9</v>
      </c>
      <c r="F829" s="12">
        <v>9</v>
      </c>
      <c r="G829" s="12" t="s">
        <v>11</v>
      </c>
    </row>
    <row r="830" spans="3:7" ht="15" thickBot="1" x14ac:dyDescent="0.35">
      <c r="C830" s="10">
        <v>43323</v>
      </c>
      <c r="D830" s="11">
        <v>0.61305555555555558</v>
      </c>
      <c r="E830" s="12" t="s">
        <v>9</v>
      </c>
      <c r="F830" s="12">
        <v>10</v>
      </c>
      <c r="G830" s="12" t="s">
        <v>11</v>
      </c>
    </row>
    <row r="831" spans="3:7" ht="15" thickBot="1" x14ac:dyDescent="0.35">
      <c r="C831" s="10">
        <v>43323</v>
      </c>
      <c r="D831" s="11">
        <v>0.61306712962962961</v>
      </c>
      <c r="E831" s="12" t="s">
        <v>9</v>
      </c>
      <c r="F831" s="12">
        <v>9</v>
      </c>
      <c r="G831" s="12" t="s">
        <v>11</v>
      </c>
    </row>
    <row r="832" spans="3:7" ht="15" thickBot="1" x14ac:dyDescent="0.35">
      <c r="C832" s="10">
        <v>43323</v>
      </c>
      <c r="D832" s="11">
        <v>0.61307870370370365</v>
      </c>
      <c r="E832" s="12" t="s">
        <v>9</v>
      </c>
      <c r="F832" s="12">
        <v>10</v>
      </c>
      <c r="G832" s="12" t="s">
        <v>11</v>
      </c>
    </row>
    <row r="833" spans="3:7" ht="15" thickBot="1" x14ac:dyDescent="0.35">
      <c r="C833" s="10">
        <v>43323</v>
      </c>
      <c r="D833" s="11">
        <v>0.6130902777777778</v>
      </c>
      <c r="E833" s="12" t="s">
        <v>9</v>
      </c>
      <c r="F833" s="12">
        <v>8</v>
      </c>
      <c r="G833" s="12" t="s">
        <v>11</v>
      </c>
    </row>
    <row r="834" spans="3:7" ht="15" thickBot="1" x14ac:dyDescent="0.35">
      <c r="C834" s="10">
        <v>43323</v>
      </c>
      <c r="D834" s="11">
        <v>0.61311342592592599</v>
      </c>
      <c r="E834" s="12" t="s">
        <v>9</v>
      </c>
      <c r="F834" s="12">
        <v>9</v>
      </c>
      <c r="G834" s="12" t="s">
        <v>11</v>
      </c>
    </row>
    <row r="835" spans="3:7" ht="15" thickBot="1" x14ac:dyDescent="0.35">
      <c r="C835" s="10">
        <v>43323</v>
      </c>
      <c r="D835" s="11">
        <v>0.61311342592592599</v>
      </c>
      <c r="E835" s="12" t="s">
        <v>9</v>
      </c>
      <c r="F835" s="12">
        <v>12</v>
      </c>
      <c r="G835" s="12" t="s">
        <v>11</v>
      </c>
    </row>
    <row r="836" spans="3:7" ht="15" thickBot="1" x14ac:dyDescent="0.35">
      <c r="C836" s="10">
        <v>43323</v>
      </c>
      <c r="D836" s="11">
        <v>0.61313657407407407</v>
      </c>
      <c r="E836" s="12" t="s">
        <v>9</v>
      </c>
      <c r="F836" s="12">
        <v>11</v>
      </c>
      <c r="G836" s="12" t="s">
        <v>11</v>
      </c>
    </row>
    <row r="837" spans="3:7" ht="15" thickBot="1" x14ac:dyDescent="0.35">
      <c r="C837" s="10">
        <v>43323</v>
      </c>
      <c r="D837" s="11">
        <v>0.61318287037037034</v>
      </c>
      <c r="E837" s="12" t="s">
        <v>9</v>
      </c>
      <c r="F837" s="12">
        <v>9</v>
      </c>
      <c r="G837" s="12" t="s">
        <v>11</v>
      </c>
    </row>
    <row r="838" spans="3:7" ht="15" thickBot="1" x14ac:dyDescent="0.35">
      <c r="C838" s="10">
        <v>43323</v>
      </c>
      <c r="D838" s="11">
        <v>0.61319444444444449</v>
      </c>
      <c r="E838" s="12" t="s">
        <v>9</v>
      </c>
      <c r="F838" s="12">
        <v>5</v>
      </c>
      <c r="G838" s="12" t="s">
        <v>11</v>
      </c>
    </row>
    <row r="839" spans="3:7" ht="15" thickBot="1" x14ac:dyDescent="0.35">
      <c r="C839" s="10">
        <v>43323</v>
      </c>
      <c r="D839" s="11">
        <v>0.61753472222222217</v>
      </c>
      <c r="E839" s="12" t="s">
        <v>9</v>
      </c>
      <c r="F839" s="12">
        <v>5</v>
      </c>
      <c r="G839" s="12" t="s">
        <v>11</v>
      </c>
    </row>
    <row r="840" spans="3:7" ht="15" thickBot="1" x14ac:dyDescent="0.35">
      <c r="C840" s="10">
        <v>43323</v>
      </c>
      <c r="D840" s="11">
        <v>0.61995370370370373</v>
      </c>
      <c r="E840" s="12" t="s">
        <v>9</v>
      </c>
      <c r="F840" s="12">
        <v>15</v>
      </c>
      <c r="G840" s="12" t="s">
        <v>11</v>
      </c>
    </row>
    <row r="841" spans="3:7" ht="15" thickBot="1" x14ac:dyDescent="0.35">
      <c r="C841" s="10">
        <v>43323</v>
      </c>
      <c r="D841" s="11">
        <v>0.61997685185185192</v>
      </c>
      <c r="E841" s="12" t="s">
        <v>9</v>
      </c>
      <c r="F841" s="12">
        <v>16</v>
      </c>
      <c r="G841" s="12" t="s">
        <v>11</v>
      </c>
    </row>
    <row r="842" spans="3:7" ht="15" thickBot="1" x14ac:dyDescent="0.35">
      <c r="C842" s="10">
        <v>43323</v>
      </c>
      <c r="D842" s="11">
        <v>0.61997685185185192</v>
      </c>
      <c r="E842" s="12" t="s">
        <v>9</v>
      </c>
      <c r="F842" s="12">
        <v>14</v>
      </c>
      <c r="G842" s="12" t="s">
        <v>11</v>
      </c>
    </row>
    <row r="843" spans="3:7" ht="15" thickBot="1" x14ac:dyDescent="0.35">
      <c r="C843" s="10">
        <v>43323</v>
      </c>
      <c r="D843" s="11">
        <v>0.62</v>
      </c>
      <c r="E843" s="12" t="s">
        <v>9</v>
      </c>
      <c r="F843" s="12">
        <v>14</v>
      </c>
      <c r="G843" s="12" t="s">
        <v>11</v>
      </c>
    </row>
    <row r="844" spans="3:7" ht="15" thickBot="1" x14ac:dyDescent="0.35">
      <c r="C844" s="10">
        <v>43323</v>
      </c>
      <c r="D844" s="11">
        <v>0.62725694444444446</v>
      </c>
      <c r="E844" s="12" t="s">
        <v>9</v>
      </c>
      <c r="F844" s="12">
        <v>11</v>
      </c>
      <c r="G844" s="12" t="s">
        <v>10</v>
      </c>
    </row>
    <row r="845" spans="3:7" ht="15" thickBot="1" x14ac:dyDescent="0.35">
      <c r="C845" s="10">
        <v>43323</v>
      </c>
      <c r="D845" s="11">
        <v>0.62730324074074073</v>
      </c>
      <c r="E845" s="12" t="s">
        <v>9</v>
      </c>
      <c r="F845" s="12">
        <v>22</v>
      </c>
      <c r="G845" s="12" t="s">
        <v>10</v>
      </c>
    </row>
    <row r="846" spans="3:7" ht="15" thickBot="1" x14ac:dyDescent="0.35">
      <c r="C846" s="10">
        <v>43323</v>
      </c>
      <c r="D846" s="11">
        <v>0.62731481481481477</v>
      </c>
      <c r="E846" s="12" t="s">
        <v>9</v>
      </c>
      <c r="F846" s="12">
        <v>17</v>
      </c>
      <c r="G846" s="12" t="s">
        <v>10</v>
      </c>
    </row>
    <row r="847" spans="3:7" ht="15" thickBot="1" x14ac:dyDescent="0.35">
      <c r="C847" s="10">
        <v>43323</v>
      </c>
      <c r="D847" s="11">
        <v>0.62733796296296296</v>
      </c>
      <c r="E847" s="12" t="s">
        <v>9</v>
      </c>
      <c r="F847" s="12">
        <v>17</v>
      </c>
      <c r="G847" s="12" t="s">
        <v>10</v>
      </c>
    </row>
    <row r="848" spans="3:7" ht="15" thickBot="1" x14ac:dyDescent="0.35">
      <c r="C848" s="10">
        <v>43323</v>
      </c>
      <c r="D848" s="11">
        <v>0.62734953703703711</v>
      </c>
      <c r="E848" s="12" t="s">
        <v>9</v>
      </c>
      <c r="F848" s="12">
        <v>19</v>
      </c>
      <c r="G848" s="12" t="s">
        <v>10</v>
      </c>
    </row>
    <row r="849" spans="3:7" ht="15" thickBot="1" x14ac:dyDescent="0.35">
      <c r="C849" s="10">
        <v>43323</v>
      </c>
      <c r="D849" s="11">
        <v>0.64858796296296295</v>
      </c>
      <c r="E849" s="12" t="s">
        <v>9</v>
      </c>
      <c r="F849" s="12">
        <v>21</v>
      </c>
      <c r="G849" s="12" t="s">
        <v>11</v>
      </c>
    </row>
    <row r="850" spans="3:7" ht="15" thickBot="1" x14ac:dyDescent="0.35">
      <c r="C850" s="10">
        <v>43323</v>
      </c>
      <c r="D850" s="11">
        <v>0.65311342592592592</v>
      </c>
      <c r="E850" s="12" t="s">
        <v>9</v>
      </c>
      <c r="F850" s="12">
        <v>21</v>
      </c>
      <c r="G850" s="12" t="s">
        <v>11</v>
      </c>
    </row>
    <row r="851" spans="3:7" ht="15" thickBot="1" x14ac:dyDescent="0.35">
      <c r="C851" s="10">
        <v>43323</v>
      </c>
      <c r="D851" s="11">
        <v>0.66244212962962956</v>
      </c>
      <c r="E851" s="12" t="s">
        <v>9</v>
      </c>
      <c r="F851" s="12">
        <v>13</v>
      </c>
      <c r="G851" s="12" t="s">
        <v>10</v>
      </c>
    </row>
    <row r="852" spans="3:7" ht="15" thickBot="1" x14ac:dyDescent="0.35">
      <c r="C852" s="10">
        <v>43323</v>
      </c>
      <c r="D852" s="11">
        <v>0.66246527777777775</v>
      </c>
      <c r="E852" s="12" t="s">
        <v>9</v>
      </c>
      <c r="F852" s="12">
        <v>13</v>
      </c>
      <c r="G852" s="12" t="s">
        <v>10</v>
      </c>
    </row>
    <row r="853" spans="3:7" ht="15" thickBot="1" x14ac:dyDescent="0.35">
      <c r="C853" s="10">
        <v>43323</v>
      </c>
      <c r="D853" s="11">
        <v>0.6624768518518519</v>
      </c>
      <c r="E853" s="12" t="s">
        <v>9</v>
      </c>
      <c r="F853" s="12">
        <v>10</v>
      </c>
      <c r="G853" s="12" t="s">
        <v>10</v>
      </c>
    </row>
    <row r="854" spans="3:7" ht="15" thickBot="1" x14ac:dyDescent="0.35">
      <c r="C854" s="10">
        <v>43323</v>
      </c>
      <c r="D854" s="11">
        <v>0.66248842592592594</v>
      </c>
      <c r="E854" s="12" t="s">
        <v>9</v>
      </c>
      <c r="F854" s="12">
        <v>12</v>
      </c>
      <c r="G854" s="12" t="s">
        <v>10</v>
      </c>
    </row>
    <row r="855" spans="3:7" ht="15" thickBot="1" x14ac:dyDescent="0.35">
      <c r="C855" s="10">
        <v>43323</v>
      </c>
      <c r="D855" s="11">
        <v>0.66249999999999998</v>
      </c>
      <c r="E855" s="12" t="s">
        <v>9</v>
      </c>
      <c r="F855" s="12">
        <v>10</v>
      </c>
      <c r="G855" s="12" t="s">
        <v>10</v>
      </c>
    </row>
    <row r="856" spans="3:7" ht="15" thickBot="1" x14ac:dyDescent="0.35">
      <c r="C856" s="10">
        <v>43323</v>
      </c>
      <c r="D856" s="11">
        <v>0.66663194444444451</v>
      </c>
      <c r="E856" s="12" t="s">
        <v>9</v>
      </c>
      <c r="F856" s="12">
        <v>21</v>
      </c>
      <c r="G856" s="12" t="s">
        <v>10</v>
      </c>
    </row>
    <row r="857" spans="3:7" ht="15" thickBot="1" x14ac:dyDescent="0.35">
      <c r="C857" s="10">
        <v>43323</v>
      </c>
      <c r="D857" s="11">
        <v>0.66802083333333329</v>
      </c>
      <c r="E857" s="12" t="s">
        <v>9</v>
      </c>
      <c r="F857" s="12">
        <v>14</v>
      </c>
      <c r="G857" s="12" t="s">
        <v>10</v>
      </c>
    </row>
    <row r="858" spans="3:7" ht="15" thickBot="1" x14ac:dyDescent="0.35">
      <c r="C858" s="10">
        <v>43323</v>
      </c>
      <c r="D858" s="11">
        <v>0.67569444444444438</v>
      </c>
      <c r="E858" s="12" t="s">
        <v>9</v>
      </c>
      <c r="F858" s="12">
        <v>12</v>
      </c>
      <c r="G858" s="12" t="s">
        <v>11</v>
      </c>
    </row>
    <row r="859" spans="3:7" ht="15" thickBot="1" x14ac:dyDescent="0.35">
      <c r="C859" s="10">
        <v>43323</v>
      </c>
      <c r="D859" s="11">
        <v>0.67765046296296294</v>
      </c>
      <c r="E859" s="12" t="s">
        <v>9</v>
      </c>
      <c r="F859" s="12">
        <v>8</v>
      </c>
      <c r="G859" s="12" t="s">
        <v>11</v>
      </c>
    </row>
    <row r="860" spans="3:7" ht="15" thickBot="1" x14ac:dyDescent="0.35">
      <c r="C860" s="10">
        <v>43323</v>
      </c>
      <c r="D860" s="11">
        <v>0.67974537037037042</v>
      </c>
      <c r="E860" s="12" t="s">
        <v>9</v>
      </c>
      <c r="F860" s="12">
        <v>23</v>
      </c>
      <c r="G860" s="12" t="s">
        <v>10</v>
      </c>
    </row>
    <row r="861" spans="3:7" ht="15" thickBot="1" x14ac:dyDescent="0.35">
      <c r="C861" s="10">
        <v>43323</v>
      </c>
      <c r="D861" s="11">
        <v>0.68133101851851852</v>
      </c>
      <c r="E861" s="12" t="s">
        <v>9</v>
      </c>
      <c r="F861" s="12">
        <v>15</v>
      </c>
      <c r="G861" s="12" t="s">
        <v>10</v>
      </c>
    </row>
    <row r="862" spans="3:7" ht="15" thickBot="1" x14ac:dyDescent="0.35">
      <c r="C862" s="10">
        <v>43323</v>
      </c>
      <c r="D862" s="11">
        <v>0.68134259259259267</v>
      </c>
      <c r="E862" s="12" t="s">
        <v>9</v>
      </c>
      <c r="F862" s="12">
        <v>12</v>
      </c>
      <c r="G862" s="12" t="s">
        <v>10</v>
      </c>
    </row>
    <row r="863" spans="3:7" ht="15" thickBot="1" x14ac:dyDescent="0.35">
      <c r="C863" s="10">
        <v>43323</v>
      </c>
      <c r="D863" s="11">
        <v>0.68135416666666659</v>
      </c>
      <c r="E863" s="12" t="s">
        <v>9</v>
      </c>
      <c r="F863" s="12">
        <v>15</v>
      </c>
      <c r="G863" s="12" t="s">
        <v>10</v>
      </c>
    </row>
    <row r="864" spans="3:7" ht="15" thickBot="1" x14ac:dyDescent="0.35">
      <c r="C864" s="10">
        <v>43323</v>
      </c>
      <c r="D864" s="11">
        <v>0.68137731481481489</v>
      </c>
      <c r="E864" s="12" t="s">
        <v>9</v>
      </c>
      <c r="F864" s="12">
        <v>15</v>
      </c>
      <c r="G864" s="12" t="s">
        <v>10</v>
      </c>
    </row>
    <row r="865" spans="3:7" ht="15" thickBot="1" x14ac:dyDescent="0.35">
      <c r="C865" s="10">
        <v>43323</v>
      </c>
      <c r="D865" s="11">
        <v>0.68142361111111116</v>
      </c>
      <c r="E865" s="12" t="s">
        <v>9</v>
      </c>
      <c r="F865" s="12">
        <v>10</v>
      </c>
      <c r="G865" s="12" t="s">
        <v>10</v>
      </c>
    </row>
    <row r="866" spans="3:7" ht="15" thickBot="1" x14ac:dyDescent="0.35">
      <c r="C866" s="10">
        <v>43323</v>
      </c>
      <c r="D866" s="11">
        <v>0.69386574074074081</v>
      </c>
      <c r="E866" s="12" t="s">
        <v>9</v>
      </c>
      <c r="F866" s="12">
        <v>10</v>
      </c>
      <c r="G866" s="12" t="s">
        <v>10</v>
      </c>
    </row>
    <row r="867" spans="3:7" ht="15" thickBot="1" x14ac:dyDescent="0.35">
      <c r="C867" s="10">
        <v>43323</v>
      </c>
      <c r="D867" s="11">
        <v>0.71056712962962953</v>
      </c>
      <c r="E867" s="12" t="s">
        <v>9</v>
      </c>
      <c r="F867" s="12">
        <v>10</v>
      </c>
      <c r="G867" s="12" t="s">
        <v>11</v>
      </c>
    </row>
    <row r="868" spans="3:7" ht="15" thickBot="1" x14ac:dyDescent="0.35">
      <c r="C868" s="10">
        <v>43323</v>
      </c>
      <c r="D868" s="11">
        <v>0.71568287037037026</v>
      </c>
      <c r="E868" s="12" t="s">
        <v>9</v>
      </c>
      <c r="F868" s="12">
        <v>14</v>
      </c>
      <c r="G868" s="12" t="s">
        <v>10</v>
      </c>
    </row>
    <row r="869" spans="3:7" ht="15" thickBot="1" x14ac:dyDescent="0.35">
      <c r="C869" s="10">
        <v>43323</v>
      </c>
      <c r="D869" s="11">
        <v>0.71570601851851856</v>
      </c>
      <c r="E869" s="12" t="s">
        <v>9</v>
      </c>
      <c r="F869" s="12">
        <v>24</v>
      </c>
      <c r="G869" s="12" t="s">
        <v>10</v>
      </c>
    </row>
    <row r="870" spans="3:7" ht="15" thickBot="1" x14ac:dyDescent="0.35">
      <c r="C870" s="10">
        <v>43323</v>
      </c>
      <c r="D870" s="11">
        <v>0.7157175925925926</v>
      </c>
      <c r="E870" s="12" t="s">
        <v>9</v>
      </c>
      <c r="F870" s="12">
        <v>20</v>
      </c>
      <c r="G870" s="12" t="s">
        <v>10</v>
      </c>
    </row>
    <row r="871" spans="3:7" ht="15" thickBot="1" x14ac:dyDescent="0.35">
      <c r="C871" s="10">
        <v>43323</v>
      </c>
      <c r="D871" s="11">
        <v>0.71575231481481483</v>
      </c>
      <c r="E871" s="12" t="s">
        <v>9</v>
      </c>
      <c r="F871" s="12">
        <v>20</v>
      </c>
      <c r="G871" s="12" t="s">
        <v>10</v>
      </c>
    </row>
    <row r="872" spans="3:7" ht="15" thickBot="1" x14ac:dyDescent="0.35">
      <c r="C872" s="10">
        <v>43323</v>
      </c>
      <c r="D872" s="11">
        <v>0.71732638888888889</v>
      </c>
      <c r="E872" s="12" t="s">
        <v>9</v>
      </c>
      <c r="F872" s="12">
        <v>15</v>
      </c>
      <c r="G872" s="12" t="s">
        <v>10</v>
      </c>
    </row>
    <row r="873" spans="3:7" ht="15" thickBot="1" x14ac:dyDescent="0.35">
      <c r="C873" s="10">
        <v>43323</v>
      </c>
      <c r="D873" s="11">
        <v>0.72815972222222225</v>
      </c>
      <c r="E873" s="12" t="s">
        <v>9</v>
      </c>
      <c r="F873" s="12">
        <v>11</v>
      </c>
      <c r="G873" s="12" t="s">
        <v>11</v>
      </c>
    </row>
    <row r="874" spans="3:7" ht="15" thickBot="1" x14ac:dyDescent="0.35">
      <c r="C874" s="10">
        <v>43323</v>
      </c>
      <c r="D874" s="11">
        <v>0.73064814814814805</v>
      </c>
      <c r="E874" s="12" t="s">
        <v>9</v>
      </c>
      <c r="F874" s="12">
        <v>17</v>
      </c>
      <c r="G874" s="12" t="s">
        <v>11</v>
      </c>
    </row>
    <row r="875" spans="3:7" ht="15" thickBot="1" x14ac:dyDescent="0.35">
      <c r="C875" s="10">
        <v>43323</v>
      </c>
      <c r="D875" s="11">
        <v>0.7306597222222222</v>
      </c>
      <c r="E875" s="12" t="s">
        <v>9</v>
      </c>
      <c r="F875" s="12">
        <v>16</v>
      </c>
      <c r="G875" s="12" t="s">
        <v>11</v>
      </c>
    </row>
    <row r="876" spans="3:7" ht="15" thickBot="1" x14ac:dyDescent="0.35">
      <c r="C876" s="10">
        <v>43323</v>
      </c>
      <c r="D876" s="11">
        <v>0.73067129629629635</v>
      </c>
      <c r="E876" s="12" t="s">
        <v>9</v>
      </c>
      <c r="F876" s="12">
        <v>18</v>
      </c>
      <c r="G876" s="12" t="s">
        <v>11</v>
      </c>
    </row>
    <row r="877" spans="3:7" ht="15" thickBot="1" x14ac:dyDescent="0.35">
      <c r="C877" s="10">
        <v>43323</v>
      </c>
      <c r="D877" s="11">
        <v>0.73068287037037039</v>
      </c>
      <c r="E877" s="12" t="s">
        <v>9</v>
      </c>
      <c r="F877" s="12">
        <v>13</v>
      </c>
      <c r="G877" s="12" t="s">
        <v>11</v>
      </c>
    </row>
    <row r="878" spans="3:7" ht="15" thickBot="1" x14ac:dyDescent="0.35">
      <c r="C878" s="10">
        <v>43323</v>
      </c>
      <c r="D878" s="11">
        <v>0.73131944444444441</v>
      </c>
      <c r="E878" s="12" t="s">
        <v>9</v>
      </c>
      <c r="F878" s="12">
        <v>12</v>
      </c>
      <c r="G878" s="12" t="s">
        <v>11</v>
      </c>
    </row>
    <row r="879" spans="3:7" ht="15" thickBot="1" x14ac:dyDescent="0.35">
      <c r="C879" s="10">
        <v>43323</v>
      </c>
      <c r="D879" s="11">
        <v>0.73381944444444447</v>
      </c>
      <c r="E879" s="12" t="s">
        <v>9</v>
      </c>
      <c r="F879" s="12">
        <v>29</v>
      </c>
      <c r="G879" s="12" t="s">
        <v>10</v>
      </c>
    </row>
    <row r="880" spans="3:7" ht="15" thickBot="1" x14ac:dyDescent="0.35">
      <c r="C880" s="10">
        <v>43323</v>
      </c>
      <c r="D880" s="11">
        <v>0.73694444444444451</v>
      </c>
      <c r="E880" s="12" t="s">
        <v>9</v>
      </c>
      <c r="F880" s="12">
        <v>24</v>
      </c>
      <c r="G880" s="12" t="s">
        <v>11</v>
      </c>
    </row>
    <row r="881" spans="3:7" ht="15" thickBot="1" x14ac:dyDescent="0.35">
      <c r="C881" s="10">
        <v>43323</v>
      </c>
      <c r="D881" s="11">
        <v>0.73696759259259259</v>
      </c>
      <c r="E881" s="12" t="s">
        <v>9</v>
      </c>
      <c r="F881" s="12">
        <v>20</v>
      </c>
      <c r="G881" s="12" t="s">
        <v>11</v>
      </c>
    </row>
    <row r="882" spans="3:7" ht="15" thickBot="1" x14ac:dyDescent="0.35">
      <c r="C882" s="10">
        <v>43323</v>
      </c>
      <c r="D882" s="11">
        <v>0.73700231481481471</v>
      </c>
      <c r="E882" s="12" t="s">
        <v>9</v>
      </c>
      <c r="F882" s="12">
        <v>12</v>
      </c>
      <c r="G882" s="12" t="s">
        <v>11</v>
      </c>
    </row>
    <row r="883" spans="3:7" ht="15" thickBot="1" x14ac:dyDescent="0.35">
      <c r="C883" s="10">
        <v>43323</v>
      </c>
      <c r="D883" s="11">
        <v>0.74017361111111113</v>
      </c>
      <c r="E883" s="12" t="s">
        <v>9</v>
      </c>
      <c r="F883" s="12">
        <v>24</v>
      </c>
      <c r="G883" s="12" t="s">
        <v>11</v>
      </c>
    </row>
    <row r="884" spans="3:7" ht="15" thickBot="1" x14ac:dyDescent="0.35">
      <c r="C884" s="10">
        <v>43323</v>
      </c>
      <c r="D884" s="11">
        <v>0.74019675925925921</v>
      </c>
      <c r="E884" s="12" t="s">
        <v>9</v>
      </c>
      <c r="F884" s="12">
        <v>23</v>
      </c>
      <c r="G884" s="12" t="s">
        <v>11</v>
      </c>
    </row>
    <row r="885" spans="3:7" ht="15" thickBot="1" x14ac:dyDescent="0.35">
      <c r="C885" s="10">
        <v>43323</v>
      </c>
      <c r="D885" s="11">
        <v>0.74019675925925921</v>
      </c>
      <c r="E885" s="12" t="s">
        <v>9</v>
      </c>
      <c r="F885" s="12">
        <v>23</v>
      </c>
      <c r="G885" s="12" t="s">
        <v>11</v>
      </c>
    </row>
    <row r="886" spans="3:7" ht="15" thickBot="1" x14ac:dyDescent="0.35">
      <c r="C886" s="10">
        <v>43323</v>
      </c>
      <c r="D886" s="11">
        <v>0.74023148148148143</v>
      </c>
      <c r="E886" s="12" t="s">
        <v>9</v>
      </c>
      <c r="F886" s="12">
        <v>16</v>
      </c>
      <c r="G886" s="12" t="s">
        <v>11</v>
      </c>
    </row>
    <row r="887" spans="3:7" ht="15" thickBot="1" x14ac:dyDescent="0.35">
      <c r="C887" s="10">
        <v>43323</v>
      </c>
      <c r="D887" s="11">
        <v>0.74026620370370377</v>
      </c>
      <c r="E887" s="12" t="s">
        <v>9</v>
      </c>
      <c r="F887" s="12">
        <v>10</v>
      </c>
      <c r="G887" s="12" t="s">
        <v>11</v>
      </c>
    </row>
    <row r="888" spans="3:7" ht="15" thickBot="1" x14ac:dyDescent="0.35">
      <c r="C888" s="10">
        <v>43323</v>
      </c>
      <c r="D888" s="11">
        <v>0.74378472222222225</v>
      </c>
      <c r="E888" s="12" t="s">
        <v>9</v>
      </c>
      <c r="F888" s="12">
        <v>11</v>
      </c>
      <c r="G888" s="12" t="s">
        <v>10</v>
      </c>
    </row>
    <row r="889" spans="3:7" ht="15" thickBot="1" x14ac:dyDescent="0.35">
      <c r="C889" s="10">
        <v>43323</v>
      </c>
      <c r="D889" s="11">
        <v>0.74378472222222225</v>
      </c>
      <c r="E889" s="12" t="s">
        <v>9</v>
      </c>
      <c r="F889" s="12">
        <v>10</v>
      </c>
      <c r="G889" s="12" t="s">
        <v>10</v>
      </c>
    </row>
    <row r="890" spans="3:7" ht="15" thickBot="1" x14ac:dyDescent="0.35">
      <c r="C890" s="10">
        <v>43323</v>
      </c>
      <c r="D890" s="11">
        <v>0.74783564814814818</v>
      </c>
      <c r="E890" s="12" t="s">
        <v>9</v>
      </c>
      <c r="F890" s="12">
        <v>18</v>
      </c>
      <c r="G890" s="12" t="s">
        <v>10</v>
      </c>
    </row>
    <row r="891" spans="3:7" ht="15" thickBot="1" x14ac:dyDescent="0.35">
      <c r="C891" s="10">
        <v>43323</v>
      </c>
      <c r="D891" s="11">
        <v>0.74784722222222222</v>
      </c>
      <c r="E891" s="12" t="s">
        <v>9</v>
      </c>
      <c r="F891" s="12">
        <v>20</v>
      </c>
      <c r="G891" s="12" t="s">
        <v>10</v>
      </c>
    </row>
    <row r="892" spans="3:7" ht="15" thickBot="1" x14ac:dyDescent="0.35">
      <c r="C892" s="10">
        <v>43323</v>
      </c>
      <c r="D892" s="11">
        <v>0.74785879629629637</v>
      </c>
      <c r="E892" s="12" t="s">
        <v>9</v>
      </c>
      <c r="F892" s="12">
        <v>28</v>
      </c>
      <c r="G892" s="12" t="s">
        <v>10</v>
      </c>
    </row>
    <row r="893" spans="3:7" ht="15" thickBot="1" x14ac:dyDescent="0.35">
      <c r="C893" s="10">
        <v>43323</v>
      </c>
      <c r="D893" s="11">
        <v>0.74788194444444445</v>
      </c>
      <c r="E893" s="12" t="s">
        <v>9</v>
      </c>
      <c r="F893" s="12">
        <v>28</v>
      </c>
      <c r="G893" s="12" t="s">
        <v>10</v>
      </c>
    </row>
    <row r="894" spans="3:7" ht="15" thickBot="1" x14ac:dyDescent="0.35">
      <c r="C894" s="10">
        <v>43323</v>
      </c>
      <c r="D894" s="11">
        <v>0.7478935185185186</v>
      </c>
      <c r="E894" s="12" t="s">
        <v>9</v>
      </c>
      <c r="F894" s="12">
        <v>17</v>
      </c>
      <c r="G894" s="12" t="s">
        <v>10</v>
      </c>
    </row>
    <row r="895" spans="3:7" ht="15" thickBot="1" x14ac:dyDescent="0.35">
      <c r="C895" s="10">
        <v>43323</v>
      </c>
      <c r="D895" s="11">
        <v>0.75420138888888888</v>
      </c>
      <c r="E895" s="12" t="s">
        <v>9</v>
      </c>
      <c r="F895" s="12">
        <v>19</v>
      </c>
      <c r="G895" s="12" t="s">
        <v>10</v>
      </c>
    </row>
    <row r="896" spans="3:7" ht="15" thickBot="1" x14ac:dyDescent="0.35">
      <c r="C896" s="10">
        <v>43323</v>
      </c>
      <c r="D896" s="11">
        <v>0.75810185185185175</v>
      </c>
      <c r="E896" s="12" t="s">
        <v>9</v>
      </c>
      <c r="F896" s="12">
        <v>23</v>
      </c>
      <c r="G896" s="12" t="s">
        <v>11</v>
      </c>
    </row>
    <row r="897" spans="3:7" ht="15" thickBot="1" x14ac:dyDescent="0.35">
      <c r="C897" s="10">
        <v>43323</v>
      </c>
      <c r="D897" s="11">
        <v>0.78424768518518517</v>
      </c>
      <c r="E897" s="12" t="s">
        <v>9</v>
      </c>
      <c r="F897" s="12">
        <v>14</v>
      </c>
      <c r="G897" s="12" t="s">
        <v>10</v>
      </c>
    </row>
    <row r="898" spans="3:7" ht="15" thickBot="1" x14ac:dyDescent="0.35">
      <c r="C898" s="10">
        <v>43323</v>
      </c>
      <c r="D898" s="11">
        <v>0.78649305555555549</v>
      </c>
      <c r="E898" s="12" t="s">
        <v>9</v>
      </c>
      <c r="F898" s="12">
        <v>21</v>
      </c>
      <c r="G898" s="12" t="s">
        <v>11</v>
      </c>
    </row>
    <row r="899" spans="3:7" ht="15" thickBot="1" x14ac:dyDescent="0.35">
      <c r="C899" s="10">
        <v>43323</v>
      </c>
      <c r="D899" s="11">
        <v>0.78651620370370379</v>
      </c>
      <c r="E899" s="12" t="s">
        <v>9</v>
      </c>
      <c r="F899" s="12">
        <v>23</v>
      </c>
      <c r="G899" s="12" t="s">
        <v>11</v>
      </c>
    </row>
    <row r="900" spans="3:7" ht="15" thickBot="1" x14ac:dyDescent="0.35">
      <c r="C900" s="10">
        <v>43323</v>
      </c>
      <c r="D900" s="11">
        <v>0.78653935185185186</v>
      </c>
      <c r="E900" s="12" t="s">
        <v>9</v>
      </c>
      <c r="F900" s="12">
        <v>23</v>
      </c>
      <c r="G900" s="12" t="s">
        <v>11</v>
      </c>
    </row>
    <row r="901" spans="3:7" ht="15" thickBot="1" x14ac:dyDescent="0.35">
      <c r="C901" s="10">
        <v>43323</v>
      </c>
      <c r="D901" s="11">
        <v>0.78656250000000005</v>
      </c>
      <c r="E901" s="12" t="s">
        <v>9</v>
      </c>
      <c r="F901" s="12">
        <v>12</v>
      </c>
      <c r="G901" s="12" t="s">
        <v>11</v>
      </c>
    </row>
    <row r="902" spans="3:7" ht="15" thickBot="1" x14ac:dyDescent="0.35">
      <c r="C902" s="10">
        <v>43323</v>
      </c>
      <c r="D902" s="11">
        <v>0.79407407407407404</v>
      </c>
      <c r="E902" s="12" t="s">
        <v>9</v>
      </c>
      <c r="F902" s="12">
        <v>21</v>
      </c>
      <c r="G902" s="12" t="s">
        <v>10</v>
      </c>
    </row>
    <row r="903" spans="3:7" ht="15" thickBot="1" x14ac:dyDescent="0.35">
      <c r="C903" s="10">
        <v>43323</v>
      </c>
      <c r="D903" s="11">
        <v>0.82109953703703698</v>
      </c>
      <c r="E903" s="12" t="s">
        <v>9</v>
      </c>
      <c r="F903" s="12">
        <v>12</v>
      </c>
      <c r="G903" s="12" t="s">
        <v>10</v>
      </c>
    </row>
    <row r="904" spans="3:7" ht="15" thickBot="1" x14ac:dyDescent="0.35">
      <c r="C904" s="10">
        <v>43323</v>
      </c>
      <c r="D904" s="11">
        <v>0.8212962962962963</v>
      </c>
      <c r="E904" s="12" t="s">
        <v>9</v>
      </c>
      <c r="F904" s="12">
        <v>14</v>
      </c>
      <c r="G904" s="12" t="s">
        <v>10</v>
      </c>
    </row>
    <row r="905" spans="3:7" ht="15" thickBot="1" x14ac:dyDescent="0.35">
      <c r="C905" s="10">
        <v>43323</v>
      </c>
      <c r="D905" s="11">
        <v>0.82130787037037034</v>
      </c>
      <c r="E905" s="12" t="s">
        <v>9</v>
      </c>
      <c r="F905" s="12">
        <v>19</v>
      </c>
      <c r="G905" s="12" t="s">
        <v>10</v>
      </c>
    </row>
    <row r="906" spans="3:7" ht="15" thickBot="1" x14ac:dyDescent="0.35">
      <c r="C906" s="10">
        <v>43323</v>
      </c>
      <c r="D906" s="11">
        <v>0.82208333333333339</v>
      </c>
      <c r="E906" s="12" t="s">
        <v>9</v>
      </c>
      <c r="F906" s="12">
        <v>10</v>
      </c>
      <c r="G906" s="12" t="s">
        <v>11</v>
      </c>
    </row>
    <row r="907" spans="3:7" ht="15" thickBot="1" x14ac:dyDescent="0.35">
      <c r="C907" s="10">
        <v>43323</v>
      </c>
      <c r="D907" s="11">
        <v>0.84416666666666673</v>
      </c>
      <c r="E907" s="12" t="s">
        <v>9</v>
      </c>
      <c r="F907" s="12">
        <v>17</v>
      </c>
      <c r="G907" s="12" t="s">
        <v>10</v>
      </c>
    </row>
    <row r="908" spans="3:7" ht="15" thickBot="1" x14ac:dyDescent="0.35">
      <c r="C908" s="10">
        <v>43323</v>
      </c>
      <c r="D908" s="11">
        <v>0.89798611111111104</v>
      </c>
      <c r="E908" s="12" t="s">
        <v>9</v>
      </c>
      <c r="F908" s="12">
        <v>13</v>
      </c>
      <c r="G908" s="12" t="s">
        <v>10</v>
      </c>
    </row>
    <row r="909" spans="3:7" ht="15" thickBot="1" x14ac:dyDescent="0.35">
      <c r="C909" s="10">
        <v>43323</v>
      </c>
      <c r="D909" s="11">
        <v>0.92743055555555554</v>
      </c>
      <c r="E909" s="12" t="s">
        <v>9</v>
      </c>
      <c r="F909" s="12">
        <v>12</v>
      </c>
      <c r="G909" s="12" t="s">
        <v>11</v>
      </c>
    </row>
    <row r="910" spans="3:7" ht="15" thickBot="1" x14ac:dyDescent="0.35">
      <c r="C910" s="10">
        <v>43324</v>
      </c>
      <c r="D910" s="11">
        <v>5.8368055555555555E-2</v>
      </c>
      <c r="E910" s="12" t="s">
        <v>9</v>
      </c>
      <c r="F910" s="12">
        <v>12</v>
      </c>
      <c r="G910" s="12" t="s">
        <v>11</v>
      </c>
    </row>
    <row r="911" spans="3:7" ht="15" thickBot="1" x14ac:dyDescent="0.35">
      <c r="C911" s="10">
        <v>43324</v>
      </c>
      <c r="D911" s="11">
        <v>0.3671875</v>
      </c>
      <c r="E911" s="12" t="s">
        <v>9</v>
      </c>
      <c r="F911" s="12">
        <v>11</v>
      </c>
      <c r="G911" s="12" t="s">
        <v>11</v>
      </c>
    </row>
    <row r="912" spans="3:7" ht="15" thickBot="1" x14ac:dyDescent="0.35">
      <c r="C912" s="10">
        <v>43324</v>
      </c>
      <c r="D912" s="11">
        <v>0.3784837962962963</v>
      </c>
      <c r="E912" s="12" t="s">
        <v>9</v>
      </c>
      <c r="F912" s="12">
        <v>14</v>
      </c>
      <c r="G912" s="12" t="s">
        <v>11</v>
      </c>
    </row>
    <row r="913" spans="3:7" ht="15" thickBot="1" x14ac:dyDescent="0.35">
      <c r="C913" s="10">
        <v>43324</v>
      </c>
      <c r="D913" s="11">
        <v>0.3784953703703704</v>
      </c>
      <c r="E913" s="12" t="s">
        <v>9</v>
      </c>
      <c r="F913" s="12">
        <v>18</v>
      </c>
      <c r="G913" s="12" t="s">
        <v>11</v>
      </c>
    </row>
    <row r="914" spans="3:7" ht="15" thickBot="1" x14ac:dyDescent="0.35">
      <c r="C914" s="10">
        <v>43324</v>
      </c>
      <c r="D914" s="11">
        <v>0.37851851851851853</v>
      </c>
      <c r="E914" s="12" t="s">
        <v>9</v>
      </c>
      <c r="F914" s="12">
        <v>18</v>
      </c>
      <c r="G914" s="12" t="s">
        <v>11</v>
      </c>
    </row>
    <row r="915" spans="3:7" ht="15" thickBot="1" x14ac:dyDescent="0.35">
      <c r="C915" s="10">
        <v>43324</v>
      </c>
      <c r="D915" s="11">
        <v>0.37854166666666672</v>
      </c>
      <c r="E915" s="12" t="s">
        <v>9</v>
      </c>
      <c r="F915" s="12">
        <v>15</v>
      </c>
      <c r="G915" s="12" t="s">
        <v>11</v>
      </c>
    </row>
    <row r="916" spans="3:7" ht="15" thickBot="1" x14ac:dyDescent="0.35">
      <c r="C916" s="10">
        <v>43324</v>
      </c>
      <c r="D916" s="11">
        <v>0.37855324074074076</v>
      </c>
      <c r="E916" s="12" t="s">
        <v>9</v>
      </c>
      <c r="F916" s="12">
        <v>13</v>
      </c>
      <c r="G916" s="12" t="s">
        <v>11</v>
      </c>
    </row>
    <row r="917" spans="3:7" ht="15" thickBot="1" x14ac:dyDescent="0.35">
      <c r="C917" s="10">
        <v>43324</v>
      </c>
      <c r="D917" s="11">
        <v>0.3785648148148148</v>
      </c>
      <c r="E917" s="12" t="s">
        <v>9</v>
      </c>
      <c r="F917" s="12">
        <v>11</v>
      </c>
      <c r="G917" s="12" t="s">
        <v>11</v>
      </c>
    </row>
    <row r="918" spans="3:7" ht="15" thickBot="1" x14ac:dyDescent="0.35">
      <c r="C918" s="10">
        <v>43324</v>
      </c>
      <c r="D918" s="11">
        <v>0.39106481481481481</v>
      </c>
      <c r="E918" s="12" t="s">
        <v>9</v>
      </c>
      <c r="F918" s="12">
        <v>19</v>
      </c>
      <c r="G918" s="12" t="s">
        <v>10</v>
      </c>
    </row>
    <row r="919" spans="3:7" ht="15" thickBot="1" x14ac:dyDescent="0.35">
      <c r="C919" s="10">
        <v>43324</v>
      </c>
      <c r="D919" s="11">
        <v>0.41164351851851855</v>
      </c>
      <c r="E919" s="12" t="s">
        <v>9</v>
      </c>
      <c r="F919" s="12">
        <v>13</v>
      </c>
      <c r="G919" s="12" t="s">
        <v>11</v>
      </c>
    </row>
    <row r="920" spans="3:7" ht="15" thickBot="1" x14ac:dyDescent="0.35">
      <c r="C920" s="10">
        <v>43324</v>
      </c>
      <c r="D920" s="11">
        <v>0.41405092592592596</v>
      </c>
      <c r="E920" s="12" t="s">
        <v>9</v>
      </c>
      <c r="F920" s="12">
        <v>25</v>
      </c>
      <c r="G920" s="12" t="s">
        <v>10</v>
      </c>
    </row>
    <row r="921" spans="3:7" ht="15" thickBot="1" x14ac:dyDescent="0.35">
      <c r="C921" s="10">
        <v>43324</v>
      </c>
      <c r="D921" s="11">
        <v>0.41810185185185184</v>
      </c>
      <c r="E921" s="12" t="s">
        <v>9</v>
      </c>
      <c r="F921" s="12">
        <v>22</v>
      </c>
      <c r="G921" s="12" t="s">
        <v>10</v>
      </c>
    </row>
    <row r="922" spans="3:7" ht="15" thickBot="1" x14ac:dyDescent="0.35">
      <c r="C922" s="10">
        <v>43324</v>
      </c>
      <c r="D922" s="11">
        <v>0.41810185185185184</v>
      </c>
      <c r="E922" s="12" t="s">
        <v>9</v>
      </c>
      <c r="F922" s="12">
        <v>17</v>
      </c>
      <c r="G922" s="12" t="s">
        <v>10</v>
      </c>
    </row>
    <row r="923" spans="3:7" ht="15" thickBot="1" x14ac:dyDescent="0.35">
      <c r="C923" s="10">
        <v>43324</v>
      </c>
      <c r="D923" s="11">
        <v>0.41991898148148149</v>
      </c>
      <c r="E923" s="12" t="s">
        <v>9</v>
      </c>
      <c r="F923" s="12">
        <v>24</v>
      </c>
      <c r="G923" s="12" t="s">
        <v>10</v>
      </c>
    </row>
    <row r="924" spans="3:7" ht="15" thickBot="1" x14ac:dyDescent="0.35">
      <c r="C924" s="10">
        <v>43324</v>
      </c>
      <c r="D924" s="11">
        <v>0.42005787037037035</v>
      </c>
      <c r="E924" s="12" t="s">
        <v>9</v>
      </c>
      <c r="F924" s="12">
        <v>12</v>
      </c>
      <c r="G924" s="12" t="s">
        <v>11</v>
      </c>
    </row>
    <row r="925" spans="3:7" ht="15" thickBot="1" x14ac:dyDescent="0.35">
      <c r="C925" s="10">
        <v>43324</v>
      </c>
      <c r="D925" s="11">
        <v>0.42430555555555555</v>
      </c>
      <c r="E925" s="12" t="s">
        <v>9</v>
      </c>
      <c r="F925" s="12">
        <v>28</v>
      </c>
      <c r="G925" s="12" t="s">
        <v>10</v>
      </c>
    </row>
    <row r="926" spans="3:7" ht="15" thickBot="1" x14ac:dyDescent="0.35">
      <c r="C926" s="10">
        <v>43324</v>
      </c>
      <c r="D926" s="11">
        <v>0.42516203703703703</v>
      </c>
      <c r="E926" s="12" t="s">
        <v>9</v>
      </c>
      <c r="F926" s="12">
        <v>13</v>
      </c>
      <c r="G926" s="12" t="s">
        <v>10</v>
      </c>
    </row>
    <row r="927" spans="3:7" ht="15" thickBot="1" x14ac:dyDescent="0.35">
      <c r="C927" s="10">
        <v>43324</v>
      </c>
      <c r="D927" s="11">
        <v>0.42520833333333335</v>
      </c>
      <c r="E927" s="12" t="s">
        <v>9</v>
      </c>
      <c r="F927" s="12">
        <v>23</v>
      </c>
      <c r="G927" s="12" t="s">
        <v>10</v>
      </c>
    </row>
    <row r="928" spans="3:7" ht="15" thickBot="1" x14ac:dyDescent="0.35">
      <c r="C928" s="10">
        <v>43324</v>
      </c>
      <c r="D928" s="11">
        <v>0.42523148148148149</v>
      </c>
      <c r="E928" s="12" t="s">
        <v>9</v>
      </c>
      <c r="F928" s="12">
        <v>23</v>
      </c>
      <c r="G928" s="12" t="s">
        <v>10</v>
      </c>
    </row>
    <row r="929" spans="3:7" ht="15" thickBot="1" x14ac:dyDescent="0.35">
      <c r="C929" s="10">
        <v>43324</v>
      </c>
      <c r="D929" s="11">
        <v>0.43881944444444443</v>
      </c>
      <c r="E929" s="12" t="s">
        <v>9</v>
      </c>
      <c r="F929" s="12">
        <v>25</v>
      </c>
      <c r="G929" s="12" t="s">
        <v>10</v>
      </c>
    </row>
    <row r="930" spans="3:7" ht="15" thickBot="1" x14ac:dyDescent="0.35">
      <c r="C930" s="10">
        <v>43324</v>
      </c>
      <c r="D930" s="11">
        <v>0.44112268518518521</v>
      </c>
      <c r="E930" s="12" t="s">
        <v>9</v>
      </c>
      <c r="F930" s="12">
        <v>11</v>
      </c>
      <c r="G930" s="12" t="s">
        <v>11</v>
      </c>
    </row>
    <row r="931" spans="3:7" ht="15" thickBot="1" x14ac:dyDescent="0.35">
      <c r="C931" s="10">
        <v>43324</v>
      </c>
      <c r="D931" s="11">
        <v>0.44626157407407407</v>
      </c>
      <c r="E931" s="12" t="s">
        <v>9</v>
      </c>
      <c r="F931" s="12">
        <v>10</v>
      </c>
      <c r="G931" s="12" t="s">
        <v>11</v>
      </c>
    </row>
    <row r="932" spans="3:7" ht="15" thickBot="1" x14ac:dyDescent="0.35">
      <c r="C932" s="10">
        <v>43324</v>
      </c>
      <c r="D932" s="11">
        <v>0.45251157407407411</v>
      </c>
      <c r="E932" s="12" t="s">
        <v>9</v>
      </c>
      <c r="F932" s="12">
        <v>23</v>
      </c>
      <c r="G932" s="12" t="s">
        <v>10</v>
      </c>
    </row>
    <row r="933" spans="3:7" ht="15" thickBot="1" x14ac:dyDescent="0.35">
      <c r="C933" s="10">
        <v>43324</v>
      </c>
      <c r="D933" s="11">
        <v>0.45533564814814814</v>
      </c>
      <c r="E933" s="12" t="s">
        <v>9</v>
      </c>
      <c r="F933" s="12">
        <v>16</v>
      </c>
      <c r="G933" s="12" t="s">
        <v>10</v>
      </c>
    </row>
    <row r="934" spans="3:7" ht="15" thickBot="1" x14ac:dyDescent="0.35">
      <c r="C934" s="10">
        <v>43324</v>
      </c>
      <c r="D934" s="11">
        <v>0.45659722222222227</v>
      </c>
      <c r="E934" s="12" t="s">
        <v>9</v>
      </c>
      <c r="F934" s="12">
        <v>17</v>
      </c>
      <c r="G934" s="12" t="s">
        <v>11</v>
      </c>
    </row>
    <row r="935" spans="3:7" ht="15" thickBot="1" x14ac:dyDescent="0.35">
      <c r="C935" s="10">
        <v>43324</v>
      </c>
      <c r="D935" s="11">
        <v>0.45931712962962962</v>
      </c>
      <c r="E935" s="12" t="s">
        <v>9</v>
      </c>
      <c r="F935" s="12">
        <v>12</v>
      </c>
      <c r="G935" s="12" t="s">
        <v>11</v>
      </c>
    </row>
    <row r="936" spans="3:7" ht="15" thickBot="1" x14ac:dyDescent="0.35">
      <c r="C936" s="10">
        <v>43324</v>
      </c>
      <c r="D936" s="11">
        <v>0.45935185185185184</v>
      </c>
      <c r="E936" s="12" t="s">
        <v>9</v>
      </c>
      <c r="F936" s="12">
        <v>10</v>
      </c>
      <c r="G936" s="12" t="s">
        <v>11</v>
      </c>
    </row>
    <row r="937" spans="3:7" ht="15" thickBot="1" x14ac:dyDescent="0.35">
      <c r="C937" s="10">
        <v>43324</v>
      </c>
      <c r="D937" s="11">
        <v>0.45952546296296298</v>
      </c>
      <c r="E937" s="12" t="s">
        <v>9</v>
      </c>
      <c r="F937" s="12">
        <v>29</v>
      </c>
      <c r="G937" s="12" t="s">
        <v>10</v>
      </c>
    </row>
    <row r="938" spans="3:7" ht="15" thickBot="1" x14ac:dyDescent="0.35">
      <c r="C938" s="10">
        <v>43324</v>
      </c>
      <c r="D938" s="11">
        <v>0.4599421296296296</v>
      </c>
      <c r="E938" s="12" t="s">
        <v>9</v>
      </c>
      <c r="F938" s="12">
        <v>22</v>
      </c>
      <c r="G938" s="12" t="s">
        <v>10</v>
      </c>
    </row>
    <row r="939" spans="3:7" ht="15" thickBot="1" x14ac:dyDescent="0.35">
      <c r="C939" s="10">
        <v>43324</v>
      </c>
      <c r="D939" s="11">
        <v>0.45996527777777779</v>
      </c>
      <c r="E939" s="12" t="s">
        <v>9</v>
      </c>
      <c r="F939" s="12">
        <v>36</v>
      </c>
      <c r="G939" s="12" t="s">
        <v>10</v>
      </c>
    </row>
    <row r="940" spans="3:7" ht="15" thickBot="1" x14ac:dyDescent="0.35">
      <c r="C940" s="10">
        <v>43324</v>
      </c>
      <c r="D940" s="11">
        <v>0.47811342592592593</v>
      </c>
      <c r="E940" s="12" t="s">
        <v>9</v>
      </c>
      <c r="F940" s="12">
        <v>10</v>
      </c>
      <c r="G940" s="12" t="s">
        <v>11</v>
      </c>
    </row>
    <row r="941" spans="3:7" ht="15" thickBot="1" x14ac:dyDescent="0.35">
      <c r="C941" s="10">
        <v>43324</v>
      </c>
      <c r="D941" s="11">
        <v>0.50378472222222226</v>
      </c>
      <c r="E941" s="12" t="s">
        <v>9</v>
      </c>
      <c r="F941" s="12">
        <v>11</v>
      </c>
      <c r="G941" s="12" t="s">
        <v>11</v>
      </c>
    </row>
    <row r="942" spans="3:7" ht="15" thickBot="1" x14ac:dyDescent="0.35">
      <c r="C942" s="10">
        <v>43324</v>
      </c>
      <c r="D942" s="11">
        <v>0.50528935185185186</v>
      </c>
      <c r="E942" s="12" t="s">
        <v>9</v>
      </c>
      <c r="F942" s="12">
        <v>28</v>
      </c>
      <c r="G942" s="12" t="s">
        <v>11</v>
      </c>
    </row>
    <row r="943" spans="3:7" ht="15" thickBot="1" x14ac:dyDescent="0.35">
      <c r="C943" s="10">
        <v>43324</v>
      </c>
      <c r="D943" s="11">
        <v>0.50531249999999994</v>
      </c>
      <c r="E943" s="12" t="s">
        <v>9</v>
      </c>
      <c r="F943" s="12">
        <v>30</v>
      </c>
      <c r="G943" s="12" t="s">
        <v>11</v>
      </c>
    </row>
    <row r="944" spans="3:7" ht="15" thickBot="1" x14ac:dyDescent="0.35">
      <c r="C944" s="10">
        <v>43324</v>
      </c>
      <c r="D944" s="11">
        <v>0.50533564814814813</v>
      </c>
      <c r="E944" s="12" t="s">
        <v>9</v>
      </c>
      <c r="F944" s="12">
        <v>27</v>
      </c>
      <c r="G944" s="12" t="s">
        <v>11</v>
      </c>
    </row>
    <row r="945" spans="3:7" ht="15" thickBot="1" x14ac:dyDescent="0.35">
      <c r="C945" s="10">
        <v>43324</v>
      </c>
      <c r="D945" s="11">
        <v>0.50535879629629632</v>
      </c>
      <c r="E945" s="12" t="s">
        <v>9</v>
      </c>
      <c r="F945" s="12">
        <v>13</v>
      </c>
      <c r="G945" s="12" t="s">
        <v>11</v>
      </c>
    </row>
    <row r="946" spans="3:7" ht="15" thickBot="1" x14ac:dyDescent="0.35">
      <c r="C946" s="10">
        <v>43324</v>
      </c>
      <c r="D946" s="11">
        <v>0.50598379629629631</v>
      </c>
      <c r="E946" s="12" t="s">
        <v>9</v>
      </c>
      <c r="F946" s="12">
        <v>13</v>
      </c>
      <c r="G946" s="12" t="s">
        <v>11</v>
      </c>
    </row>
    <row r="947" spans="3:7" ht="15" thickBot="1" x14ac:dyDescent="0.35">
      <c r="C947" s="10">
        <v>43324</v>
      </c>
      <c r="D947" s="11">
        <v>0.50601851851851853</v>
      </c>
      <c r="E947" s="12" t="s">
        <v>9</v>
      </c>
      <c r="F947" s="12">
        <v>11</v>
      </c>
      <c r="G947" s="12" t="s">
        <v>11</v>
      </c>
    </row>
    <row r="948" spans="3:7" ht="15" thickBot="1" x14ac:dyDescent="0.35">
      <c r="C948" s="10">
        <v>43324</v>
      </c>
      <c r="D948" s="11">
        <v>0.50608796296296299</v>
      </c>
      <c r="E948" s="12" t="s">
        <v>9</v>
      </c>
      <c r="F948" s="12">
        <v>24</v>
      </c>
      <c r="G948" s="12" t="s">
        <v>11</v>
      </c>
    </row>
    <row r="949" spans="3:7" ht="15" thickBot="1" x14ac:dyDescent="0.35">
      <c r="C949" s="10">
        <v>43324</v>
      </c>
      <c r="D949" s="11">
        <v>0.50611111111111107</v>
      </c>
      <c r="E949" s="12" t="s">
        <v>9</v>
      </c>
      <c r="F949" s="12">
        <v>16</v>
      </c>
      <c r="G949" s="12" t="s">
        <v>11</v>
      </c>
    </row>
    <row r="950" spans="3:7" ht="15" thickBot="1" x14ac:dyDescent="0.35">
      <c r="C950" s="10">
        <v>43324</v>
      </c>
      <c r="D950" s="11">
        <v>0.5096180555555555</v>
      </c>
      <c r="E950" s="12" t="s">
        <v>9</v>
      </c>
      <c r="F950" s="12">
        <v>20</v>
      </c>
      <c r="G950" s="12" t="s">
        <v>11</v>
      </c>
    </row>
    <row r="951" spans="3:7" ht="15" thickBot="1" x14ac:dyDescent="0.35">
      <c r="C951" s="10">
        <v>43324</v>
      </c>
      <c r="D951" s="11">
        <v>0.50964120370370369</v>
      </c>
      <c r="E951" s="12" t="s">
        <v>9</v>
      </c>
      <c r="F951" s="12">
        <v>18</v>
      </c>
      <c r="G951" s="12" t="s">
        <v>11</v>
      </c>
    </row>
    <row r="952" spans="3:7" ht="15" thickBot="1" x14ac:dyDescent="0.35">
      <c r="C952" s="10">
        <v>43324</v>
      </c>
      <c r="D952" s="11">
        <v>0.51059027777777777</v>
      </c>
      <c r="E952" s="12" t="s">
        <v>9</v>
      </c>
      <c r="F952" s="12">
        <v>20</v>
      </c>
      <c r="G952" s="12" t="s">
        <v>11</v>
      </c>
    </row>
    <row r="953" spans="3:7" ht="15" thickBot="1" x14ac:dyDescent="0.35">
      <c r="C953" s="10">
        <v>43324</v>
      </c>
      <c r="D953" s="11">
        <v>0.51061342592592596</v>
      </c>
      <c r="E953" s="12" t="s">
        <v>9</v>
      </c>
      <c r="F953" s="12">
        <v>20</v>
      </c>
      <c r="G953" s="12" t="s">
        <v>11</v>
      </c>
    </row>
    <row r="954" spans="3:7" ht="15" thickBot="1" x14ac:dyDescent="0.35">
      <c r="C954" s="10">
        <v>43324</v>
      </c>
      <c r="D954" s="11">
        <v>0.510625</v>
      </c>
      <c r="E954" s="12" t="s">
        <v>9</v>
      </c>
      <c r="F954" s="12">
        <v>12</v>
      </c>
      <c r="G954" s="12" t="s">
        <v>11</v>
      </c>
    </row>
    <row r="955" spans="3:7" ht="15" thickBot="1" x14ac:dyDescent="0.35">
      <c r="C955" s="10">
        <v>43324</v>
      </c>
      <c r="D955" s="11">
        <v>0.51063657407407403</v>
      </c>
      <c r="E955" s="12" t="s">
        <v>9</v>
      </c>
      <c r="F955" s="12">
        <v>18</v>
      </c>
      <c r="G955" s="12" t="s">
        <v>11</v>
      </c>
    </row>
    <row r="956" spans="3:7" ht="15" thickBot="1" x14ac:dyDescent="0.35">
      <c r="C956" s="10">
        <v>43324</v>
      </c>
      <c r="D956" s="11">
        <v>0.51064814814814818</v>
      </c>
      <c r="E956" s="12" t="s">
        <v>9</v>
      </c>
      <c r="F956" s="12">
        <v>18</v>
      </c>
      <c r="G956" s="12" t="s">
        <v>11</v>
      </c>
    </row>
    <row r="957" spans="3:7" ht="15" thickBot="1" x14ac:dyDescent="0.35">
      <c r="C957" s="10">
        <v>43324</v>
      </c>
      <c r="D957" s="11">
        <v>0.51071759259259253</v>
      </c>
      <c r="E957" s="12" t="s">
        <v>9</v>
      </c>
      <c r="F957" s="12">
        <v>28</v>
      </c>
      <c r="G957" s="12" t="s">
        <v>11</v>
      </c>
    </row>
    <row r="958" spans="3:7" ht="15" thickBot="1" x14ac:dyDescent="0.35">
      <c r="C958" s="10">
        <v>43324</v>
      </c>
      <c r="D958" s="11">
        <v>0.51071759259259253</v>
      </c>
      <c r="E958" s="12" t="s">
        <v>9</v>
      </c>
      <c r="F958" s="12">
        <v>28</v>
      </c>
      <c r="G958" s="12" t="s">
        <v>11</v>
      </c>
    </row>
    <row r="959" spans="3:7" ht="15" thickBot="1" x14ac:dyDescent="0.35">
      <c r="C959" s="10">
        <v>43324</v>
      </c>
      <c r="D959" s="11">
        <v>0.51072916666666668</v>
      </c>
      <c r="E959" s="12" t="s">
        <v>9</v>
      </c>
      <c r="F959" s="12">
        <v>25</v>
      </c>
      <c r="G959" s="12" t="s">
        <v>11</v>
      </c>
    </row>
    <row r="960" spans="3:7" ht="15" thickBot="1" x14ac:dyDescent="0.35">
      <c r="C960" s="10">
        <v>43324</v>
      </c>
      <c r="D960" s="11">
        <v>0.5108449074074074</v>
      </c>
      <c r="E960" s="12" t="s">
        <v>9</v>
      </c>
      <c r="F960" s="12">
        <v>31</v>
      </c>
      <c r="G960" s="12" t="s">
        <v>11</v>
      </c>
    </row>
    <row r="961" spans="3:7" ht="15" thickBot="1" x14ac:dyDescent="0.35">
      <c r="C961" s="10">
        <v>43324</v>
      </c>
      <c r="D961" s="11">
        <v>0.51086805555555559</v>
      </c>
      <c r="E961" s="12" t="s">
        <v>9</v>
      </c>
      <c r="F961" s="12">
        <v>19</v>
      </c>
      <c r="G961" s="12" t="s">
        <v>11</v>
      </c>
    </row>
    <row r="962" spans="3:7" ht="15" thickBot="1" x14ac:dyDescent="0.35">
      <c r="C962" s="10">
        <v>43324</v>
      </c>
      <c r="D962" s="11">
        <v>0.51883101851851854</v>
      </c>
      <c r="E962" s="12" t="s">
        <v>9</v>
      </c>
      <c r="F962" s="12">
        <v>11</v>
      </c>
      <c r="G962" s="12" t="s">
        <v>11</v>
      </c>
    </row>
    <row r="963" spans="3:7" ht="15" thickBot="1" x14ac:dyDescent="0.35">
      <c r="C963" s="10">
        <v>43324</v>
      </c>
      <c r="D963" s="11">
        <v>0.52368055555555559</v>
      </c>
      <c r="E963" s="12" t="s">
        <v>9</v>
      </c>
      <c r="F963" s="12">
        <v>10</v>
      </c>
      <c r="G963" s="12" t="s">
        <v>11</v>
      </c>
    </row>
    <row r="964" spans="3:7" ht="15" thickBot="1" x14ac:dyDescent="0.35">
      <c r="C964" s="10">
        <v>43324</v>
      </c>
      <c r="D964" s="11">
        <v>0.52370370370370367</v>
      </c>
      <c r="E964" s="12" t="s">
        <v>9</v>
      </c>
      <c r="F964" s="12">
        <v>21</v>
      </c>
      <c r="G964" s="12" t="s">
        <v>11</v>
      </c>
    </row>
    <row r="965" spans="3:7" ht="15" thickBot="1" x14ac:dyDescent="0.35">
      <c r="C965" s="10">
        <v>43324</v>
      </c>
      <c r="D965" s="11">
        <v>0.52371527777777771</v>
      </c>
      <c r="E965" s="12" t="s">
        <v>9</v>
      </c>
      <c r="F965" s="12">
        <v>21</v>
      </c>
      <c r="G965" s="12" t="s">
        <v>11</v>
      </c>
    </row>
    <row r="966" spans="3:7" ht="15" thickBot="1" x14ac:dyDescent="0.35">
      <c r="C966" s="10">
        <v>43324</v>
      </c>
      <c r="D966" s="11">
        <v>0.5237384259259259</v>
      </c>
      <c r="E966" s="12" t="s">
        <v>9</v>
      </c>
      <c r="F966" s="12">
        <v>25</v>
      </c>
      <c r="G966" s="12" t="s">
        <v>11</v>
      </c>
    </row>
    <row r="967" spans="3:7" ht="15" thickBot="1" x14ac:dyDescent="0.35">
      <c r="C967" s="10">
        <v>43324</v>
      </c>
      <c r="D967" s="11">
        <v>0.52376157407407409</v>
      </c>
      <c r="E967" s="12" t="s">
        <v>9</v>
      </c>
      <c r="F967" s="12">
        <v>24</v>
      </c>
      <c r="G967" s="12" t="s">
        <v>11</v>
      </c>
    </row>
    <row r="968" spans="3:7" ht="15" thickBot="1" x14ac:dyDescent="0.35">
      <c r="C968" s="10">
        <v>43324</v>
      </c>
      <c r="D968" s="11">
        <v>0.52377314814814813</v>
      </c>
      <c r="E968" s="12" t="s">
        <v>9</v>
      </c>
      <c r="F968" s="12">
        <v>13</v>
      </c>
      <c r="G968" s="12" t="s">
        <v>11</v>
      </c>
    </row>
    <row r="969" spans="3:7" ht="15" thickBot="1" x14ac:dyDescent="0.35">
      <c r="C969" s="10">
        <v>43324</v>
      </c>
      <c r="D969" s="11">
        <v>0.52649305555555559</v>
      </c>
      <c r="E969" s="12" t="s">
        <v>9</v>
      </c>
      <c r="F969" s="12">
        <v>23</v>
      </c>
      <c r="G969" s="12" t="s">
        <v>11</v>
      </c>
    </row>
    <row r="970" spans="3:7" ht="15" thickBot="1" x14ac:dyDescent="0.35">
      <c r="C970" s="10">
        <v>43324</v>
      </c>
      <c r="D970" s="11">
        <v>0.52651620370370367</v>
      </c>
      <c r="E970" s="12" t="s">
        <v>9</v>
      </c>
      <c r="F970" s="12">
        <v>21</v>
      </c>
      <c r="G970" s="12" t="s">
        <v>11</v>
      </c>
    </row>
    <row r="971" spans="3:7" ht="15" thickBot="1" x14ac:dyDescent="0.35">
      <c r="C971" s="10">
        <v>43324</v>
      </c>
      <c r="D971" s="11">
        <v>0.52657407407407408</v>
      </c>
      <c r="E971" s="12" t="s">
        <v>9</v>
      </c>
      <c r="F971" s="12">
        <v>12</v>
      </c>
      <c r="G971" s="12" t="s">
        <v>11</v>
      </c>
    </row>
    <row r="972" spans="3:7" ht="15" thickBot="1" x14ac:dyDescent="0.35">
      <c r="C972" s="10">
        <v>43324</v>
      </c>
      <c r="D972" s="11">
        <v>0.52811342592592592</v>
      </c>
      <c r="E972" s="12" t="s">
        <v>9</v>
      </c>
      <c r="F972" s="12">
        <v>11</v>
      </c>
      <c r="G972" s="12" t="s">
        <v>10</v>
      </c>
    </row>
    <row r="973" spans="3:7" ht="15" thickBot="1" x14ac:dyDescent="0.35">
      <c r="C973" s="10">
        <v>43324</v>
      </c>
      <c r="D973" s="11">
        <v>0.53122685185185181</v>
      </c>
      <c r="E973" s="12" t="s">
        <v>9</v>
      </c>
      <c r="F973" s="12">
        <v>17</v>
      </c>
      <c r="G973" s="12" t="s">
        <v>10</v>
      </c>
    </row>
    <row r="974" spans="3:7" ht="15" thickBot="1" x14ac:dyDescent="0.35">
      <c r="C974" s="10">
        <v>43324</v>
      </c>
      <c r="D974" s="11">
        <v>0.53123842592592596</v>
      </c>
      <c r="E974" s="12" t="s">
        <v>9</v>
      </c>
      <c r="F974" s="12">
        <v>14</v>
      </c>
      <c r="G974" s="12" t="s">
        <v>10</v>
      </c>
    </row>
    <row r="975" spans="3:7" ht="15" thickBot="1" x14ac:dyDescent="0.35">
      <c r="C975" s="10">
        <v>43324</v>
      </c>
      <c r="D975" s="11">
        <v>0.53125</v>
      </c>
      <c r="E975" s="12" t="s">
        <v>9</v>
      </c>
      <c r="F975" s="12">
        <v>20</v>
      </c>
      <c r="G975" s="12" t="s">
        <v>10</v>
      </c>
    </row>
    <row r="976" spans="3:7" ht="15" thickBot="1" x14ac:dyDescent="0.35">
      <c r="C976" s="10">
        <v>43324</v>
      </c>
      <c r="D976" s="11">
        <v>0.53127314814814819</v>
      </c>
      <c r="E976" s="12" t="s">
        <v>9</v>
      </c>
      <c r="F976" s="12">
        <v>14</v>
      </c>
      <c r="G976" s="12" t="s">
        <v>10</v>
      </c>
    </row>
    <row r="977" spans="3:7" ht="15" thickBot="1" x14ac:dyDescent="0.35">
      <c r="C977" s="10">
        <v>43324</v>
      </c>
      <c r="D977" s="11">
        <v>0.53129629629629627</v>
      </c>
      <c r="E977" s="12" t="s">
        <v>9</v>
      </c>
      <c r="F977" s="12">
        <v>17</v>
      </c>
      <c r="G977" s="12" t="s">
        <v>10</v>
      </c>
    </row>
    <row r="978" spans="3:7" ht="15" thickBot="1" x14ac:dyDescent="0.35">
      <c r="C978" s="10">
        <v>43324</v>
      </c>
      <c r="D978" s="11">
        <v>0.53129629629629627</v>
      </c>
      <c r="E978" s="12" t="s">
        <v>9</v>
      </c>
      <c r="F978" s="12">
        <v>16</v>
      </c>
      <c r="G978" s="12" t="s">
        <v>10</v>
      </c>
    </row>
    <row r="979" spans="3:7" ht="15" thickBot="1" x14ac:dyDescent="0.35">
      <c r="C979" s="10">
        <v>43324</v>
      </c>
      <c r="D979" s="11">
        <v>0.53130787037037031</v>
      </c>
      <c r="E979" s="12" t="s">
        <v>9</v>
      </c>
      <c r="F979" s="12">
        <v>14</v>
      </c>
      <c r="G979" s="12" t="s">
        <v>10</v>
      </c>
    </row>
    <row r="980" spans="3:7" ht="15" thickBot="1" x14ac:dyDescent="0.35">
      <c r="C980" s="10">
        <v>43324</v>
      </c>
      <c r="D980" s="11">
        <v>0.53188657407407403</v>
      </c>
      <c r="E980" s="12" t="s">
        <v>9</v>
      </c>
      <c r="F980" s="12">
        <v>10</v>
      </c>
      <c r="G980" s="12" t="s">
        <v>11</v>
      </c>
    </row>
    <row r="981" spans="3:7" ht="15" thickBot="1" x14ac:dyDescent="0.35">
      <c r="C981" s="10">
        <v>43324</v>
      </c>
      <c r="D981" s="11">
        <v>0.53806712962962966</v>
      </c>
      <c r="E981" s="12" t="s">
        <v>9</v>
      </c>
      <c r="F981" s="12">
        <v>10</v>
      </c>
      <c r="G981" s="12" t="s">
        <v>11</v>
      </c>
    </row>
    <row r="982" spans="3:7" ht="15" thickBot="1" x14ac:dyDescent="0.35">
      <c r="C982" s="10">
        <v>43324</v>
      </c>
      <c r="D982" s="11">
        <v>0.54967592592592596</v>
      </c>
      <c r="E982" s="12" t="s">
        <v>9</v>
      </c>
      <c r="F982" s="12">
        <v>12</v>
      </c>
      <c r="G982" s="12" t="s">
        <v>10</v>
      </c>
    </row>
    <row r="983" spans="3:7" ht="15" thickBot="1" x14ac:dyDescent="0.35">
      <c r="C983" s="10">
        <v>43324</v>
      </c>
      <c r="D983" s="11">
        <v>0.5496875</v>
      </c>
      <c r="E983" s="12" t="s">
        <v>9</v>
      </c>
      <c r="F983" s="12">
        <v>10</v>
      </c>
      <c r="G983" s="12" t="s">
        <v>10</v>
      </c>
    </row>
    <row r="984" spans="3:7" ht="15" thickBot="1" x14ac:dyDescent="0.35">
      <c r="C984" s="10">
        <v>43324</v>
      </c>
      <c r="D984" s="11">
        <v>0.54998842592592589</v>
      </c>
      <c r="E984" s="12" t="s">
        <v>9</v>
      </c>
      <c r="F984" s="12">
        <v>24</v>
      </c>
      <c r="G984" s="12" t="s">
        <v>10</v>
      </c>
    </row>
    <row r="985" spans="3:7" ht="15" thickBot="1" x14ac:dyDescent="0.35">
      <c r="C985" s="10">
        <v>43324</v>
      </c>
      <c r="D985" s="11">
        <v>0.55001157407407408</v>
      </c>
      <c r="E985" s="12" t="s">
        <v>9</v>
      </c>
      <c r="F985" s="12">
        <v>18</v>
      </c>
      <c r="G985" s="12" t="s">
        <v>10</v>
      </c>
    </row>
    <row r="986" spans="3:7" ht="15" thickBot="1" x14ac:dyDescent="0.35">
      <c r="C986" s="10">
        <v>43324</v>
      </c>
      <c r="D986" s="11">
        <v>0.55002314814814812</v>
      </c>
      <c r="E986" s="12" t="s">
        <v>9</v>
      </c>
      <c r="F986" s="12">
        <v>24</v>
      </c>
      <c r="G986" s="12" t="s">
        <v>10</v>
      </c>
    </row>
    <row r="987" spans="3:7" ht="15" thickBot="1" x14ac:dyDescent="0.35">
      <c r="C987" s="10">
        <v>43324</v>
      </c>
      <c r="D987" s="11">
        <v>0.56048611111111113</v>
      </c>
      <c r="E987" s="12" t="s">
        <v>9</v>
      </c>
      <c r="F987" s="12">
        <v>12</v>
      </c>
      <c r="G987" s="12" t="s">
        <v>11</v>
      </c>
    </row>
    <row r="988" spans="3:7" ht="15" thickBot="1" x14ac:dyDescent="0.35">
      <c r="C988" s="10">
        <v>43324</v>
      </c>
      <c r="D988" s="11">
        <v>0.58421296296296299</v>
      </c>
      <c r="E988" s="12" t="s">
        <v>9</v>
      </c>
      <c r="F988" s="12">
        <v>11</v>
      </c>
      <c r="G988" s="12" t="s">
        <v>11</v>
      </c>
    </row>
    <row r="989" spans="3:7" ht="15" thickBot="1" x14ac:dyDescent="0.35">
      <c r="C989" s="10">
        <v>43324</v>
      </c>
      <c r="D989" s="11">
        <v>0.58710648148148148</v>
      </c>
      <c r="E989" s="12" t="s">
        <v>9</v>
      </c>
      <c r="F989" s="12">
        <v>18</v>
      </c>
      <c r="G989" s="12" t="s">
        <v>10</v>
      </c>
    </row>
    <row r="990" spans="3:7" ht="15" thickBot="1" x14ac:dyDescent="0.35">
      <c r="C990" s="10">
        <v>43324</v>
      </c>
      <c r="D990" s="11">
        <v>0.58715277777777775</v>
      </c>
      <c r="E990" s="12" t="s">
        <v>9</v>
      </c>
      <c r="F990" s="12">
        <v>26</v>
      </c>
      <c r="G990" s="12" t="s">
        <v>10</v>
      </c>
    </row>
    <row r="991" spans="3:7" ht="15" thickBot="1" x14ac:dyDescent="0.35">
      <c r="C991" s="10">
        <v>43324</v>
      </c>
      <c r="D991" s="11">
        <v>0.58717592592592593</v>
      </c>
      <c r="E991" s="12" t="s">
        <v>9</v>
      </c>
      <c r="F991" s="12">
        <v>26</v>
      </c>
      <c r="G991" s="12" t="s">
        <v>10</v>
      </c>
    </row>
    <row r="992" spans="3:7" ht="15" thickBot="1" x14ac:dyDescent="0.35">
      <c r="C992" s="10">
        <v>43324</v>
      </c>
      <c r="D992" s="11">
        <v>0.5980671296296296</v>
      </c>
      <c r="E992" s="12" t="s">
        <v>9</v>
      </c>
      <c r="F992" s="12">
        <v>16</v>
      </c>
      <c r="G992" s="12" t="s">
        <v>11</v>
      </c>
    </row>
    <row r="993" spans="3:7" ht="15" thickBot="1" x14ac:dyDescent="0.35">
      <c r="C993" s="10">
        <v>43324</v>
      </c>
      <c r="D993" s="11">
        <v>0.59809027777777779</v>
      </c>
      <c r="E993" s="12" t="s">
        <v>9</v>
      </c>
      <c r="F993" s="12">
        <v>14</v>
      </c>
      <c r="G993" s="12" t="s">
        <v>11</v>
      </c>
    </row>
    <row r="994" spans="3:7" ht="15" thickBot="1" x14ac:dyDescent="0.35">
      <c r="C994" s="10">
        <v>43324</v>
      </c>
      <c r="D994" s="11">
        <v>0.60062499999999996</v>
      </c>
      <c r="E994" s="12" t="s">
        <v>9</v>
      </c>
      <c r="F994" s="12">
        <v>14</v>
      </c>
      <c r="G994" s="12" t="s">
        <v>11</v>
      </c>
    </row>
    <row r="995" spans="3:7" ht="15" thickBot="1" x14ac:dyDescent="0.35">
      <c r="C995" s="10">
        <v>43324</v>
      </c>
      <c r="D995" s="11">
        <v>0.60267361111111117</v>
      </c>
      <c r="E995" s="12" t="s">
        <v>9</v>
      </c>
      <c r="F995" s="12">
        <v>5</v>
      </c>
      <c r="G995" s="12" t="s">
        <v>11</v>
      </c>
    </row>
    <row r="996" spans="3:7" ht="15" thickBot="1" x14ac:dyDescent="0.35">
      <c r="C996" s="10">
        <v>43324</v>
      </c>
      <c r="D996" s="11">
        <v>0.60271990740740744</v>
      </c>
      <c r="E996" s="12" t="s">
        <v>9</v>
      </c>
      <c r="F996" s="12">
        <v>13</v>
      </c>
      <c r="G996" s="12" t="s">
        <v>11</v>
      </c>
    </row>
    <row r="997" spans="3:7" ht="15" thickBot="1" x14ac:dyDescent="0.35">
      <c r="C997" s="10">
        <v>43324</v>
      </c>
      <c r="D997" s="11">
        <v>0.61060185185185178</v>
      </c>
      <c r="E997" s="12" t="s">
        <v>9</v>
      </c>
      <c r="F997" s="12">
        <v>29</v>
      </c>
      <c r="G997" s="12" t="s">
        <v>10</v>
      </c>
    </row>
    <row r="998" spans="3:7" ht="15" thickBot="1" x14ac:dyDescent="0.35">
      <c r="C998" s="10">
        <v>43324</v>
      </c>
      <c r="D998" s="11">
        <v>0.61060185185185178</v>
      </c>
      <c r="E998" s="12" t="s">
        <v>9</v>
      </c>
      <c r="F998" s="12">
        <v>29</v>
      </c>
      <c r="G998" s="12" t="s">
        <v>10</v>
      </c>
    </row>
    <row r="999" spans="3:7" ht="15" thickBot="1" x14ac:dyDescent="0.35">
      <c r="C999" s="10">
        <v>43324</v>
      </c>
      <c r="D999" s="11">
        <v>0.61061342592592593</v>
      </c>
      <c r="E999" s="12" t="s">
        <v>9</v>
      </c>
      <c r="F999" s="12">
        <v>24</v>
      </c>
      <c r="G999" s="12" t="s">
        <v>10</v>
      </c>
    </row>
    <row r="1000" spans="3:7" ht="15" thickBot="1" x14ac:dyDescent="0.35">
      <c r="C1000" s="10">
        <v>43324</v>
      </c>
      <c r="D1000" s="11">
        <v>0.6132291666666666</v>
      </c>
      <c r="E1000" s="12" t="s">
        <v>9</v>
      </c>
      <c r="F1000" s="12">
        <v>28</v>
      </c>
      <c r="G1000" s="12" t="s">
        <v>10</v>
      </c>
    </row>
    <row r="1001" spans="3:7" ht="15" thickBot="1" x14ac:dyDescent="0.35">
      <c r="C1001" s="10">
        <v>43324</v>
      </c>
      <c r="D1001" s="11">
        <v>0.61325231481481479</v>
      </c>
      <c r="E1001" s="12" t="s">
        <v>9</v>
      </c>
      <c r="F1001" s="12">
        <v>26</v>
      </c>
      <c r="G1001" s="12" t="s">
        <v>10</v>
      </c>
    </row>
    <row r="1002" spans="3:7" ht="15" thickBot="1" x14ac:dyDescent="0.35">
      <c r="C1002" s="10">
        <v>43324</v>
      </c>
      <c r="D1002" s="11">
        <v>0.6144560185185185</v>
      </c>
      <c r="E1002" s="12" t="s">
        <v>9</v>
      </c>
      <c r="F1002" s="12">
        <v>29</v>
      </c>
      <c r="G1002" s="12" t="s">
        <v>11</v>
      </c>
    </row>
    <row r="1003" spans="3:7" ht="15" thickBot="1" x14ac:dyDescent="0.35">
      <c r="C1003" s="10">
        <v>43324</v>
      </c>
      <c r="D1003" s="11">
        <v>0.61446759259259254</v>
      </c>
      <c r="E1003" s="12" t="s">
        <v>9</v>
      </c>
      <c r="F1003" s="12">
        <v>31</v>
      </c>
      <c r="G1003" s="12" t="s">
        <v>11</v>
      </c>
    </row>
    <row r="1004" spans="3:7" ht="15" thickBot="1" x14ac:dyDescent="0.35">
      <c r="C1004" s="10">
        <v>43324</v>
      </c>
      <c r="D1004" s="11">
        <v>0.62620370370370371</v>
      </c>
      <c r="E1004" s="12" t="s">
        <v>9</v>
      </c>
      <c r="F1004" s="12">
        <v>17</v>
      </c>
      <c r="G1004" s="12" t="s">
        <v>10</v>
      </c>
    </row>
    <row r="1005" spans="3:7" ht="15" thickBot="1" x14ac:dyDescent="0.35">
      <c r="C1005" s="10">
        <v>43324</v>
      </c>
      <c r="D1005" s="11">
        <v>0.62623842592592593</v>
      </c>
      <c r="E1005" s="12" t="s">
        <v>9</v>
      </c>
      <c r="F1005" s="12">
        <v>12</v>
      </c>
      <c r="G1005" s="12" t="s">
        <v>10</v>
      </c>
    </row>
    <row r="1006" spans="3:7" ht="15" thickBot="1" x14ac:dyDescent="0.35">
      <c r="C1006" s="10">
        <v>43324</v>
      </c>
      <c r="D1006" s="11">
        <v>0.62624999999999997</v>
      </c>
      <c r="E1006" s="12" t="s">
        <v>9</v>
      </c>
      <c r="F1006" s="12">
        <v>12</v>
      </c>
      <c r="G1006" s="12" t="s">
        <v>10</v>
      </c>
    </row>
    <row r="1007" spans="3:7" ht="15" thickBot="1" x14ac:dyDescent="0.35">
      <c r="C1007" s="10">
        <v>43324</v>
      </c>
      <c r="D1007" s="11">
        <v>0.62626157407407412</v>
      </c>
      <c r="E1007" s="12" t="s">
        <v>9</v>
      </c>
      <c r="F1007" s="12">
        <v>12</v>
      </c>
      <c r="G1007" s="12" t="s">
        <v>10</v>
      </c>
    </row>
    <row r="1008" spans="3:7" ht="15" thickBot="1" x14ac:dyDescent="0.35">
      <c r="C1008" s="10">
        <v>43324</v>
      </c>
      <c r="D1008" s="11">
        <v>0.63356481481481486</v>
      </c>
      <c r="E1008" s="12" t="s">
        <v>9</v>
      </c>
      <c r="F1008" s="12">
        <v>27</v>
      </c>
      <c r="G1008" s="12" t="s">
        <v>11</v>
      </c>
    </row>
    <row r="1009" spans="3:7" ht="15" thickBot="1" x14ac:dyDescent="0.35">
      <c r="C1009" s="10">
        <v>43324</v>
      </c>
      <c r="D1009" s="11">
        <v>0.63361111111111112</v>
      </c>
      <c r="E1009" s="12" t="s">
        <v>9</v>
      </c>
      <c r="F1009" s="12">
        <v>20</v>
      </c>
      <c r="G1009" s="12" t="s">
        <v>11</v>
      </c>
    </row>
    <row r="1010" spans="3:7" ht="15" thickBot="1" x14ac:dyDescent="0.35">
      <c r="C1010" s="10">
        <v>43324</v>
      </c>
      <c r="D1010" s="11">
        <v>0.63361111111111112</v>
      </c>
      <c r="E1010" s="12" t="s">
        <v>9</v>
      </c>
      <c r="F1010" s="12">
        <v>13</v>
      </c>
      <c r="G1010" s="12" t="s">
        <v>11</v>
      </c>
    </row>
    <row r="1011" spans="3:7" ht="15" thickBot="1" x14ac:dyDescent="0.35">
      <c r="C1011" s="10">
        <v>43324</v>
      </c>
      <c r="D1011" s="11">
        <v>0.63778935185185182</v>
      </c>
      <c r="E1011" s="12" t="s">
        <v>9</v>
      </c>
      <c r="F1011" s="12">
        <v>11</v>
      </c>
      <c r="G1011" s="12" t="s">
        <v>10</v>
      </c>
    </row>
    <row r="1012" spans="3:7" ht="15" thickBot="1" x14ac:dyDescent="0.35">
      <c r="C1012" s="10">
        <v>43324</v>
      </c>
      <c r="D1012" s="11">
        <v>0.6378125</v>
      </c>
      <c r="E1012" s="12" t="s">
        <v>9</v>
      </c>
      <c r="F1012" s="12">
        <v>16</v>
      </c>
      <c r="G1012" s="12" t="s">
        <v>10</v>
      </c>
    </row>
    <row r="1013" spans="3:7" ht="15" thickBot="1" x14ac:dyDescent="0.35">
      <c r="C1013" s="10">
        <v>43324</v>
      </c>
      <c r="D1013" s="11">
        <v>0.63785879629629627</v>
      </c>
      <c r="E1013" s="12" t="s">
        <v>9</v>
      </c>
      <c r="F1013" s="12">
        <v>24</v>
      </c>
      <c r="G1013" s="12" t="s">
        <v>10</v>
      </c>
    </row>
    <row r="1014" spans="3:7" ht="15" thickBot="1" x14ac:dyDescent="0.35">
      <c r="C1014" s="10">
        <v>43324</v>
      </c>
      <c r="D1014" s="11">
        <v>0.64987268518518515</v>
      </c>
      <c r="E1014" s="12" t="s">
        <v>9</v>
      </c>
      <c r="F1014" s="12">
        <v>15</v>
      </c>
      <c r="G1014" s="12" t="s">
        <v>10</v>
      </c>
    </row>
    <row r="1015" spans="3:7" ht="15" thickBot="1" x14ac:dyDescent="0.35">
      <c r="C1015" s="10">
        <v>43324</v>
      </c>
      <c r="D1015" s="11">
        <v>0.64996527777777779</v>
      </c>
      <c r="E1015" s="12" t="s">
        <v>9</v>
      </c>
      <c r="F1015" s="12">
        <v>17</v>
      </c>
      <c r="G1015" s="12" t="s">
        <v>10</v>
      </c>
    </row>
    <row r="1016" spans="3:7" ht="15" thickBot="1" x14ac:dyDescent="0.35">
      <c r="C1016" s="10">
        <v>43324</v>
      </c>
      <c r="D1016" s="11">
        <v>0.65810185185185188</v>
      </c>
      <c r="E1016" s="12" t="s">
        <v>9</v>
      </c>
      <c r="F1016" s="12">
        <v>18</v>
      </c>
      <c r="G1016" s="12" t="s">
        <v>11</v>
      </c>
    </row>
    <row r="1017" spans="3:7" ht="15" thickBot="1" x14ac:dyDescent="0.35">
      <c r="C1017" s="10">
        <v>43324</v>
      </c>
      <c r="D1017" s="11">
        <v>0.66668981481481471</v>
      </c>
      <c r="E1017" s="12" t="s">
        <v>9</v>
      </c>
      <c r="F1017" s="12">
        <v>13</v>
      </c>
      <c r="G1017" s="12" t="s">
        <v>10</v>
      </c>
    </row>
    <row r="1018" spans="3:7" ht="15" thickBot="1" x14ac:dyDescent="0.35">
      <c r="C1018" s="10">
        <v>43324</v>
      </c>
      <c r="D1018" s="11">
        <v>0.66793981481481479</v>
      </c>
      <c r="E1018" s="12" t="s">
        <v>9</v>
      </c>
      <c r="F1018" s="12">
        <v>21</v>
      </c>
      <c r="G1018" s="12" t="s">
        <v>10</v>
      </c>
    </row>
    <row r="1019" spans="3:7" ht="15" thickBot="1" x14ac:dyDescent="0.35">
      <c r="C1019" s="10">
        <v>43324</v>
      </c>
      <c r="D1019" s="11">
        <v>0.6732407407407407</v>
      </c>
      <c r="E1019" s="12" t="s">
        <v>9</v>
      </c>
      <c r="F1019" s="12">
        <v>17</v>
      </c>
      <c r="G1019" s="12" t="s">
        <v>11</v>
      </c>
    </row>
    <row r="1020" spans="3:7" ht="15" thickBot="1" x14ac:dyDescent="0.35">
      <c r="C1020" s="10">
        <v>43324</v>
      </c>
      <c r="D1020" s="11">
        <v>0.67471064814814818</v>
      </c>
      <c r="E1020" s="12" t="s">
        <v>9</v>
      </c>
      <c r="F1020" s="12">
        <v>19</v>
      </c>
      <c r="G1020" s="12" t="s">
        <v>11</v>
      </c>
    </row>
    <row r="1021" spans="3:7" ht="15" thickBot="1" x14ac:dyDescent="0.35">
      <c r="C1021" s="10">
        <v>43324</v>
      </c>
      <c r="D1021" s="11">
        <v>0.67475694444444445</v>
      </c>
      <c r="E1021" s="12" t="s">
        <v>9</v>
      </c>
      <c r="F1021" s="12">
        <v>11</v>
      </c>
      <c r="G1021" s="12" t="s">
        <v>11</v>
      </c>
    </row>
    <row r="1022" spans="3:7" ht="15" thickBot="1" x14ac:dyDescent="0.35">
      <c r="C1022" s="10">
        <v>43324</v>
      </c>
      <c r="D1022" s="11">
        <v>0.6896874999999999</v>
      </c>
      <c r="E1022" s="12" t="s">
        <v>9</v>
      </c>
      <c r="F1022" s="12">
        <v>21</v>
      </c>
      <c r="G1022" s="12" t="s">
        <v>10</v>
      </c>
    </row>
    <row r="1023" spans="3:7" ht="15" thickBot="1" x14ac:dyDescent="0.35">
      <c r="C1023" s="10">
        <v>43324</v>
      </c>
      <c r="D1023" s="11">
        <v>0.69574074074074066</v>
      </c>
      <c r="E1023" s="12" t="s">
        <v>9</v>
      </c>
      <c r="F1023" s="12">
        <v>20</v>
      </c>
      <c r="G1023" s="12" t="s">
        <v>10</v>
      </c>
    </row>
    <row r="1024" spans="3:7" ht="15" thickBot="1" x14ac:dyDescent="0.35">
      <c r="C1024" s="10">
        <v>43324</v>
      </c>
      <c r="D1024" s="11">
        <v>0.69687500000000002</v>
      </c>
      <c r="E1024" s="12" t="s">
        <v>9</v>
      </c>
      <c r="F1024" s="12">
        <v>11</v>
      </c>
      <c r="G1024" s="12" t="s">
        <v>10</v>
      </c>
    </row>
    <row r="1025" spans="3:7" ht="15" thickBot="1" x14ac:dyDescent="0.35">
      <c r="C1025" s="10">
        <v>43324</v>
      </c>
      <c r="D1025" s="11">
        <v>0.6968981481481481</v>
      </c>
      <c r="E1025" s="12" t="s">
        <v>9</v>
      </c>
      <c r="F1025" s="12">
        <v>13</v>
      </c>
      <c r="G1025" s="12" t="s">
        <v>10</v>
      </c>
    </row>
    <row r="1026" spans="3:7" ht="15" thickBot="1" x14ac:dyDescent="0.35">
      <c r="C1026" s="10">
        <v>43324</v>
      </c>
      <c r="D1026" s="11">
        <v>0.6969212962962964</v>
      </c>
      <c r="E1026" s="12" t="s">
        <v>9</v>
      </c>
      <c r="F1026" s="12">
        <v>14</v>
      </c>
      <c r="G1026" s="12" t="s">
        <v>10</v>
      </c>
    </row>
    <row r="1027" spans="3:7" ht="15" thickBot="1" x14ac:dyDescent="0.35">
      <c r="C1027" s="10">
        <v>43324</v>
      </c>
      <c r="D1027" s="11">
        <v>0.69694444444444448</v>
      </c>
      <c r="E1027" s="12" t="s">
        <v>9</v>
      </c>
      <c r="F1027" s="12">
        <v>11</v>
      </c>
      <c r="G1027" s="12" t="s">
        <v>10</v>
      </c>
    </row>
    <row r="1028" spans="3:7" ht="15" thickBot="1" x14ac:dyDescent="0.35">
      <c r="C1028" s="10">
        <v>43324</v>
      </c>
      <c r="D1028" s="11">
        <v>0.69697916666666659</v>
      </c>
      <c r="E1028" s="12" t="s">
        <v>9</v>
      </c>
      <c r="F1028" s="12">
        <v>15</v>
      </c>
      <c r="G1028" s="12" t="s">
        <v>10</v>
      </c>
    </row>
    <row r="1029" spans="3:7" ht="15" thickBot="1" x14ac:dyDescent="0.35">
      <c r="C1029" s="10">
        <v>43324</v>
      </c>
      <c r="D1029" s="11">
        <v>0.69700231481481489</v>
      </c>
      <c r="E1029" s="12" t="s">
        <v>9</v>
      </c>
      <c r="F1029" s="12">
        <v>12</v>
      </c>
      <c r="G1029" s="12" t="s">
        <v>10</v>
      </c>
    </row>
    <row r="1030" spans="3:7" ht="15" thickBot="1" x14ac:dyDescent="0.35">
      <c r="C1030" s="10">
        <v>43324</v>
      </c>
      <c r="D1030" s="11">
        <v>0.70215277777777774</v>
      </c>
      <c r="E1030" s="12" t="s">
        <v>9</v>
      </c>
      <c r="F1030" s="12">
        <v>27</v>
      </c>
      <c r="G1030" s="12" t="s">
        <v>10</v>
      </c>
    </row>
    <row r="1031" spans="3:7" ht="15" thickBot="1" x14ac:dyDescent="0.35">
      <c r="C1031" s="10">
        <v>43324</v>
      </c>
      <c r="D1031" s="11">
        <v>0.70651620370370372</v>
      </c>
      <c r="E1031" s="12" t="s">
        <v>9</v>
      </c>
      <c r="F1031" s="12">
        <v>16</v>
      </c>
      <c r="G1031" s="12" t="s">
        <v>11</v>
      </c>
    </row>
    <row r="1032" spans="3:7" ht="15" thickBot="1" x14ac:dyDescent="0.35">
      <c r="C1032" s="10">
        <v>43324</v>
      </c>
      <c r="D1032" s="11">
        <v>0.70652777777777775</v>
      </c>
      <c r="E1032" s="12" t="s">
        <v>9</v>
      </c>
      <c r="F1032" s="12">
        <v>12</v>
      </c>
      <c r="G1032" s="12" t="s">
        <v>11</v>
      </c>
    </row>
    <row r="1033" spans="3:7" ht="15" thickBot="1" x14ac:dyDescent="0.35">
      <c r="C1033" s="10">
        <v>43324</v>
      </c>
      <c r="D1033" s="11">
        <v>0.7065393518518519</v>
      </c>
      <c r="E1033" s="12" t="s">
        <v>9</v>
      </c>
      <c r="F1033" s="12">
        <v>14</v>
      </c>
      <c r="G1033" s="12" t="s">
        <v>11</v>
      </c>
    </row>
    <row r="1034" spans="3:7" ht="15" thickBot="1" x14ac:dyDescent="0.35">
      <c r="C1034" s="10">
        <v>43324</v>
      </c>
      <c r="D1034" s="11">
        <v>0.70656249999999998</v>
      </c>
      <c r="E1034" s="12" t="s">
        <v>9</v>
      </c>
      <c r="F1034" s="12">
        <v>18</v>
      </c>
      <c r="G1034" s="12" t="s">
        <v>11</v>
      </c>
    </row>
    <row r="1035" spans="3:7" ht="15" thickBot="1" x14ac:dyDescent="0.35">
      <c r="C1035" s="10">
        <v>43324</v>
      </c>
      <c r="D1035" s="11">
        <v>0.70659722222222221</v>
      </c>
      <c r="E1035" s="12" t="s">
        <v>9</v>
      </c>
      <c r="F1035" s="12">
        <v>13</v>
      </c>
      <c r="G1035" s="12" t="s">
        <v>11</v>
      </c>
    </row>
    <row r="1036" spans="3:7" ht="15" thickBot="1" x14ac:dyDescent="0.35">
      <c r="C1036" s="10">
        <v>43324</v>
      </c>
      <c r="D1036" s="11">
        <v>0.72195601851851843</v>
      </c>
      <c r="E1036" s="12" t="s">
        <v>9</v>
      </c>
      <c r="F1036" s="12">
        <v>12</v>
      </c>
      <c r="G1036" s="12" t="s">
        <v>11</v>
      </c>
    </row>
    <row r="1037" spans="3:7" ht="15" thickBot="1" x14ac:dyDescent="0.35">
      <c r="C1037" s="10">
        <v>43324</v>
      </c>
      <c r="D1037" s="11">
        <v>0.73589120370370376</v>
      </c>
      <c r="E1037" s="12" t="s">
        <v>9</v>
      </c>
      <c r="F1037" s="12">
        <v>11</v>
      </c>
      <c r="G1037" s="12" t="s">
        <v>11</v>
      </c>
    </row>
    <row r="1038" spans="3:7" ht="15" thickBot="1" x14ac:dyDescent="0.35">
      <c r="C1038" s="10">
        <v>43324</v>
      </c>
      <c r="D1038" s="11">
        <v>0.73657407407407405</v>
      </c>
      <c r="E1038" s="12" t="s">
        <v>9</v>
      </c>
      <c r="F1038" s="12">
        <v>11</v>
      </c>
      <c r="G1038" s="12" t="s">
        <v>10</v>
      </c>
    </row>
    <row r="1039" spans="3:7" ht="15" thickBot="1" x14ac:dyDescent="0.35">
      <c r="C1039" s="10">
        <v>43324</v>
      </c>
      <c r="D1039" s="11">
        <v>0.73672453703703711</v>
      </c>
      <c r="E1039" s="12" t="s">
        <v>9</v>
      </c>
      <c r="F1039" s="12">
        <v>15</v>
      </c>
      <c r="G1039" s="12" t="s">
        <v>11</v>
      </c>
    </row>
    <row r="1040" spans="3:7" ht="15" thickBot="1" x14ac:dyDescent="0.35">
      <c r="C1040" s="10">
        <v>43324</v>
      </c>
      <c r="D1040" s="11">
        <v>0.7367824074074073</v>
      </c>
      <c r="E1040" s="12" t="s">
        <v>9</v>
      </c>
      <c r="F1040" s="12">
        <v>10</v>
      </c>
      <c r="G1040" s="12" t="s">
        <v>11</v>
      </c>
    </row>
    <row r="1041" spans="3:7" ht="15" thickBot="1" x14ac:dyDescent="0.35">
      <c r="C1041" s="10">
        <v>43324</v>
      </c>
      <c r="D1041" s="11">
        <v>0.73686342592592602</v>
      </c>
      <c r="E1041" s="12" t="s">
        <v>9</v>
      </c>
      <c r="F1041" s="12">
        <v>10</v>
      </c>
      <c r="G1041" s="12" t="s">
        <v>11</v>
      </c>
    </row>
    <row r="1042" spans="3:7" ht="15" thickBot="1" x14ac:dyDescent="0.35">
      <c r="C1042" s="10">
        <v>43324</v>
      </c>
      <c r="D1042" s="11">
        <v>0.74751157407407398</v>
      </c>
      <c r="E1042" s="12" t="s">
        <v>9</v>
      </c>
      <c r="F1042" s="12">
        <v>9</v>
      </c>
      <c r="G1042" s="12" t="s">
        <v>10</v>
      </c>
    </row>
    <row r="1043" spans="3:7" ht="15" thickBot="1" x14ac:dyDescent="0.35">
      <c r="C1043" s="10">
        <v>43324</v>
      </c>
      <c r="D1043" s="11">
        <v>0.7475925925925927</v>
      </c>
      <c r="E1043" s="12" t="s">
        <v>9</v>
      </c>
      <c r="F1043" s="12">
        <v>21</v>
      </c>
      <c r="G1043" s="12" t="s">
        <v>10</v>
      </c>
    </row>
    <row r="1044" spans="3:7" ht="15" thickBot="1" x14ac:dyDescent="0.35">
      <c r="C1044" s="10">
        <v>43324</v>
      </c>
      <c r="D1044" s="11">
        <v>0.7475925925925927</v>
      </c>
      <c r="E1044" s="12" t="s">
        <v>9</v>
      </c>
      <c r="F1044" s="12">
        <v>21</v>
      </c>
      <c r="G1044" s="12" t="s">
        <v>10</v>
      </c>
    </row>
    <row r="1045" spans="3:7" ht="15" thickBot="1" x14ac:dyDescent="0.35">
      <c r="C1045" s="10">
        <v>43324</v>
      </c>
      <c r="D1045" s="11">
        <v>0.74760416666666663</v>
      </c>
      <c r="E1045" s="12" t="s">
        <v>9</v>
      </c>
      <c r="F1045" s="12">
        <v>17</v>
      </c>
      <c r="G1045" s="12" t="s">
        <v>10</v>
      </c>
    </row>
    <row r="1046" spans="3:7" ht="15" thickBot="1" x14ac:dyDescent="0.35">
      <c r="C1046" s="10">
        <v>43324</v>
      </c>
      <c r="D1046" s="11">
        <v>0.74796296296296294</v>
      </c>
      <c r="E1046" s="12" t="s">
        <v>9</v>
      </c>
      <c r="F1046" s="12">
        <v>12</v>
      </c>
      <c r="G1046" s="12" t="s">
        <v>10</v>
      </c>
    </row>
    <row r="1047" spans="3:7" ht="15" thickBot="1" x14ac:dyDescent="0.35">
      <c r="C1047" s="10">
        <v>43324</v>
      </c>
      <c r="D1047" s="11">
        <v>0.74842592592592594</v>
      </c>
      <c r="E1047" s="12" t="s">
        <v>9</v>
      </c>
      <c r="F1047" s="12">
        <v>11</v>
      </c>
      <c r="G1047" s="12" t="s">
        <v>10</v>
      </c>
    </row>
    <row r="1048" spans="3:7" ht="15" thickBot="1" x14ac:dyDescent="0.35">
      <c r="C1048" s="10">
        <v>43324</v>
      </c>
      <c r="D1048" s="11">
        <v>0.74849537037037039</v>
      </c>
      <c r="E1048" s="12" t="s">
        <v>9</v>
      </c>
      <c r="F1048" s="12">
        <v>21</v>
      </c>
      <c r="G1048" s="12" t="s">
        <v>10</v>
      </c>
    </row>
    <row r="1049" spans="3:7" ht="15" thickBot="1" x14ac:dyDescent="0.35">
      <c r="C1049" s="10">
        <v>43324</v>
      </c>
      <c r="D1049" s="11">
        <v>0.75015046296296306</v>
      </c>
      <c r="E1049" s="12" t="s">
        <v>9</v>
      </c>
      <c r="F1049" s="12">
        <v>11</v>
      </c>
      <c r="G1049" s="12" t="s">
        <v>11</v>
      </c>
    </row>
    <row r="1050" spans="3:7" ht="15" thickBot="1" x14ac:dyDescent="0.35">
      <c r="C1050" s="10">
        <v>43324</v>
      </c>
      <c r="D1050" s="11">
        <v>0.76767361111111121</v>
      </c>
      <c r="E1050" s="12" t="s">
        <v>9</v>
      </c>
      <c r="F1050" s="12">
        <v>11</v>
      </c>
      <c r="G1050" s="12" t="s">
        <v>11</v>
      </c>
    </row>
    <row r="1051" spans="3:7" ht="15" thickBot="1" x14ac:dyDescent="0.35">
      <c r="C1051" s="10">
        <v>43324</v>
      </c>
      <c r="D1051" s="11">
        <v>0.77097222222222228</v>
      </c>
      <c r="E1051" s="12" t="s">
        <v>9</v>
      </c>
      <c r="F1051" s="12">
        <v>20</v>
      </c>
      <c r="G1051" s="12" t="s">
        <v>10</v>
      </c>
    </row>
    <row r="1052" spans="3:7" ht="15" thickBot="1" x14ac:dyDescent="0.35">
      <c r="C1052" s="10">
        <v>43324</v>
      </c>
      <c r="D1052" s="11">
        <v>0.77372685185185175</v>
      </c>
      <c r="E1052" s="12" t="s">
        <v>9</v>
      </c>
      <c r="F1052" s="12">
        <v>16</v>
      </c>
      <c r="G1052" s="12" t="s">
        <v>11</v>
      </c>
    </row>
    <row r="1053" spans="3:7" ht="15" thickBot="1" x14ac:dyDescent="0.35">
      <c r="C1053" s="10">
        <v>43324</v>
      </c>
      <c r="D1053" s="11">
        <v>0.77910879629629637</v>
      </c>
      <c r="E1053" s="12" t="s">
        <v>9</v>
      </c>
      <c r="F1053" s="12">
        <v>15</v>
      </c>
      <c r="G1053" s="12" t="s">
        <v>11</v>
      </c>
    </row>
    <row r="1054" spans="3:7" ht="15" thickBot="1" x14ac:dyDescent="0.35">
      <c r="C1054" s="10">
        <v>43324</v>
      </c>
      <c r="D1054" s="11">
        <v>0.7830787037037038</v>
      </c>
      <c r="E1054" s="12" t="s">
        <v>9</v>
      </c>
      <c r="F1054" s="12">
        <v>12</v>
      </c>
      <c r="G1054" s="12" t="s">
        <v>11</v>
      </c>
    </row>
    <row r="1055" spans="3:7" ht="15" thickBot="1" x14ac:dyDescent="0.35">
      <c r="C1055" s="10">
        <v>43324</v>
      </c>
      <c r="D1055" s="11">
        <v>0.80115740740740737</v>
      </c>
      <c r="E1055" s="12" t="s">
        <v>9</v>
      </c>
      <c r="F1055" s="12">
        <v>21</v>
      </c>
      <c r="G1055" s="12" t="s">
        <v>10</v>
      </c>
    </row>
    <row r="1056" spans="3:7" ht="15" thickBot="1" x14ac:dyDescent="0.35">
      <c r="C1056" s="10">
        <v>43324</v>
      </c>
      <c r="D1056" s="11">
        <v>0.81108796296296293</v>
      </c>
      <c r="E1056" s="12" t="s">
        <v>9</v>
      </c>
      <c r="F1056" s="12">
        <v>7</v>
      </c>
      <c r="G1056" s="12" t="s">
        <v>10</v>
      </c>
    </row>
    <row r="1057" spans="3:7" ht="15" thickBot="1" x14ac:dyDescent="0.35">
      <c r="C1057" s="10">
        <v>43324</v>
      </c>
      <c r="D1057" s="11">
        <v>0.81112268518518515</v>
      </c>
      <c r="E1057" s="12" t="s">
        <v>9</v>
      </c>
      <c r="F1057" s="12">
        <v>11</v>
      </c>
      <c r="G1057" s="12" t="s">
        <v>10</v>
      </c>
    </row>
    <row r="1058" spans="3:7" ht="15" thickBot="1" x14ac:dyDescent="0.35">
      <c r="C1058" s="10">
        <v>43324</v>
      </c>
      <c r="D1058" s="11">
        <v>0.81114583333333334</v>
      </c>
      <c r="E1058" s="12" t="s">
        <v>9</v>
      </c>
      <c r="F1058" s="12">
        <v>16</v>
      </c>
      <c r="G1058" s="12" t="s">
        <v>10</v>
      </c>
    </row>
    <row r="1059" spans="3:7" ht="15" thickBot="1" x14ac:dyDescent="0.35">
      <c r="C1059" s="10">
        <v>43324</v>
      </c>
      <c r="D1059" s="11">
        <v>0.81115740740740738</v>
      </c>
      <c r="E1059" s="12" t="s">
        <v>9</v>
      </c>
      <c r="F1059" s="12">
        <v>13</v>
      </c>
      <c r="G1059" s="12" t="s">
        <v>10</v>
      </c>
    </row>
    <row r="1060" spans="3:7" ht="15" thickBot="1" x14ac:dyDescent="0.35">
      <c r="C1060" s="10">
        <v>43324</v>
      </c>
      <c r="D1060" s="11">
        <v>0.81116898148148142</v>
      </c>
      <c r="E1060" s="12" t="s">
        <v>9</v>
      </c>
      <c r="F1060" s="12">
        <v>16</v>
      </c>
      <c r="G1060" s="12" t="s">
        <v>10</v>
      </c>
    </row>
    <row r="1061" spans="3:7" ht="15" thickBot="1" x14ac:dyDescent="0.35">
      <c r="C1061" s="10">
        <v>43324</v>
      </c>
      <c r="D1061" s="11">
        <v>0.81119212962962972</v>
      </c>
      <c r="E1061" s="12" t="s">
        <v>9</v>
      </c>
      <c r="F1061" s="12">
        <v>17</v>
      </c>
      <c r="G1061" s="12" t="s">
        <v>10</v>
      </c>
    </row>
    <row r="1062" spans="3:7" ht="15" thickBot="1" x14ac:dyDescent="0.35">
      <c r="C1062" s="10">
        <v>43324</v>
      </c>
      <c r="D1062" s="11">
        <v>0.8184837962962962</v>
      </c>
      <c r="E1062" s="12" t="s">
        <v>9</v>
      </c>
      <c r="F1062" s="12">
        <v>24</v>
      </c>
      <c r="G1062" s="12" t="s">
        <v>11</v>
      </c>
    </row>
    <row r="1063" spans="3:7" ht="15" thickBot="1" x14ac:dyDescent="0.35">
      <c r="C1063" s="10">
        <v>43324</v>
      </c>
      <c r="D1063" s="11">
        <v>0.81854166666666661</v>
      </c>
      <c r="E1063" s="12" t="s">
        <v>9</v>
      </c>
      <c r="F1063" s="12">
        <v>10</v>
      </c>
      <c r="G1063" s="12" t="s">
        <v>10</v>
      </c>
    </row>
    <row r="1064" spans="3:7" ht="15" thickBot="1" x14ac:dyDescent="0.35">
      <c r="C1064" s="10">
        <v>43324</v>
      </c>
      <c r="D1064" s="11">
        <v>0.82128472222222226</v>
      </c>
      <c r="E1064" s="12" t="s">
        <v>9</v>
      </c>
      <c r="F1064" s="12">
        <v>10</v>
      </c>
      <c r="G1064" s="12" t="s">
        <v>11</v>
      </c>
    </row>
    <row r="1065" spans="3:7" ht="15" thickBot="1" x14ac:dyDescent="0.35">
      <c r="C1065" s="10">
        <v>43324</v>
      </c>
      <c r="D1065" s="11">
        <v>0.8212962962962963</v>
      </c>
      <c r="E1065" s="12" t="s">
        <v>9</v>
      </c>
      <c r="F1065" s="12">
        <v>9</v>
      </c>
      <c r="G1065" s="12" t="s">
        <v>11</v>
      </c>
    </row>
    <row r="1066" spans="3:7" ht="15" thickBot="1" x14ac:dyDescent="0.35">
      <c r="C1066" s="10">
        <v>43324</v>
      </c>
      <c r="D1066" s="11">
        <v>0.82133101851851853</v>
      </c>
      <c r="E1066" s="12" t="s">
        <v>9</v>
      </c>
      <c r="F1066" s="12">
        <v>9</v>
      </c>
      <c r="G1066" s="12" t="s">
        <v>11</v>
      </c>
    </row>
    <row r="1067" spans="3:7" ht="15" thickBot="1" x14ac:dyDescent="0.35">
      <c r="C1067" s="10">
        <v>43324</v>
      </c>
      <c r="D1067" s="11">
        <v>0.82134259259259268</v>
      </c>
      <c r="E1067" s="12" t="s">
        <v>9</v>
      </c>
      <c r="F1067" s="12">
        <v>11</v>
      </c>
      <c r="G1067" s="12" t="s">
        <v>11</v>
      </c>
    </row>
    <row r="1068" spans="3:7" ht="15" thickBot="1" x14ac:dyDescent="0.35">
      <c r="C1068" s="10">
        <v>43324</v>
      </c>
      <c r="D1068" s="11">
        <v>0.82135416666666661</v>
      </c>
      <c r="E1068" s="12" t="s">
        <v>9</v>
      </c>
      <c r="F1068" s="12">
        <v>9</v>
      </c>
      <c r="G1068" s="12" t="s">
        <v>11</v>
      </c>
    </row>
    <row r="1069" spans="3:7" ht="15" thickBot="1" x14ac:dyDescent="0.35">
      <c r="C1069" s="10">
        <v>43324</v>
      </c>
      <c r="D1069" s="11">
        <v>0.82136574074074076</v>
      </c>
      <c r="E1069" s="12" t="s">
        <v>9</v>
      </c>
      <c r="F1069" s="12">
        <v>9</v>
      </c>
      <c r="G1069" s="12" t="s">
        <v>11</v>
      </c>
    </row>
    <row r="1070" spans="3:7" ht="15" thickBot="1" x14ac:dyDescent="0.35">
      <c r="C1070" s="10">
        <v>43324</v>
      </c>
      <c r="D1070" s="11">
        <v>0.86361111111111111</v>
      </c>
      <c r="E1070" s="12" t="s">
        <v>9</v>
      </c>
      <c r="F1070" s="12">
        <v>18</v>
      </c>
      <c r="G1070" s="12" t="s">
        <v>10</v>
      </c>
    </row>
    <row r="1071" spans="3:7" ht="15" thickBot="1" x14ac:dyDescent="0.35">
      <c r="C1071" s="10">
        <v>43324</v>
      </c>
      <c r="D1071" s="11">
        <v>0.8636342592592593</v>
      </c>
      <c r="E1071" s="12" t="s">
        <v>9</v>
      </c>
      <c r="F1071" s="12">
        <v>15</v>
      </c>
      <c r="G1071" s="12" t="s">
        <v>10</v>
      </c>
    </row>
    <row r="1072" spans="3:7" ht="15" thickBot="1" x14ac:dyDescent="0.35">
      <c r="C1072" s="10">
        <v>43324</v>
      </c>
      <c r="D1072" s="11">
        <v>0.87296296296296294</v>
      </c>
      <c r="E1072" s="12" t="s">
        <v>9</v>
      </c>
      <c r="F1072" s="12">
        <v>13</v>
      </c>
      <c r="G1072" s="12" t="s">
        <v>10</v>
      </c>
    </row>
    <row r="1073" spans="3:7" ht="15" thickBot="1" x14ac:dyDescent="0.35">
      <c r="C1073" s="10">
        <v>43324</v>
      </c>
      <c r="D1073" s="11">
        <v>0.87298611111111113</v>
      </c>
      <c r="E1073" s="12" t="s">
        <v>9</v>
      </c>
      <c r="F1073" s="12">
        <v>17</v>
      </c>
      <c r="G1073" s="12" t="s">
        <v>10</v>
      </c>
    </row>
    <row r="1074" spans="3:7" ht="15" thickBot="1" x14ac:dyDescent="0.35">
      <c r="C1074" s="10">
        <v>43324</v>
      </c>
      <c r="D1074" s="11">
        <v>0.87299768518518517</v>
      </c>
      <c r="E1074" s="12" t="s">
        <v>9</v>
      </c>
      <c r="F1074" s="12">
        <v>23</v>
      </c>
      <c r="G1074" s="12" t="s">
        <v>10</v>
      </c>
    </row>
    <row r="1075" spans="3:7" ht="15" thickBot="1" x14ac:dyDescent="0.35">
      <c r="C1075" s="10">
        <v>43324</v>
      </c>
      <c r="D1075" s="11">
        <v>0.87300925925925921</v>
      </c>
      <c r="E1075" s="12" t="s">
        <v>9</v>
      </c>
      <c r="F1075" s="12">
        <v>20</v>
      </c>
      <c r="G1075" s="12" t="s">
        <v>10</v>
      </c>
    </row>
    <row r="1076" spans="3:7" ht="15" thickBot="1" x14ac:dyDescent="0.35">
      <c r="C1076" s="10">
        <v>43324</v>
      </c>
      <c r="D1076" s="11">
        <v>0.87302083333333336</v>
      </c>
      <c r="E1076" s="12" t="s">
        <v>9</v>
      </c>
      <c r="F1076" s="12">
        <v>23</v>
      </c>
      <c r="G1076" s="12" t="s">
        <v>10</v>
      </c>
    </row>
    <row r="1077" spans="3:7" ht="15" thickBot="1" x14ac:dyDescent="0.35">
      <c r="C1077" s="10">
        <v>43324</v>
      </c>
      <c r="D1077" s="11">
        <v>0.87304398148148143</v>
      </c>
      <c r="E1077" s="12" t="s">
        <v>9</v>
      </c>
      <c r="F1077" s="12">
        <v>21</v>
      </c>
      <c r="G1077" s="12" t="s">
        <v>10</v>
      </c>
    </row>
    <row r="1078" spans="3:7" ht="15" thickBot="1" x14ac:dyDescent="0.35">
      <c r="C1078" s="10">
        <v>43324</v>
      </c>
      <c r="D1078" s="11">
        <v>0.8762847222222222</v>
      </c>
      <c r="E1078" s="12" t="s">
        <v>9</v>
      </c>
      <c r="F1078" s="12">
        <v>23</v>
      </c>
      <c r="G1078" s="12" t="s">
        <v>11</v>
      </c>
    </row>
    <row r="1079" spans="3:7" ht="15" thickBot="1" x14ac:dyDescent="0.35">
      <c r="C1079" s="10">
        <v>43324</v>
      </c>
      <c r="D1079" s="11">
        <v>0.8771874999999999</v>
      </c>
      <c r="E1079" s="12" t="s">
        <v>9</v>
      </c>
      <c r="F1079" s="12">
        <v>15</v>
      </c>
      <c r="G1079" s="12" t="s">
        <v>10</v>
      </c>
    </row>
    <row r="1080" spans="3:7" ht="15" thickBot="1" x14ac:dyDescent="0.35">
      <c r="C1080" s="10">
        <v>43324</v>
      </c>
      <c r="D1080" s="11">
        <v>0.87722222222222224</v>
      </c>
      <c r="E1080" s="12" t="s">
        <v>9</v>
      </c>
      <c r="F1080" s="12">
        <v>14</v>
      </c>
      <c r="G1080" s="12" t="s">
        <v>10</v>
      </c>
    </row>
    <row r="1081" spans="3:7" ht="15" thickBot="1" x14ac:dyDescent="0.35">
      <c r="C1081" s="10">
        <v>43324</v>
      </c>
      <c r="D1081" s="11">
        <v>0.87724537037037031</v>
      </c>
      <c r="E1081" s="12" t="s">
        <v>9</v>
      </c>
      <c r="F1081" s="12">
        <v>25</v>
      </c>
      <c r="G1081" s="12" t="s">
        <v>10</v>
      </c>
    </row>
    <row r="1082" spans="3:7" ht="15" thickBot="1" x14ac:dyDescent="0.35">
      <c r="C1082" s="17">
        <v>43324</v>
      </c>
      <c r="D1082" s="18">
        <v>0.88405092592592593</v>
      </c>
      <c r="E1082" s="19" t="s">
        <v>9</v>
      </c>
      <c r="F1082" s="19">
        <v>10</v>
      </c>
      <c r="G1082" s="19" t="s">
        <v>10</v>
      </c>
    </row>
    <row r="1083" spans="3:7" ht="15" thickBot="1" x14ac:dyDescent="0.35">
      <c r="C1083" s="7">
        <v>43325</v>
      </c>
      <c r="D1083" s="8">
        <v>0.12988425925925925</v>
      </c>
      <c r="E1083" s="9" t="s">
        <v>9</v>
      </c>
      <c r="F1083" s="9">
        <v>14</v>
      </c>
      <c r="G1083" s="9" t="s">
        <v>11</v>
      </c>
    </row>
    <row r="1084" spans="3:7" ht="15" thickBot="1" x14ac:dyDescent="0.35">
      <c r="C1084" s="10">
        <v>43325</v>
      </c>
      <c r="D1084" s="11">
        <v>0.14634259259259261</v>
      </c>
      <c r="E1084" s="12" t="s">
        <v>9</v>
      </c>
      <c r="F1084" s="12">
        <v>21</v>
      </c>
      <c r="G1084" s="12" t="s">
        <v>11</v>
      </c>
    </row>
    <row r="1085" spans="3:7" ht="15" thickBot="1" x14ac:dyDescent="0.35">
      <c r="C1085" s="10">
        <v>43325</v>
      </c>
      <c r="D1085" s="11">
        <v>0.28582175925925929</v>
      </c>
      <c r="E1085" s="12" t="s">
        <v>9</v>
      </c>
      <c r="F1085" s="12">
        <v>11</v>
      </c>
      <c r="G1085" s="12" t="s">
        <v>11</v>
      </c>
    </row>
    <row r="1086" spans="3:7" ht="15" thickBot="1" x14ac:dyDescent="0.35">
      <c r="C1086" s="10">
        <v>43325</v>
      </c>
      <c r="D1086" s="11">
        <v>0.28611111111111115</v>
      </c>
      <c r="E1086" s="12" t="s">
        <v>9</v>
      </c>
      <c r="F1086" s="12">
        <v>14</v>
      </c>
      <c r="G1086" s="12" t="s">
        <v>11</v>
      </c>
    </row>
    <row r="1087" spans="3:7" ht="15" thickBot="1" x14ac:dyDescent="0.35">
      <c r="C1087" s="10">
        <v>43325</v>
      </c>
      <c r="D1087" s="11">
        <v>0.28613425925925923</v>
      </c>
      <c r="E1087" s="12" t="s">
        <v>9</v>
      </c>
      <c r="F1087" s="12">
        <v>12</v>
      </c>
      <c r="G1087" s="12" t="s">
        <v>11</v>
      </c>
    </row>
    <row r="1088" spans="3:7" ht="15" thickBot="1" x14ac:dyDescent="0.35">
      <c r="C1088" s="10">
        <v>43325</v>
      </c>
      <c r="D1088" s="11">
        <v>0.28671296296296295</v>
      </c>
      <c r="E1088" s="12" t="s">
        <v>9</v>
      </c>
      <c r="F1088" s="12">
        <v>22</v>
      </c>
      <c r="G1088" s="12" t="s">
        <v>11</v>
      </c>
    </row>
    <row r="1089" spans="3:7" ht="15" thickBot="1" x14ac:dyDescent="0.35">
      <c r="C1089" s="10">
        <v>43325</v>
      </c>
      <c r="D1089" s="11">
        <v>0.29555555555555557</v>
      </c>
      <c r="E1089" s="12" t="s">
        <v>9</v>
      </c>
      <c r="F1089" s="12">
        <v>22</v>
      </c>
      <c r="G1089" s="12" t="s">
        <v>10</v>
      </c>
    </row>
    <row r="1090" spans="3:7" ht="15" thickBot="1" x14ac:dyDescent="0.35">
      <c r="C1090" s="10">
        <v>43325</v>
      </c>
      <c r="D1090" s="11">
        <v>0.30878472222222225</v>
      </c>
      <c r="E1090" s="12" t="s">
        <v>9</v>
      </c>
      <c r="F1090" s="12">
        <v>14</v>
      </c>
      <c r="G1090" s="12" t="s">
        <v>11</v>
      </c>
    </row>
    <row r="1091" spans="3:7" ht="15" thickBot="1" x14ac:dyDescent="0.35">
      <c r="C1091" s="10">
        <v>43325</v>
      </c>
      <c r="D1091" s="11">
        <v>0.31472222222222224</v>
      </c>
      <c r="E1091" s="12" t="s">
        <v>9</v>
      </c>
      <c r="F1091" s="12">
        <v>12</v>
      </c>
      <c r="G1091" s="12" t="s">
        <v>11</v>
      </c>
    </row>
    <row r="1092" spans="3:7" ht="15" thickBot="1" x14ac:dyDescent="0.35">
      <c r="C1092" s="10">
        <v>43325</v>
      </c>
      <c r="D1092" s="11">
        <v>0.31512731481481482</v>
      </c>
      <c r="E1092" s="12" t="s">
        <v>9</v>
      </c>
      <c r="F1092" s="12">
        <v>13</v>
      </c>
      <c r="G1092" s="12" t="s">
        <v>11</v>
      </c>
    </row>
    <row r="1093" spans="3:7" ht="15" thickBot="1" x14ac:dyDescent="0.35">
      <c r="C1093" s="10">
        <v>43325</v>
      </c>
      <c r="D1093" s="11">
        <v>0.315462962962963</v>
      </c>
      <c r="E1093" s="12" t="s">
        <v>9</v>
      </c>
      <c r="F1093" s="12">
        <v>12</v>
      </c>
      <c r="G1093" s="12" t="s">
        <v>10</v>
      </c>
    </row>
    <row r="1094" spans="3:7" ht="15" thickBot="1" x14ac:dyDescent="0.35">
      <c r="C1094" s="10">
        <v>43325</v>
      </c>
      <c r="D1094" s="11">
        <v>0.31585648148148149</v>
      </c>
      <c r="E1094" s="12" t="s">
        <v>9</v>
      </c>
      <c r="F1094" s="12">
        <v>10</v>
      </c>
      <c r="G1094" s="12" t="s">
        <v>10</v>
      </c>
    </row>
    <row r="1095" spans="3:7" ht="15" thickBot="1" x14ac:dyDescent="0.35">
      <c r="C1095" s="10">
        <v>43325</v>
      </c>
      <c r="D1095" s="11">
        <v>0.31842592592592595</v>
      </c>
      <c r="E1095" s="12" t="s">
        <v>9</v>
      </c>
      <c r="F1095" s="12">
        <v>17</v>
      </c>
      <c r="G1095" s="12" t="s">
        <v>11</v>
      </c>
    </row>
    <row r="1096" spans="3:7" ht="15" thickBot="1" x14ac:dyDescent="0.35">
      <c r="C1096" s="10">
        <v>43325</v>
      </c>
      <c r="D1096" s="11">
        <v>0.32423611111111111</v>
      </c>
      <c r="E1096" s="12" t="s">
        <v>9</v>
      </c>
      <c r="F1096" s="12">
        <v>10</v>
      </c>
      <c r="G1096" s="12" t="s">
        <v>11</v>
      </c>
    </row>
    <row r="1097" spans="3:7" ht="15" thickBot="1" x14ac:dyDescent="0.35">
      <c r="C1097" s="10">
        <v>43325</v>
      </c>
      <c r="D1097" s="11">
        <v>0.3246412037037037</v>
      </c>
      <c r="E1097" s="12" t="s">
        <v>9</v>
      </c>
      <c r="F1097" s="12">
        <v>11</v>
      </c>
      <c r="G1097" s="12" t="s">
        <v>11</v>
      </c>
    </row>
    <row r="1098" spans="3:7" ht="15" thickBot="1" x14ac:dyDescent="0.35">
      <c r="C1098" s="10">
        <v>43325</v>
      </c>
      <c r="D1098" s="11">
        <v>0.33415509259259263</v>
      </c>
      <c r="E1098" s="12" t="s">
        <v>9</v>
      </c>
      <c r="F1098" s="12">
        <v>11</v>
      </c>
      <c r="G1098" s="12" t="s">
        <v>11</v>
      </c>
    </row>
    <row r="1099" spans="3:7" ht="15" thickBot="1" x14ac:dyDescent="0.35">
      <c r="C1099" s="10">
        <v>43325</v>
      </c>
      <c r="D1099" s="11">
        <v>0.33704861111111112</v>
      </c>
      <c r="E1099" s="12" t="s">
        <v>9</v>
      </c>
      <c r="F1099" s="12">
        <v>13</v>
      </c>
      <c r="G1099" s="12" t="s">
        <v>11</v>
      </c>
    </row>
    <row r="1100" spans="3:7" ht="15" thickBot="1" x14ac:dyDescent="0.35">
      <c r="C1100" s="10">
        <v>43325</v>
      </c>
      <c r="D1100" s="11">
        <v>0.33721064814814811</v>
      </c>
      <c r="E1100" s="12" t="s">
        <v>9</v>
      </c>
      <c r="F1100" s="12">
        <v>12</v>
      </c>
      <c r="G1100" s="12" t="s">
        <v>11</v>
      </c>
    </row>
    <row r="1101" spans="3:7" ht="15" thickBot="1" x14ac:dyDescent="0.35">
      <c r="C1101" s="10">
        <v>43325</v>
      </c>
      <c r="D1101" s="11">
        <v>0.33856481481481482</v>
      </c>
      <c r="E1101" s="12" t="s">
        <v>9</v>
      </c>
      <c r="F1101" s="12">
        <v>28</v>
      </c>
      <c r="G1101" s="12" t="s">
        <v>10</v>
      </c>
    </row>
    <row r="1102" spans="3:7" ht="15" thickBot="1" x14ac:dyDescent="0.35">
      <c r="C1102" s="10">
        <v>43325</v>
      </c>
      <c r="D1102" s="11">
        <v>0.34107638888888886</v>
      </c>
      <c r="E1102" s="12" t="s">
        <v>9</v>
      </c>
      <c r="F1102" s="12">
        <v>12</v>
      </c>
      <c r="G1102" s="12" t="s">
        <v>11</v>
      </c>
    </row>
    <row r="1103" spans="3:7" ht="15" thickBot="1" x14ac:dyDescent="0.35">
      <c r="C1103" s="10">
        <v>43325</v>
      </c>
      <c r="D1103" s="11">
        <v>0.34226851851851853</v>
      </c>
      <c r="E1103" s="12" t="s">
        <v>9</v>
      </c>
      <c r="F1103" s="12">
        <v>10</v>
      </c>
      <c r="G1103" s="12" t="s">
        <v>11</v>
      </c>
    </row>
    <row r="1104" spans="3:7" x14ac:dyDescent="0.3">
      <c r="C1104" s="20">
        <v>43325</v>
      </c>
      <c r="D1104" s="21">
        <v>0.34241898148148148</v>
      </c>
      <c r="E1104" s="22" t="s">
        <v>9</v>
      </c>
      <c r="F1104" s="22">
        <v>10</v>
      </c>
      <c r="G1104" s="22" t="s">
        <v>10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A2DAB-24A8-4A13-BD33-40A333A621B7}">
  <dimension ref="C4:T894"/>
  <sheetViews>
    <sheetView workbookViewId="0"/>
  </sheetViews>
  <sheetFormatPr defaultRowHeight="14.4" x14ac:dyDescent="0.3"/>
  <cols>
    <col min="3" max="3" width="10.88671875" customWidth="1"/>
    <col min="4" max="4" width="10.33203125" customWidth="1"/>
    <col min="5" max="5" width="11" customWidth="1"/>
    <col min="10" max="10" width="34.44140625" customWidth="1"/>
    <col min="20" max="20" width="10.6640625" customWidth="1"/>
  </cols>
  <sheetData>
    <row r="4" spans="3:20" ht="15" thickBot="1" x14ac:dyDescent="0.35">
      <c r="C4" s="32" t="s">
        <v>0</v>
      </c>
      <c r="D4" s="32" t="s">
        <v>1</v>
      </c>
      <c r="E4" s="32" t="s">
        <v>2</v>
      </c>
      <c r="F4" s="32" t="s">
        <v>3</v>
      </c>
      <c r="G4" s="32" t="s">
        <v>4</v>
      </c>
    </row>
    <row r="5" spans="3:20" ht="15" thickBot="1" x14ac:dyDescent="0.35">
      <c r="C5" s="33" t="s">
        <v>5</v>
      </c>
      <c r="D5" s="33">
        <v>15</v>
      </c>
      <c r="E5" s="34">
        <v>43332</v>
      </c>
      <c r="F5" s="35">
        <v>0.32443287037037033</v>
      </c>
      <c r="G5" s="36">
        <v>0.5</v>
      </c>
    </row>
    <row r="6" spans="3:20" x14ac:dyDescent="0.3">
      <c r="C6" s="37" t="s">
        <v>2</v>
      </c>
      <c r="D6" s="37" t="s">
        <v>3</v>
      </c>
      <c r="E6" s="37" t="s">
        <v>6</v>
      </c>
      <c r="F6" s="37" t="s">
        <v>7</v>
      </c>
      <c r="G6" s="37" t="s">
        <v>8</v>
      </c>
    </row>
    <row r="7" spans="3:20" ht="15" thickBot="1" x14ac:dyDescent="0.35">
      <c r="C7" s="7">
        <v>43325</v>
      </c>
      <c r="D7" s="8">
        <v>0.12988425925925925</v>
      </c>
      <c r="E7" s="9" t="s">
        <v>9</v>
      </c>
      <c r="F7" s="9">
        <v>14</v>
      </c>
      <c r="G7" s="9" t="s">
        <v>11</v>
      </c>
    </row>
    <row r="8" spans="3:20" ht="15" thickBot="1" x14ac:dyDescent="0.35">
      <c r="C8" s="10">
        <v>43325</v>
      </c>
      <c r="D8" s="11">
        <v>0.14634259259259261</v>
      </c>
      <c r="E8" s="12" t="s">
        <v>9</v>
      </c>
      <c r="F8" s="12">
        <v>21</v>
      </c>
      <c r="G8" s="12" t="s">
        <v>11</v>
      </c>
    </row>
    <row r="9" spans="3:20" ht="15" thickBot="1" x14ac:dyDescent="0.35">
      <c r="C9" s="10">
        <v>43325</v>
      </c>
      <c r="D9" s="11">
        <v>0.28582175925925929</v>
      </c>
      <c r="E9" s="12" t="s">
        <v>9</v>
      </c>
      <c r="F9" s="12">
        <v>11</v>
      </c>
      <c r="G9" s="12" t="s">
        <v>11</v>
      </c>
      <c r="J9" t="s">
        <v>12</v>
      </c>
      <c r="K9" s="13">
        <f>SUM( K11:R11 )</f>
        <v>881</v>
      </c>
      <c r="L9" s="13"/>
      <c r="M9" s="14"/>
      <c r="N9" s="14"/>
      <c r="O9" s="14"/>
      <c r="P9" s="14"/>
      <c r="Q9" s="14"/>
    </row>
    <row r="10" spans="3:20" ht="15" thickBot="1" x14ac:dyDescent="0.35">
      <c r="C10" s="10">
        <v>43325</v>
      </c>
      <c r="D10" s="11">
        <v>0.28611111111111115</v>
      </c>
      <c r="E10" s="12" t="s">
        <v>9</v>
      </c>
      <c r="F10" s="12">
        <v>14</v>
      </c>
      <c r="G10" s="12" t="s">
        <v>11</v>
      </c>
      <c r="K10" s="14" t="s">
        <v>135</v>
      </c>
      <c r="L10" s="14" t="s">
        <v>136</v>
      </c>
      <c r="M10" s="14" t="s">
        <v>137</v>
      </c>
      <c r="N10" s="14" t="s">
        <v>138</v>
      </c>
      <c r="O10" s="14" t="s">
        <v>139</v>
      </c>
      <c r="P10" s="14" t="s">
        <v>140</v>
      </c>
      <c r="Q10" s="14" t="s">
        <v>141</v>
      </c>
      <c r="S10" s="14" t="s">
        <v>20</v>
      </c>
    </row>
    <row r="11" spans="3:20" ht="15" thickBot="1" x14ac:dyDescent="0.35">
      <c r="C11" s="10">
        <v>43325</v>
      </c>
      <c r="D11" s="11">
        <v>0.28613425925925923</v>
      </c>
      <c r="E11" s="12" t="s">
        <v>9</v>
      </c>
      <c r="F11" s="12">
        <v>12</v>
      </c>
      <c r="G11" s="12" t="s">
        <v>11</v>
      </c>
      <c r="J11" t="s">
        <v>21</v>
      </c>
      <c r="K11" s="13">
        <f>COUNTIFS($C$7:$C$887, "=2018-08-13" )</f>
        <v>136</v>
      </c>
      <c r="L11" s="13">
        <f>COUNTIFS($C$7:$C$887, "=2018-08-14" )</f>
        <v>124</v>
      </c>
      <c r="M11" s="13">
        <f>COUNTIFS($C$7:$C$887, "=2018-08-15" )</f>
        <v>115</v>
      </c>
      <c r="N11" s="13">
        <f>COUNTIFS($C$7:$C$887, "=2018-08-16" )</f>
        <v>112</v>
      </c>
      <c r="O11" s="13">
        <f>COUNTIFS($C$7:$C$887, "=2018-08-17" )</f>
        <v>88</v>
      </c>
      <c r="P11" s="13">
        <f>COUNTIFS($C$7:$C$887, "=2018-08-18" )</f>
        <v>132</v>
      </c>
      <c r="Q11" s="13">
        <f>COUNTIFS($C$7:$C$887, "=2018-08-19" )</f>
        <v>174</v>
      </c>
      <c r="S11" s="13">
        <f>SUM( K11:Q11 )</f>
        <v>881</v>
      </c>
    </row>
    <row r="12" spans="3:20" ht="15" thickBot="1" x14ac:dyDescent="0.35">
      <c r="C12" s="10">
        <v>43325</v>
      </c>
      <c r="D12" s="11">
        <v>0.28671296296296295</v>
      </c>
      <c r="E12" s="12" t="s">
        <v>9</v>
      </c>
      <c r="F12" s="12">
        <v>22</v>
      </c>
      <c r="G12" s="12" t="s">
        <v>11</v>
      </c>
      <c r="J12" t="s">
        <v>22</v>
      </c>
      <c r="K12" s="13">
        <f>COUNTIFS($C$7:$C$887, "=2018-08-13",  $F$7:$F$887, "&gt;30" )</f>
        <v>2</v>
      </c>
      <c r="L12" s="13">
        <f>COUNTIFS($C$7:$C$887, "=2018-08-14", $F$7:$F$887, "&gt;30" )</f>
        <v>3</v>
      </c>
      <c r="M12" s="13">
        <f>COUNTIFS($C$7:$C$887, "=2018-08-15", $F$7:$F$887, "&gt;30" )</f>
        <v>1</v>
      </c>
      <c r="N12" s="13">
        <f>COUNTIFS($C$7:$C$887, "=2018-08-16", $F$7:$F$887, "&gt;30" )</f>
        <v>2</v>
      </c>
      <c r="O12" s="13">
        <f>COUNTIFS($C$7:$C$887, "=2018-08-17", $F$7:$F$887, "&gt;30" )</f>
        <v>0</v>
      </c>
      <c r="P12" s="13">
        <f>COUNTIFS($C$7:$C$887, "=2018-08-18", $F$7:$F$887, "&gt;30" )</f>
        <v>1</v>
      </c>
      <c r="Q12" s="13">
        <f>COUNTIFS($C$7:$C$887, "=2018-08-19", $F$7:$F$887, "&gt;30" )</f>
        <v>1</v>
      </c>
      <c r="S12" s="13">
        <f>SUM( K12:R12 )</f>
        <v>10</v>
      </c>
      <c r="T12" s="15">
        <f>S12/S11</f>
        <v>1.1350737797956867E-2</v>
      </c>
    </row>
    <row r="13" spans="3:20" ht="15" thickBot="1" x14ac:dyDescent="0.35">
      <c r="C13" s="10">
        <v>43325</v>
      </c>
      <c r="D13" s="11">
        <v>0.29555555555555557</v>
      </c>
      <c r="E13" s="12" t="s">
        <v>9</v>
      </c>
      <c r="F13" s="12">
        <v>22</v>
      </c>
      <c r="G13" s="12" t="s">
        <v>10</v>
      </c>
    </row>
    <row r="14" spans="3:20" ht="15" thickBot="1" x14ac:dyDescent="0.35">
      <c r="C14" s="10">
        <v>43325</v>
      </c>
      <c r="D14" s="11">
        <v>0.30878472222222225</v>
      </c>
      <c r="E14" s="12" t="s">
        <v>9</v>
      </c>
      <c r="F14" s="12">
        <v>14</v>
      </c>
      <c r="G14" s="12" t="s">
        <v>11</v>
      </c>
    </row>
    <row r="15" spans="3:20" ht="15" thickBot="1" x14ac:dyDescent="0.35">
      <c r="C15" s="10">
        <v>43325</v>
      </c>
      <c r="D15" s="11">
        <v>0.31472222222222224</v>
      </c>
      <c r="E15" s="12" t="s">
        <v>9</v>
      </c>
      <c r="F15" s="12">
        <v>12</v>
      </c>
      <c r="G15" s="12" t="s">
        <v>11</v>
      </c>
    </row>
    <row r="16" spans="3:20" ht="15" thickBot="1" x14ac:dyDescent="0.35">
      <c r="C16" s="10">
        <v>43325</v>
      </c>
      <c r="D16" s="11">
        <v>0.31512731481481482</v>
      </c>
      <c r="E16" s="12" t="s">
        <v>9</v>
      </c>
      <c r="F16" s="12">
        <v>13</v>
      </c>
      <c r="G16" s="12" t="s">
        <v>11</v>
      </c>
    </row>
    <row r="17" spans="3:7" ht="15" thickBot="1" x14ac:dyDescent="0.35">
      <c r="C17" s="10">
        <v>43325</v>
      </c>
      <c r="D17" s="11">
        <v>0.315462962962963</v>
      </c>
      <c r="E17" s="12" t="s">
        <v>9</v>
      </c>
      <c r="F17" s="12">
        <v>12</v>
      </c>
      <c r="G17" s="12" t="s">
        <v>10</v>
      </c>
    </row>
    <row r="18" spans="3:7" ht="15" thickBot="1" x14ac:dyDescent="0.35">
      <c r="C18" s="10">
        <v>43325</v>
      </c>
      <c r="D18" s="11">
        <v>0.31585648148148149</v>
      </c>
      <c r="E18" s="12" t="s">
        <v>9</v>
      </c>
      <c r="F18" s="12">
        <v>10</v>
      </c>
      <c r="G18" s="12" t="s">
        <v>10</v>
      </c>
    </row>
    <row r="19" spans="3:7" ht="15" thickBot="1" x14ac:dyDescent="0.35">
      <c r="C19" s="10">
        <v>43325</v>
      </c>
      <c r="D19" s="11">
        <v>0.31842592592592595</v>
      </c>
      <c r="E19" s="12" t="s">
        <v>9</v>
      </c>
      <c r="F19" s="12">
        <v>17</v>
      </c>
      <c r="G19" s="12" t="s">
        <v>11</v>
      </c>
    </row>
    <row r="20" spans="3:7" ht="15" thickBot="1" x14ac:dyDescent="0.35">
      <c r="C20" s="10">
        <v>43325</v>
      </c>
      <c r="D20" s="11">
        <v>0.32423611111111111</v>
      </c>
      <c r="E20" s="12" t="s">
        <v>9</v>
      </c>
      <c r="F20" s="12">
        <v>10</v>
      </c>
      <c r="G20" s="12" t="s">
        <v>11</v>
      </c>
    </row>
    <row r="21" spans="3:7" ht="15" thickBot="1" x14ac:dyDescent="0.35">
      <c r="C21" s="10">
        <v>43325</v>
      </c>
      <c r="D21" s="11">
        <v>0.3246412037037037</v>
      </c>
      <c r="E21" s="12" t="s">
        <v>9</v>
      </c>
      <c r="F21" s="12">
        <v>11</v>
      </c>
      <c r="G21" s="12" t="s">
        <v>11</v>
      </c>
    </row>
    <row r="22" spans="3:7" ht="15" thickBot="1" x14ac:dyDescent="0.35">
      <c r="C22" s="10">
        <v>43325</v>
      </c>
      <c r="D22" s="11">
        <v>0.33415509259259263</v>
      </c>
      <c r="E22" s="12" t="s">
        <v>9</v>
      </c>
      <c r="F22" s="12">
        <v>11</v>
      </c>
      <c r="G22" s="12" t="s">
        <v>11</v>
      </c>
    </row>
    <row r="23" spans="3:7" ht="15" thickBot="1" x14ac:dyDescent="0.35">
      <c r="C23" s="10">
        <v>43325</v>
      </c>
      <c r="D23" s="11">
        <v>0.33704861111111112</v>
      </c>
      <c r="E23" s="12" t="s">
        <v>9</v>
      </c>
      <c r="F23" s="12">
        <v>13</v>
      </c>
      <c r="G23" s="12" t="s">
        <v>11</v>
      </c>
    </row>
    <row r="24" spans="3:7" ht="15" thickBot="1" x14ac:dyDescent="0.35">
      <c r="C24" s="10">
        <v>43325</v>
      </c>
      <c r="D24" s="11">
        <v>0.33721064814814811</v>
      </c>
      <c r="E24" s="12" t="s">
        <v>9</v>
      </c>
      <c r="F24" s="12">
        <v>12</v>
      </c>
      <c r="G24" s="12" t="s">
        <v>11</v>
      </c>
    </row>
    <row r="25" spans="3:7" ht="15" thickBot="1" x14ac:dyDescent="0.35">
      <c r="C25" s="10">
        <v>43325</v>
      </c>
      <c r="D25" s="11">
        <v>0.33856481481481482</v>
      </c>
      <c r="E25" s="12" t="s">
        <v>9</v>
      </c>
      <c r="F25" s="12">
        <v>28</v>
      </c>
      <c r="G25" s="12" t="s">
        <v>10</v>
      </c>
    </row>
    <row r="26" spans="3:7" ht="15" thickBot="1" x14ac:dyDescent="0.35">
      <c r="C26" s="10">
        <v>43325</v>
      </c>
      <c r="D26" s="11">
        <v>0.34107638888888886</v>
      </c>
      <c r="E26" s="12" t="s">
        <v>9</v>
      </c>
      <c r="F26" s="12">
        <v>12</v>
      </c>
      <c r="G26" s="12" t="s">
        <v>11</v>
      </c>
    </row>
    <row r="27" spans="3:7" ht="15" thickBot="1" x14ac:dyDescent="0.35">
      <c r="C27" s="10">
        <v>43325</v>
      </c>
      <c r="D27" s="11">
        <v>0.34226851851851853</v>
      </c>
      <c r="E27" s="12" t="s">
        <v>9</v>
      </c>
      <c r="F27" s="12">
        <v>10</v>
      </c>
      <c r="G27" s="12" t="s">
        <v>11</v>
      </c>
    </row>
    <row r="28" spans="3:7" x14ac:dyDescent="0.3">
      <c r="C28" s="23">
        <v>43325</v>
      </c>
      <c r="D28" s="24">
        <v>0.34241898148148148</v>
      </c>
      <c r="E28" s="25" t="s">
        <v>9</v>
      </c>
      <c r="F28" s="25">
        <v>10</v>
      </c>
      <c r="G28" s="25" t="s">
        <v>10</v>
      </c>
    </row>
    <row r="29" spans="3:7" ht="15" thickBot="1" x14ac:dyDescent="0.35">
      <c r="C29" s="62">
        <v>43325</v>
      </c>
      <c r="D29" s="63">
        <v>0.34872685185185182</v>
      </c>
      <c r="E29" s="64" t="s">
        <v>9</v>
      </c>
      <c r="F29" s="64">
        <v>13</v>
      </c>
      <c r="G29" s="64" t="s">
        <v>10</v>
      </c>
    </row>
    <row r="30" spans="3:7" ht="15" thickBot="1" x14ac:dyDescent="0.35">
      <c r="C30" s="38">
        <v>43325</v>
      </c>
      <c r="D30" s="39">
        <v>0.35003472222222221</v>
      </c>
      <c r="E30" s="40" t="s">
        <v>9</v>
      </c>
      <c r="F30" s="40">
        <v>12</v>
      </c>
      <c r="G30" s="40" t="s">
        <v>11</v>
      </c>
    </row>
    <row r="31" spans="3:7" ht="15" thickBot="1" x14ac:dyDescent="0.35">
      <c r="C31" s="38">
        <v>43325</v>
      </c>
      <c r="D31" s="39">
        <v>0.38701388888888894</v>
      </c>
      <c r="E31" s="40" t="s">
        <v>9</v>
      </c>
      <c r="F31" s="40">
        <v>12</v>
      </c>
      <c r="G31" s="40" t="s">
        <v>11</v>
      </c>
    </row>
    <row r="32" spans="3:7" ht="15" thickBot="1" x14ac:dyDescent="0.35">
      <c r="C32" s="38">
        <v>43325</v>
      </c>
      <c r="D32" s="39">
        <v>0.42412037037037037</v>
      </c>
      <c r="E32" s="40" t="s">
        <v>9</v>
      </c>
      <c r="F32" s="40">
        <v>12</v>
      </c>
      <c r="G32" s="40" t="s">
        <v>11</v>
      </c>
    </row>
    <row r="33" spans="3:7" ht="15" thickBot="1" x14ac:dyDescent="0.35">
      <c r="C33" s="38">
        <v>43325</v>
      </c>
      <c r="D33" s="39">
        <v>0.43467592592592591</v>
      </c>
      <c r="E33" s="40" t="s">
        <v>9</v>
      </c>
      <c r="F33" s="40">
        <v>22</v>
      </c>
      <c r="G33" s="40" t="s">
        <v>10</v>
      </c>
    </row>
    <row r="34" spans="3:7" ht="15" thickBot="1" x14ac:dyDescent="0.35">
      <c r="C34" s="38">
        <v>43325</v>
      </c>
      <c r="D34" s="39">
        <v>0.44760416666666664</v>
      </c>
      <c r="E34" s="40" t="s">
        <v>9</v>
      </c>
      <c r="F34" s="40">
        <v>11</v>
      </c>
      <c r="G34" s="40" t="s">
        <v>11</v>
      </c>
    </row>
    <row r="35" spans="3:7" ht="15" thickBot="1" x14ac:dyDescent="0.35">
      <c r="C35" s="38">
        <v>43325</v>
      </c>
      <c r="D35" s="39">
        <v>0.46665509259259258</v>
      </c>
      <c r="E35" s="40" t="s">
        <v>9</v>
      </c>
      <c r="F35" s="40">
        <v>11</v>
      </c>
      <c r="G35" s="40" t="s">
        <v>10</v>
      </c>
    </row>
    <row r="36" spans="3:7" ht="15" thickBot="1" x14ac:dyDescent="0.35">
      <c r="C36" s="38">
        <v>43325</v>
      </c>
      <c r="D36" s="39">
        <v>0.47374999999999995</v>
      </c>
      <c r="E36" s="40" t="s">
        <v>9</v>
      </c>
      <c r="F36" s="40">
        <v>19</v>
      </c>
      <c r="G36" s="40" t="s">
        <v>10</v>
      </c>
    </row>
    <row r="37" spans="3:7" ht="15" thickBot="1" x14ac:dyDescent="0.35">
      <c r="C37" s="38">
        <v>43325</v>
      </c>
      <c r="D37" s="39">
        <v>0.48106481481481483</v>
      </c>
      <c r="E37" s="40" t="s">
        <v>9</v>
      </c>
      <c r="F37" s="40">
        <v>21</v>
      </c>
      <c r="G37" s="40" t="s">
        <v>10</v>
      </c>
    </row>
    <row r="38" spans="3:7" ht="15" thickBot="1" x14ac:dyDescent="0.35">
      <c r="C38" s="38">
        <v>43325</v>
      </c>
      <c r="D38" s="39">
        <v>0.48811342592592594</v>
      </c>
      <c r="E38" s="40" t="s">
        <v>9</v>
      </c>
      <c r="F38" s="40">
        <v>10</v>
      </c>
      <c r="G38" s="40" t="s">
        <v>10</v>
      </c>
    </row>
    <row r="39" spans="3:7" ht="15" thickBot="1" x14ac:dyDescent="0.35">
      <c r="C39" s="38">
        <v>43325</v>
      </c>
      <c r="D39" s="39">
        <v>0.49326388888888889</v>
      </c>
      <c r="E39" s="40" t="s">
        <v>9</v>
      </c>
      <c r="F39" s="40">
        <v>27</v>
      </c>
      <c r="G39" s="40" t="s">
        <v>10</v>
      </c>
    </row>
    <row r="40" spans="3:7" ht="15" thickBot="1" x14ac:dyDescent="0.35">
      <c r="C40" s="38">
        <v>43325</v>
      </c>
      <c r="D40" s="39">
        <v>0.50335648148148149</v>
      </c>
      <c r="E40" s="40" t="s">
        <v>9</v>
      </c>
      <c r="F40" s="40">
        <v>13</v>
      </c>
      <c r="G40" s="40" t="s">
        <v>11</v>
      </c>
    </row>
    <row r="41" spans="3:7" ht="15" thickBot="1" x14ac:dyDescent="0.35">
      <c r="C41" s="38">
        <v>43325</v>
      </c>
      <c r="D41" s="39">
        <v>0.5138194444444445</v>
      </c>
      <c r="E41" s="40" t="s">
        <v>9</v>
      </c>
      <c r="F41" s="40">
        <v>19</v>
      </c>
      <c r="G41" s="40" t="s">
        <v>10</v>
      </c>
    </row>
    <row r="42" spans="3:7" ht="15" thickBot="1" x14ac:dyDescent="0.35">
      <c r="C42" s="38">
        <v>43325</v>
      </c>
      <c r="D42" s="39">
        <v>0.51462962962962966</v>
      </c>
      <c r="E42" s="40" t="s">
        <v>9</v>
      </c>
      <c r="F42" s="40">
        <v>13</v>
      </c>
      <c r="G42" s="40" t="s">
        <v>11</v>
      </c>
    </row>
    <row r="43" spans="3:7" ht="15" thickBot="1" x14ac:dyDescent="0.35">
      <c r="C43" s="38">
        <v>43325</v>
      </c>
      <c r="D43" s="39">
        <v>0.51497685185185182</v>
      </c>
      <c r="E43" s="40" t="s">
        <v>9</v>
      </c>
      <c r="F43" s="40">
        <v>11</v>
      </c>
      <c r="G43" s="40" t="s">
        <v>11</v>
      </c>
    </row>
    <row r="44" spans="3:7" ht="15" thickBot="1" x14ac:dyDescent="0.35">
      <c r="C44" s="38">
        <v>43325</v>
      </c>
      <c r="D44" s="39">
        <v>0.5348032407407407</v>
      </c>
      <c r="E44" s="40" t="s">
        <v>9</v>
      </c>
      <c r="F44" s="40">
        <v>14</v>
      </c>
      <c r="G44" s="40" t="s">
        <v>10</v>
      </c>
    </row>
    <row r="45" spans="3:7" ht="15" thickBot="1" x14ac:dyDescent="0.35">
      <c r="C45" s="38">
        <v>43325</v>
      </c>
      <c r="D45" s="39">
        <v>0.53482638888888889</v>
      </c>
      <c r="E45" s="40" t="s">
        <v>9</v>
      </c>
      <c r="F45" s="40">
        <v>12</v>
      </c>
      <c r="G45" s="40" t="s">
        <v>10</v>
      </c>
    </row>
    <row r="46" spans="3:7" ht="15" thickBot="1" x14ac:dyDescent="0.35">
      <c r="C46" s="38">
        <v>43325</v>
      </c>
      <c r="D46" s="39">
        <v>0.54273148148148154</v>
      </c>
      <c r="E46" s="40" t="s">
        <v>9</v>
      </c>
      <c r="F46" s="40">
        <v>13</v>
      </c>
      <c r="G46" s="40" t="s">
        <v>11</v>
      </c>
    </row>
    <row r="47" spans="3:7" ht="15" thickBot="1" x14ac:dyDescent="0.35">
      <c r="C47" s="38">
        <v>43325</v>
      </c>
      <c r="D47" s="39">
        <v>0.54682870370370373</v>
      </c>
      <c r="E47" s="40" t="s">
        <v>9</v>
      </c>
      <c r="F47" s="40">
        <v>16</v>
      </c>
      <c r="G47" s="40" t="s">
        <v>10</v>
      </c>
    </row>
    <row r="48" spans="3:7" ht="15" thickBot="1" x14ac:dyDescent="0.35">
      <c r="C48" s="38">
        <v>43325</v>
      </c>
      <c r="D48" s="39">
        <v>0.55127314814814821</v>
      </c>
      <c r="E48" s="40" t="s">
        <v>9</v>
      </c>
      <c r="F48" s="40">
        <v>13</v>
      </c>
      <c r="G48" s="40" t="s">
        <v>11</v>
      </c>
    </row>
    <row r="49" spans="3:7" ht="15" thickBot="1" x14ac:dyDescent="0.35">
      <c r="C49" s="38">
        <v>43325</v>
      </c>
      <c r="D49" s="39">
        <v>0.55827546296296293</v>
      </c>
      <c r="E49" s="40" t="s">
        <v>9</v>
      </c>
      <c r="F49" s="40">
        <v>12</v>
      </c>
      <c r="G49" s="40" t="s">
        <v>10</v>
      </c>
    </row>
    <row r="50" spans="3:7" ht="15" thickBot="1" x14ac:dyDescent="0.35">
      <c r="C50" s="38">
        <v>43325</v>
      </c>
      <c r="D50" s="39">
        <v>0.55912037037037032</v>
      </c>
      <c r="E50" s="40" t="s">
        <v>9</v>
      </c>
      <c r="F50" s="40">
        <v>12</v>
      </c>
      <c r="G50" s="40" t="s">
        <v>11</v>
      </c>
    </row>
    <row r="51" spans="3:7" ht="15" thickBot="1" x14ac:dyDescent="0.35">
      <c r="C51" s="38">
        <v>43325</v>
      </c>
      <c r="D51" s="39">
        <v>0.56565972222222227</v>
      </c>
      <c r="E51" s="40" t="s">
        <v>9</v>
      </c>
      <c r="F51" s="40">
        <v>12</v>
      </c>
      <c r="G51" s="40" t="s">
        <v>10</v>
      </c>
    </row>
    <row r="52" spans="3:7" ht="15" thickBot="1" x14ac:dyDescent="0.35">
      <c r="C52" s="38">
        <v>43325</v>
      </c>
      <c r="D52" s="39">
        <v>0.58212962962962966</v>
      </c>
      <c r="E52" s="40" t="s">
        <v>9</v>
      </c>
      <c r="F52" s="40">
        <v>10</v>
      </c>
      <c r="G52" s="40" t="s">
        <v>10</v>
      </c>
    </row>
    <row r="53" spans="3:7" ht="15" thickBot="1" x14ac:dyDescent="0.35">
      <c r="C53" s="38">
        <v>43325</v>
      </c>
      <c r="D53" s="39">
        <v>0.62192129629629633</v>
      </c>
      <c r="E53" s="40" t="s">
        <v>9</v>
      </c>
      <c r="F53" s="40">
        <v>8</v>
      </c>
      <c r="G53" s="40" t="s">
        <v>11</v>
      </c>
    </row>
    <row r="54" spans="3:7" ht="15" thickBot="1" x14ac:dyDescent="0.35">
      <c r="C54" s="38">
        <v>43325</v>
      </c>
      <c r="D54" s="39">
        <v>0.632349537037037</v>
      </c>
      <c r="E54" s="40" t="s">
        <v>9</v>
      </c>
      <c r="F54" s="40">
        <v>7</v>
      </c>
      <c r="G54" s="40" t="s">
        <v>10</v>
      </c>
    </row>
    <row r="55" spans="3:7" ht="15" thickBot="1" x14ac:dyDescent="0.35">
      <c r="C55" s="38">
        <v>43325</v>
      </c>
      <c r="D55" s="39">
        <v>0.64615740740740735</v>
      </c>
      <c r="E55" s="40" t="s">
        <v>9</v>
      </c>
      <c r="F55" s="40">
        <v>29</v>
      </c>
      <c r="G55" s="40" t="s">
        <v>10</v>
      </c>
    </row>
    <row r="56" spans="3:7" ht="15" thickBot="1" x14ac:dyDescent="0.35">
      <c r="C56" s="38">
        <v>43325</v>
      </c>
      <c r="D56" s="39">
        <v>0.64634259259259264</v>
      </c>
      <c r="E56" s="40" t="s">
        <v>9</v>
      </c>
      <c r="F56" s="40">
        <v>28</v>
      </c>
      <c r="G56" s="40" t="s">
        <v>11</v>
      </c>
    </row>
    <row r="57" spans="3:7" ht="15" thickBot="1" x14ac:dyDescent="0.35">
      <c r="C57" s="38">
        <v>43325</v>
      </c>
      <c r="D57" s="39">
        <v>0.65302083333333327</v>
      </c>
      <c r="E57" s="40" t="s">
        <v>9</v>
      </c>
      <c r="F57" s="40">
        <v>10</v>
      </c>
      <c r="G57" s="40" t="s">
        <v>11</v>
      </c>
    </row>
    <row r="58" spans="3:7" ht="15" thickBot="1" x14ac:dyDescent="0.35">
      <c r="C58" s="38">
        <v>43325</v>
      </c>
      <c r="D58" s="39">
        <v>0.68180555555555555</v>
      </c>
      <c r="E58" s="40" t="s">
        <v>9</v>
      </c>
      <c r="F58" s="40">
        <v>7</v>
      </c>
      <c r="G58" s="40" t="s">
        <v>10</v>
      </c>
    </row>
    <row r="59" spans="3:7" ht="15" thickBot="1" x14ac:dyDescent="0.35">
      <c r="C59" s="38">
        <v>43325</v>
      </c>
      <c r="D59" s="39">
        <v>0.68234953703703705</v>
      </c>
      <c r="E59" s="40" t="s">
        <v>9</v>
      </c>
      <c r="F59" s="40">
        <v>11</v>
      </c>
      <c r="G59" s="40" t="s">
        <v>11</v>
      </c>
    </row>
    <row r="60" spans="3:7" ht="15" thickBot="1" x14ac:dyDescent="0.35">
      <c r="C60" s="38">
        <v>43325</v>
      </c>
      <c r="D60" s="39">
        <v>0.68248842592592596</v>
      </c>
      <c r="E60" s="40" t="s">
        <v>9</v>
      </c>
      <c r="F60" s="40">
        <v>13</v>
      </c>
      <c r="G60" s="40" t="s">
        <v>11</v>
      </c>
    </row>
    <row r="61" spans="3:7" ht="15" thickBot="1" x14ac:dyDescent="0.35">
      <c r="C61" s="38">
        <v>43325</v>
      </c>
      <c r="D61" s="39">
        <v>0.68383101851851846</v>
      </c>
      <c r="E61" s="40" t="s">
        <v>9</v>
      </c>
      <c r="F61" s="40">
        <v>20</v>
      </c>
      <c r="G61" s="40" t="s">
        <v>10</v>
      </c>
    </row>
    <row r="62" spans="3:7" ht="15" thickBot="1" x14ac:dyDescent="0.35">
      <c r="C62" s="38">
        <v>43325</v>
      </c>
      <c r="D62" s="39">
        <v>0.68502314814814813</v>
      </c>
      <c r="E62" s="40" t="s">
        <v>9</v>
      </c>
      <c r="F62" s="40">
        <v>28</v>
      </c>
      <c r="G62" s="40" t="s">
        <v>10</v>
      </c>
    </row>
    <row r="63" spans="3:7" ht="15" thickBot="1" x14ac:dyDescent="0.35">
      <c r="C63" s="38">
        <v>43325</v>
      </c>
      <c r="D63" s="39">
        <v>0.68532407407407403</v>
      </c>
      <c r="E63" s="40" t="s">
        <v>9</v>
      </c>
      <c r="F63" s="40">
        <v>22</v>
      </c>
      <c r="G63" s="40" t="s">
        <v>10</v>
      </c>
    </row>
    <row r="64" spans="3:7" ht="15" thickBot="1" x14ac:dyDescent="0.35">
      <c r="C64" s="38">
        <v>43325</v>
      </c>
      <c r="D64" s="39">
        <v>0.68645833333333339</v>
      </c>
      <c r="E64" s="40" t="s">
        <v>9</v>
      </c>
      <c r="F64" s="40">
        <v>12</v>
      </c>
      <c r="G64" s="40" t="s">
        <v>11</v>
      </c>
    </row>
    <row r="65" spans="3:7" ht="15" thickBot="1" x14ac:dyDescent="0.35">
      <c r="C65" s="38">
        <v>43325</v>
      </c>
      <c r="D65" s="39">
        <v>0.6869791666666667</v>
      </c>
      <c r="E65" s="40" t="s">
        <v>9</v>
      </c>
      <c r="F65" s="40">
        <v>26</v>
      </c>
      <c r="G65" s="40" t="s">
        <v>10</v>
      </c>
    </row>
    <row r="66" spans="3:7" ht="15" thickBot="1" x14ac:dyDescent="0.35">
      <c r="C66" s="38">
        <v>43325</v>
      </c>
      <c r="D66" s="39">
        <v>0.6932060185185186</v>
      </c>
      <c r="E66" s="40" t="s">
        <v>9</v>
      </c>
      <c r="F66" s="40">
        <v>28</v>
      </c>
      <c r="G66" s="40" t="s">
        <v>10</v>
      </c>
    </row>
    <row r="67" spans="3:7" ht="15" thickBot="1" x14ac:dyDescent="0.35">
      <c r="C67" s="38">
        <v>43325</v>
      </c>
      <c r="D67" s="39">
        <v>0.69436342592592604</v>
      </c>
      <c r="E67" s="40" t="s">
        <v>9</v>
      </c>
      <c r="F67" s="40">
        <v>26</v>
      </c>
      <c r="G67" s="40" t="s">
        <v>10</v>
      </c>
    </row>
    <row r="68" spans="3:7" ht="15" thickBot="1" x14ac:dyDescent="0.35">
      <c r="C68" s="38">
        <v>43325</v>
      </c>
      <c r="D68" s="39">
        <v>0.69702546296296297</v>
      </c>
      <c r="E68" s="40" t="s">
        <v>9</v>
      </c>
      <c r="F68" s="40">
        <v>12</v>
      </c>
      <c r="G68" s="40" t="s">
        <v>10</v>
      </c>
    </row>
    <row r="69" spans="3:7" ht="15" thickBot="1" x14ac:dyDescent="0.35">
      <c r="C69" s="38">
        <v>43325</v>
      </c>
      <c r="D69" s="39">
        <v>0.6977199074074073</v>
      </c>
      <c r="E69" s="40" t="s">
        <v>9</v>
      </c>
      <c r="F69" s="40">
        <v>26</v>
      </c>
      <c r="G69" s="40" t="s">
        <v>10</v>
      </c>
    </row>
    <row r="70" spans="3:7" ht="15" thickBot="1" x14ac:dyDescent="0.35">
      <c r="C70" s="38">
        <v>43325</v>
      </c>
      <c r="D70" s="39">
        <v>0.69809027777777777</v>
      </c>
      <c r="E70" s="40" t="s">
        <v>9</v>
      </c>
      <c r="F70" s="40">
        <v>35</v>
      </c>
      <c r="G70" s="40" t="s">
        <v>10</v>
      </c>
    </row>
    <row r="71" spans="3:7" ht="15" thickBot="1" x14ac:dyDescent="0.35">
      <c r="C71" s="38">
        <v>43325</v>
      </c>
      <c r="D71" s="39">
        <v>0.69857638888888884</v>
      </c>
      <c r="E71" s="40" t="s">
        <v>9</v>
      </c>
      <c r="F71" s="40">
        <v>25</v>
      </c>
      <c r="G71" s="40" t="s">
        <v>10</v>
      </c>
    </row>
    <row r="72" spans="3:7" ht="15" thickBot="1" x14ac:dyDescent="0.35">
      <c r="C72" s="38">
        <v>43325</v>
      </c>
      <c r="D72" s="39">
        <v>0.69931712962962955</v>
      </c>
      <c r="E72" s="40" t="s">
        <v>9</v>
      </c>
      <c r="F72" s="40">
        <v>29</v>
      </c>
      <c r="G72" s="40" t="s">
        <v>10</v>
      </c>
    </row>
    <row r="73" spans="3:7" ht="15" thickBot="1" x14ac:dyDescent="0.35">
      <c r="C73" s="38">
        <v>43325</v>
      </c>
      <c r="D73" s="39">
        <v>0.70047453703703699</v>
      </c>
      <c r="E73" s="40" t="s">
        <v>9</v>
      </c>
      <c r="F73" s="40">
        <v>13</v>
      </c>
      <c r="G73" s="40" t="s">
        <v>11</v>
      </c>
    </row>
    <row r="74" spans="3:7" ht="15" thickBot="1" x14ac:dyDescent="0.35">
      <c r="C74" s="38">
        <v>43325</v>
      </c>
      <c r="D74" s="39">
        <v>0.70079861111111119</v>
      </c>
      <c r="E74" s="40" t="s">
        <v>9</v>
      </c>
      <c r="F74" s="40">
        <v>22</v>
      </c>
      <c r="G74" s="40" t="s">
        <v>10</v>
      </c>
    </row>
    <row r="75" spans="3:7" ht="15" thickBot="1" x14ac:dyDescent="0.35">
      <c r="C75" s="38">
        <v>43325</v>
      </c>
      <c r="D75" s="39">
        <v>0.70246527777777779</v>
      </c>
      <c r="E75" s="40" t="s">
        <v>9</v>
      </c>
      <c r="F75" s="40">
        <v>27</v>
      </c>
      <c r="G75" s="40" t="s">
        <v>10</v>
      </c>
    </row>
    <row r="76" spans="3:7" ht="15" thickBot="1" x14ac:dyDescent="0.35">
      <c r="C76" s="38">
        <v>43325</v>
      </c>
      <c r="D76" s="39">
        <v>0.70292824074074067</v>
      </c>
      <c r="E76" s="40" t="s">
        <v>9</v>
      </c>
      <c r="F76" s="40">
        <v>13</v>
      </c>
      <c r="G76" s="40" t="s">
        <v>11</v>
      </c>
    </row>
    <row r="77" spans="3:7" ht="15" thickBot="1" x14ac:dyDescent="0.35">
      <c r="C77" s="38">
        <v>43325</v>
      </c>
      <c r="D77" s="39">
        <v>0.70302083333333332</v>
      </c>
      <c r="E77" s="40" t="s">
        <v>9</v>
      </c>
      <c r="F77" s="40">
        <v>12</v>
      </c>
      <c r="G77" s="40" t="s">
        <v>11</v>
      </c>
    </row>
    <row r="78" spans="3:7" ht="15" thickBot="1" x14ac:dyDescent="0.35">
      <c r="C78" s="38">
        <v>43325</v>
      </c>
      <c r="D78" s="39">
        <v>0.70378472222222221</v>
      </c>
      <c r="E78" s="40" t="s">
        <v>9</v>
      </c>
      <c r="F78" s="40">
        <v>26</v>
      </c>
      <c r="G78" s="40" t="s">
        <v>10</v>
      </c>
    </row>
    <row r="79" spans="3:7" ht="15" thickBot="1" x14ac:dyDescent="0.35">
      <c r="C79" s="38">
        <v>43325</v>
      </c>
      <c r="D79" s="39">
        <v>0.70608796296296295</v>
      </c>
      <c r="E79" s="40" t="s">
        <v>9</v>
      </c>
      <c r="F79" s="40">
        <v>28</v>
      </c>
      <c r="G79" s="40" t="s">
        <v>10</v>
      </c>
    </row>
    <row r="80" spans="3:7" ht="15" thickBot="1" x14ac:dyDescent="0.35">
      <c r="C80" s="38">
        <v>43325</v>
      </c>
      <c r="D80" s="39">
        <v>0.70700231481481479</v>
      </c>
      <c r="E80" s="40" t="s">
        <v>9</v>
      </c>
      <c r="F80" s="40">
        <v>11</v>
      </c>
      <c r="G80" s="40" t="s">
        <v>11</v>
      </c>
    </row>
    <row r="81" spans="3:7" ht="15" thickBot="1" x14ac:dyDescent="0.35">
      <c r="C81" s="38">
        <v>43325</v>
      </c>
      <c r="D81" s="39">
        <v>0.70755787037037043</v>
      </c>
      <c r="E81" s="40" t="s">
        <v>9</v>
      </c>
      <c r="F81" s="40">
        <v>27</v>
      </c>
      <c r="G81" s="40" t="s">
        <v>10</v>
      </c>
    </row>
    <row r="82" spans="3:7" ht="15" thickBot="1" x14ac:dyDescent="0.35">
      <c r="C82" s="38">
        <v>43325</v>
      </c>
      <c r="D82" s="39">
        <v>0.70787037037037026</v>
      </c>
      <c r="E82" s="40" t="s">
        <v>9</v>
      </c>
      <c r="F82" s="40">
        <v>11</v>
      </c>
      <c r="G82" s="40" t="s">
        <v>10</v>
      </c>
    </row>
    <row r="83" spans="3:7" ht="15" thickBot="1" x14ac:dyDescent="0.35">
      <c r="C83" s="38">
        <v>43325</v>
      </c>
      <c r="D83" s="39">
        <v>0.7123032407407407</v>
      </c>
      <c r="E83" s="40" t="s">
        <v>9</v>
      </c>
      <c r="F83" s="40">
        <v>29</v>
      </c>
      <c r="G83" s="40" t="s">
        <v>10</v>
      </c>
    </row>
    <row r="84" spans="3:7" ht="15" thickBot="1" x14ac:dyDescent="0.35">
      <c r="C84" s="38">
        <v>43325</v>
      </c>
      <c r="D84" s="39">
        <v>0.71343749999999995</v>
      </c>
      <c r="E84" s="40" t="s">
        <v>9</v>
      </c>
      <c r="F84" s="40">
        <v>22</v>
      </c>
      <c r="G84" s="40" t="s">
        <v>10</v>
      </c>
    </row>
    <row r="85" spans="3:7" ht="15" thickBot="1" x14ac:dyDescent="0.35">
      <c r="C85" s="38">
        <v>43325</v>
      </c>
      <c r="D85" s="39">
        <v>0.71851851851851845</v>
      </c>
      <c r="E85" s="40" t="s">
        <v>9</v>
      </c>
      <c r="F85" s="40">
        <v>21</v>
      </c>
      <c r="G85" s="40" t="s">
        <v>10</v>
      </c>
    </row>
    <row r="86" spans="3:7" ht="15" thickBot="1" x14ac:dyDescent="0.35">
      <c r="C86" s="38">
        <v>43325</v>
      </c>
      <c r="D86" s="39">
        <v>0.72193287037037035</v>
      </c>
      <c r="E86" s="40" t="s">
        <v>9</v>
      </c>
      <c r="F86" s="40">
        <v>21</v>
      </c>
      <c r="G86" s="40" t="s">
        <v>10</v>
      </c>
    </row>
    <row r="87" spans="3:7" ht="15" thickBot="1" x14ac:dyDescent="0.35">
      <c r="C87" s="38">
        <v>43325</v>
      </c>
      <c r="D87" s="39">
        <v>0.72357638888888898</v>
      </c>
      <c r="E87" s="40" t="s">
        <v>9</v>
      </c>
      <c r="F87" s="40">
        <v>11</v>
      </c>
      <c r="G87" s="40" t="s">
        <v>11</v>
      </c>
    </row>
    <row r="88" spans="3:7" ht="15" thickBot="1" x14ac:dyDescent="0.35">
      <c r="C88" s="38">
        <v>43325</v>
      </c>
      <c r="D88" s="39">
        <v>0.72364583333333332</v>
      </c>
      <c r="E88" s="40" t="s">
        <v>9</v>
      </c>
      <c r="F88" s="40">
        <v>15</v>
      </c>
      <c r="G88" s="40" t="s">
        <v>10</v>
      </c>
    </row>
    <row r="89" spans="3:7" ht="15" thickBot="1" x14ac:dyDescent="0.35">
      <c r="C89" s="38">
        <v>43325</v>
      </c>
      <c r="D89" s="39">
        <v>0.72371527777777767</v>
      </c>
      <c r="E89" s="40" t="s">
        <v>9</v>
      </c>
      <c r="F89" s="40">
        <v>20</v>
      </c>
      <c r="G89" s="40" t="s">
        <v>10</v>
      </c>
    </row>
    <row r="90" spans="3:7" ht="15" thickBot="1" x14ac:dyDescent="0.35">
      <c r="C90" s="38">
        <v>43325</v>
      </c>
      <c r="D90" s="39">
        <v>0.72520833333333334</v>
      </c>
      <c r="E90" s="40" t="s">
        <v>9</v>
      </c>
      <c r="F90" s="40">
        <v>25</v>
      </c>
      <c r="G90" s="40" t="s">
        <v>10</v>
      </c>
    </row>
    <row r="91" spans="3:7" ht="15" thickBot="1" x14ac:dyDescent="0.35">
      <c r="C91" s="38">
        <v>43325</v>
      </c>
      <c r="D91" s="39">
        <v>0.72650462962962958</v>
      </c>
      <c r="E91" s="40" t="s">
        <v>9</v>
      </c>
      <c r="F91" s="40">
        <v>11</v>
      </c>
      <c r="G91" s="40" t="s">
        <v>10</v>
      </c>
    </row>
    <row r="92" spans="3:7" ht="15" thickBot="1" x14ac:dyDescent="0.35">
      <c r="C92" s="38">
        <v>43325</v>
      </c>
      <c r="D92" s="39">
        <v>0.73050925925925936</v>
      </c>
      <c r="E92" s="40" t="s">
        <v>9</v>
      </c>
      <c r="F92" s="40">
        <v>22</v>
      </c>
      <c r="G92" s="40" t="s">
        <v>10</v>
      </c>
    </row>
    <row r="93" spans="3:7" ht="15" thickBot="1" x14ac:dyDescent="0.35">
      <c r="C93" s="38">
        <v>43325</v>
      </c>
      <c r="D93" s="39">
        <v>0.73346064814814815</v>
      </c>
      <c r="E93" s="40" t="s">
        <v>9</v>
      </c>
      <c r="F93" s="40">
        <v>23</v>
      </c>
      <c r="G93" s="40" t="s">
        <v>10</v>
      </c>
    </row>
    <row r="94" spans="3:7" ht="15" thickBot="1" x14ac:dyDescent="0.35">
      <c r="C94" s="38">
        <v>43325</v>
      </c>
      <c r="D94" s="39">
        <v>0.73386574074074085</v>
      </c>
      <c r="E94" s="40" t="s">
        <v>9</v>
      </c>
      <c r="F94" s="40">
        <v>25</v>
      </c>
      <c r="G94" s="40" t="s">
        <v>10</v>
      </c>
    </row>
    <row r="95" spans="3:7" ht="15" thickBot="1" x14ac:dyDescent="0.35">
      <c r="C95" s="38">
        <v>43325</v>
      </c>
      <c r="D95" s="39">
        <v>0.73938657407407404</v>
      </c>
      <c r="E95" s="40" t="s">
        <v>9</v>
      </c>
      <c r="F95" s="40">
        <v>24</v>
      </c>
      <c r="G95" s="40" t="s">
        <v>10</v>
      </c>
    </row>
    <row r="96" spans="3:7" ht="15" thickBot="1" x14ac:dyDescent="0.35">
      <c r="C96" s="38">
        <v>43325</v>
      </c>
      <c r="D96" s="39">
        <v>0.73951388888888892</v>
      </c>
      <c r="E96" s="40" t="s">
        <v>9</v>
      </c>
      <c r="F96" s="40">
        <v>22</v>
      </c>
      <c r="G96" s="40" t="s">
        <v>10</v>
      </c>
    </row>
    <row r="97" spans="3:7" ht="15" thickBot="1" x14ac:dyDescent="0.35">
      <c r="C97" s="38">
        <v>43325</v>
      </c>
      <c r="D97" s="39">
        <v>0.74020833333333336</v>
      </c>
      <c r="E97" s="40" t="s">
        <v>9</v>
      </c>
      <c r="F97" s="40">
        <v>16</v>
      </c>
      <c r="G97" s="40" t="s">
        <v>10</v>
      </c>
    </row>
    <row r="98" spans="3:7" ht="15" thickBot="1" x14ac:dyDescent="0.35">
      <c r="C98" s="38">
        <v>43325</v>
      </c>
      <c r="D98" s="39">
        <v>0.74271990740740745</v>
      </c>
      <c r="E98" s="40" t="s">
        <v>9</v>
      </c>
      <c r="F98" s="40">
        <v>29</v>
      </c>
      <c r="G98" s="40" t="s">
        <v>11</v>
      </c>
    </row>
    <row r="99" spans="3:7" ht="15" thickBot="1" x14ac:dyDescent="0.35">
      <c r="C99" s="38">
        <v>43325</v>
      </c>
      <c r="D99" s="39">
        <v>0.74591435185185195</v>
      </c>
      <c r="E99" s="40" t="s">
        <v>9</v>
      </c>
      <c r="F99" s="40">
        <v>22</v>
      </c>
      <c r="G99" s="40" t="s">
        <v>10</v>
      </c>
    </row>
    <row r="100" spans="3:7" ht="15" thickBot="1" x14ac:dyDescent="0.35">
      <c r="C100" s="38">
        <v>43325</v>
      </c>
      <c r="D100" s="39">
        <v>0.74684027777777784</v>
      </c>
      <c r="E100" s="40" t="s">
        <v>9</v>
      </c>
      <c r="F100" s="40">
        <v>23</v>
      </c>
      <c r="G100" s="40" t="s">
        <v>10</v>
      </c>
    </row>
    <row r="101" spans="3:7" ht="15" thickBot="1" x14ac:dyDescent="0.35">
      <c r="C101" s="38">
        <v>43325</v>
      </c>
      <c r="D101" s="39">
        <v>0.74760416666666663</v>
      </c>
      <c r="E101" s="40" t="s">
        <v>9</v>
      </c>
      <c r="F101" s="40">
        <v>27</v>
      </c>
      <c r="G101" s="40" t="s">
        <v>10</v>
      </c>
    </row>
    <row r="102" spans="3:7" ht="15" thickBot="1" x14ac:dyDescent="0.35">
      <c r="C102" s="38">
        <v>43325</v>
      </c>
      <c r="D102" s="39">
        <v>0.74840277777777775</v>
      </c>
      <c r="E102" s="40" t="s">
        <v>9</v>
      </c>
      <c r="F102" s="40">
        <v>10</v>
      </c>
      <c r="G102" s="40" t="s">
        <v>11</v>
      </c>
    </row>
    <row r="103" spans="3:7" ht="15" thickBot="1" x14ac:dyDescent="0.35">
      <c r="C103" s="38">
        <v>43325</v>
      </c>
      <c r="D103" s="39">
        <v>0.75214120370370363</v>
      </c>
      <c r="E103" s="40" t="s">
        <v>9</v>
      </c>
      <c r="F103" s="40">
        <v>24</v>
      </c>
      <c r="G103" s="40" t="s">
        <v>10</v>
      </c>
    </row>
    <row r="104" spans="3:7" ht="15" thickBot="1" x14ac:dyDescent="0.35">
      <c r="C104" s="38">
        <v>43325</v>
      </c>
      <c r="D104" s="39">
        <v>0.75521990740740741</v>
      </c>
      <c r="E104" s="40" t="s">
        <v>9</v>
      </c>
      <c r="F104" s="40">
        <v>14</v>
      </c>
      <c r="G104" s="40" t="s">
        <v>11</v>
      </c>
    </row>
    <row r="105" spans="3:7" ht="15" thickBot="1" x14ac:dyDescent="0.35">
      <c r="C105" s="38">
        <v>43325</v>
      </c>
      <c r="D105" s="39">
        <v>0.75813657407407409</v>
      </c>
      <c r="E105" s="40" t="s">
        <v>9</v>
      </c>
      <c r="F105" s="40">
        <v>20</v>
      </c>
      <c r="G105" s="40" t="s">
        <v>10</v>
      </c>
    </row>
    <row r="106" spans="3:7" ht="15" thickBot="1" x14ac:dyDescent="0.35">
      <c r="C106" s="38">
        <v>43325</v>
      </c>
      <c r="D106" s="39">
        <v>0.7597222222222223</v>
      </c>
      <c r="E106" s="40" t="s">
        <v>9</v>
      </c>
      <c r="F106" s="40">
        <v>16</v>
      </c>
      <c r="G106" s="40" t="s">
        <v>10</v>
      </c>
    </row>
    <row r="107" spans="3:7" ht="15" thickBot="1" x14ac:dyDescent="0.35">
      <c r="C107" s="38">
        <v>43325</v>
      </c>
      <c r="D107" s="39">
        <v>0.76037037037037036</v>
      </c>
      <c r="E107" s="40" t="s">
        <v>9</v>
      </c>
      <c r="F107" s="40">
        <v>10</v>
      </c>
      <c r="G107" s="40" t="s">
        <v>11</v>
      </c>
    </row>
    <row r="108" spans="3:7" ht="15" thickBot="1" x14ac:dyDescent="0.35">
      <c r="C108" s="38">
        <v>43325</v>
      </c>
      <c r="D108" s="39">
        <v>0.76275462962962959</v>
      </c>
      <c r="E108" s="40" t="s">
        <v>9</v>
      </c>
      <c r="F108" s="40">
        <v>9</v>
      </c>
      <c r="G108" s="40" t="s">
        <v>11</v>
      </c>
    </row>
    <row r="109" spans="3:7" ht="15" thickBot="1" x14ac:dyDescent="0.35">
      <c r="C109" s="38">
        <v>43325</v>
      </c>
      <c r="D109" s="39">
        <v>0.76333333333333331</v>
      </c>
      <c r="E109" s="40" t="s">
        <v>9</v>
      </c>
      <c r="F109" s="40">
        <v>19</v>
      </c>
      <c r="G109" s="40" t="s">
        <v>10</v>
      </c>
    </row>
    <row r="110" spans="3:7" ht="15" thickBot="1" x14ac:dyDescent="0.35">
      <c r="C110" s="38">
        <v>43325</v>
      </c>
      <c r="D110" s="39">
        <v>0.76342592592592595</v>
      </c>
      <c r="E110" s="40" t="s">
        <v>9</v>
      </c>
      <c r="F110" s="40">
        <v>19</v>
      </c>
      <c r="G110" s="40" t="s">
        <v>10</v>
      </c>
    </row>
    <row r="111" spans="3:7" ht="15" thickBot="1" x14ac:dyDescent="0.35">
      <c r="C111" s="38">
        <v>43325</v>
      </c>
      <c r="D111" s="39">
        <v>0.76347222222222222</v>
      </c>
      <c r="E111" s="40" t="s">
        <v>9</v>
      </c>
      <c r="F111" s="40">
        <v>10</v>
      </c>
      <c r="G111" s="40" t="s">
        <v>11</v>
      </c>
    </row>
    <row r="112" spans="3:7" ht="15" thickBot="1" x14ac:dyDescent="0.35">
      <c r="C112" s="38">
        <v>43325</v>
      </c>
      <c r="D112" s="39">
        <v>0.76416666666666666</v>
      </c>
      <c r="E112" s="40" t="s">
        <v>9</v>
      </c>
      <c r="F112" s="40">
        <v>25</v>
      </c>
      <c r="G112" s="40" t="s">
        <v>10</v>
      </c>
    </row>
    <row r="113" spans="3:7" ht="15" thickBot="1" x14ac:dyDescent="0.35">
      <c r="C113" s="38">
        <v>43325</v>
      </c>
      <c r="D113" s="39">
        <v>0.7649421296296296</v>
      </c>
      <c r="E113" s="40" t="s">
        <v>9</v>
      </c>
      <c r="F113" s="40">
        <v>22</v>
      </c>
      <c r="G113" s="40" t="s">
        <v>10</v>
      </c>
    </row>
    <row r="114" spans="3:7" ht="15" thickBot="1" x14ac:dyDescent="0.35">
      <c r="C114" s="38">
        <v>43325</v>
      </c>
      <c r="D114" s="39">
        <v>0.76535879629629633</v>
      </c>
      <c r="E114" s="40" t="s">
        <v>9</v>
      </c>
      <c r="F114" s="40">
        <v>33</v>
      </c>
      <c r="G114" s="40" t="s">
        <v>10</v>
      </c>
    </row>
    <row r="115" spans="3:7" ht="15" thickBot="1" x14ac:dyDescent="0.35">
      <c r="C115" s="38">
        <v>43325</v>
      </c>
      <c r="D115" s="39">
        <v>0.76565972222222223</v>
      </c>
      <c r="E115" s="40" t="s">
        <v>9</v>
      </c>
      <c r="F115" s="40">
        <v>23</v>
      </c>
      <c r="G115" s="40" t="s">
        <v>10</v>
      </c>
    </row>
    <row r="116" spans="3:7" ht="15" thickBot="1" x14ac:dyDescent="0.35">
      <c r="C116" s="38">
        <v>43325</v>
      </c>
      <c r="D116" s="39">
        <v>0.76666666666666661</v>
      </c>
      <c r="E116" s="40" t="s">
        <v>9</v>
      </c>
      <c r="F116" s="40">
        <v>10</v>
      </c>
      <c r="G116" s="40" t="s">
        <v>11</v>
      </c>
    </row>
    <row r="117" spans="3:7" ht="15" thickBot="1" x14ac:dyDescent="0.35">
      <c r="C117" s="38">
        <v>43325</v>
      </c>
      <c r="D117" s="39">
        <v>0.7694212962962963</v>
      </c>
      <c r="E117" s="40" t="s">
        <v>9</v>
      </c>
      <c r="F117" s="40">
        <v>12</v>
      </c>
      <c r="G117" s="40" t="s">
        <v>11</v>
      </c>
    </row>
    <row r="118" spans="3:7" ht="15" thickBot="1" x14ac:dyDescent="0.35">
      <c r="C118" s="38">
        <v>43325</v>
      </c>
      <c r="D118" s="39">
        <v>0.7756481481481482</v>
      </c>
      <c r="E118" s="40" t="s">
        <v>9</v>
      </c>
      <c r="F118" s="40">
        <v>13</v>
      </c>
      <c r="G118" s="40" t="s">
        <v>11</v>
      </c>
    </row>
    <row r="119" spans="3:7" ht="15" thickBot="1" x14ac:dyDescent="0.35">
      <c r="C119" s="38">
        <v>43325</v>
      </c>
      <c r="D119" s="39">
        <v>0.77855324074074073</v>
      </c>
      <c r="E119" s="40" t="s">
        <v>9</v>
      </c>
      <c r="F119" s="40">
        <v>16</v>
      </c>
      <c r="G119" s="40" t="s">
        <v>11</v>
      </c>
    </row>
    <row r="120" spans="3:7" ht="15" thickBot="1" x14ac:dyDescent="0.35">
      <c r="C120" s="38">
        <v>43325</v>
      </c>
      <c r="D120" s="39">
        <v>0.77994212962962972</v>
      </c>
      <c r="E120" s="40" t="s">
        <v>9</v>
      </c>
      <c r="F120" s="40">
        <v>10</v>
      </c>
      <c r="G120" s="40" t="s">
        <v>11</v>
      </c>
    </row>
    <row r="121" spans="3:7" ht="15" thickBot="1" x14ac:dyDescent="0.35">
      <c r="C121" s="38">
        <v>43325</v>
      </c>
      <c r="D121" s="39">
        <v>0.78009259259259256</v>
      </c>
      <c r="E121" s="40" t="s">
        <v>9</v>
      </c>
      <c r="F121" s="40">
        <v>11</v>
      </c>
      <c r="G121" s="40" t="s">
        <v>11</v>
      </c>
    </row>
    <row r="122" spans="3:7" ht="15" thickBot="1" x14ac:dyDescent="0.35">
      <c r="C122" s="38">
        <v>43325</v>
      </c>
      <c r="D122" s="39">
        <v>0.78011574074074075</v>
      </c>
      <c r="E122" s="40" t="s">
        <v>9</v>
      </c>
      <c r="F122" s="40">
        <v>9</v>
      </c>
      <c r="G122" s="40" t="s">
        <v>11</v>
      </c>
    </row>
    <row r="123" spans="3:7" ht="15" thickBot="1" x14ac:dyDescent="0.35">
      <c r="C123" s="38">
        <v>43325</v>
      </c>
      <c r="D123" s="39">
        <v>0.78061342592592586</v>
      </c>
      <c r="E123" s="40" t="s">
        <v>9</v>
      </c>
      <c r="F123" s="40">
        <v>13</v>
      </c>
      <c r="G123" s="40" t="s">
        <v>11</v>
      </c>
    </row>
    <row r="124" spans="3:7" ht="15" thickBot="1" x14ac:dyDescent="0.35">
      <c r="C124" s="38">
        <v>43325</v>
      </c>
      <c r="D124" s="39">
        <v>0.78069444444444447</v>
      </c>
      <c r="E124" s="40" t="s">
        <v>9</v>
      </c>
      <c r="F124" s="40">
        <v>28</v>
      </c>
      <c r="G124" s="40" t="s">
        <v>11</v>
      </c>
    </row>
    <row r="125" spans="3:7" ht="15" thickBot="1" x14ac:dyDescent="0.35">
      <c r="C125" s="38">
        <v>43325</v>
      </c>
      <c r="D125" s="39">
        <v>0.7807291666666667</v>
      </c>
      <c r="E125" s="40" t="s">
        <v>9</v>
      </c>
      <c r="F125" s="40">
        <v>23</v>
      </c>
      <c r="G125" s="40" t="s">
        <v>11</v>
      </c>
    </row>
    <row r="126" spans="3:7" ht="15" thickBot="1" x14ac:dyDescent="0.35">
      <c r="C126" s="38">
        <v>43325</v>
      </c>
      <c r="D126" s="39">
        <v>0.78075231481481477</v>
      </c>
      <c r="E126" s="40" t="s">
        <v>9</v>
      </c>
      <c r="F126" s="40">
        <v>13</v>
      </c>
      <c r="G126" s="40" t="s">
        <v>11</v>
      </c>
    </row>
    <row r="127" spans="3:7" ht="15" thickBot="1" x14ac:dyDescent="0.35">
      <c r="C127" s="38">
        <v>43325</v>
      </c>
      <c r="D127" s="39">
        <v>0.78108796296296301</v>
      </c>
      <c r="E127" s="40" t="s">
        <v>9</v>
      </c>
      <c r="F127" s="40">
        <v>13</v>
      </c>
      <c r="G127" s="40" t="s">
        <v>11</v>
      </c>
    </row>
    <row r="128" spans="3:7" ht="15" thickBot="1" x14ac:dyDescent="0.35">
      <c r="C128" s="38">
        <v>43325</v>
      </c>
      <c r="D128" s="39">
        <v>0.78545138888888888</v>
      </c>
      <c r="E128" s="40" t="s">
        <v>9</v>
      </c>
      <c r="F128" s="40">
        <v>13</v>
      </c>
      <c r="G128" s="40" t="s">
        <v>11</v>
      </c>
    </row>
    <row r="129" spans="3:7" ht="15" thickBot="1" x14ac:dyDescent="0.35">
      <c r="C129" s="38">
        <v>43325</v>
      </c>
      <c r="D129" s="39">
        <v>0.78568287037037043</v>
      </c>
      <c r="E129" s="40" t="s">
        <v>9</v>
      </c>
      <c r="F129" s="40">
        <v>12</v>
      </c>
      <c r="G129" s="40" t="s">
        <v>11</v>
      </c>
    </row>
    <row r="130" spans="3:7" ht="15" thickBot="1" x14ac:dyDescent="0.35">
      <c r="C130" s="38">
        <v>43325</v>
      </c>
      <c r="D130" s="39">
        <v>0.78728009259259257</v>
      </c>
      <c r="E130" s="40" t="s">
        <v>9</v>
      </c>
      <c r="F130" s="40">
        <v>11</v>
      </c>
      <c r="G130" s="40" t="s">
        <v>11</v>
      </c>
    </row>
    <row r="131" spans="3:7" ht="15" thickBot="1" x14ac:dyDescent="0.35">
      <c r="C131" s="38">
        <v>43325</v>
      </c>
      <c r="D131" s="39">
        <v>0.7877777777777778</v>
      </c>
      <c r="E131" s="40" t="s">
        <v>9</v>
      </c>
      <c r="F131" s="40">
        <v>12</v>
      </c>
      <c r="G131" s="40" t="s">
        <v>11</v>
      </c>
    </row>
    <row r="132" spans="3:7" ht="15" thickBot="1" x14ac:dyDescent="0.35">
      <c r="C132" s="38">
        <v>43325</v>
      </c>
      <c r="D132" s="39">
        <v>0.79072916666666659</v>
      </c>
      <c r="E132" s="40" t="s">
        <v>9</v>
      </c>
      <c r="F132" s="40">
        <v>10</v>
      </c>
      <c r="G132" s="40" t="s">
        <v>11</v>
      </c>
    </row>
    <row r="133" spans="3:7" ht="15" thickBot="1" x14ac:dyDescent="0.35">
      <c r="C133" s="38">
        <v>43325</v>
      </c>
      <c r="D133" s="39">
        <v>0.79267361111111112</v>
      </c>
      <c r="E133" s="40" t="s">
        <v>9</v>
      </c>
      <c r="F133" s="40">
        <v>12</v>
      </c>
      <c r="G133" s="40" t="s">
        <v>11</v>
      </c>
    </row>
    <row r="134" spans="3:7" ht="15" thickBot="1" x14ac:dyDescent="0.35">
      <c r="C134" s="38">
        <v>43325</v>
      </c>
      <c r="D134" s="39">
        <v>0.79961805555555554</v>
      </c>
      <c r="E134" s="40" t="s">
        <v>9</v>
      </c>
      <c r="F134" s="40">
        <v>10</v>
      </c>
      <c r="G134" s="40" t="s">
        <v>11</v>
      </c>
    </row>
    <row r="135" spans="3:7" ht="15" thickBot="1" x14ac:dyDescent="0.35">
      <c r="C135" s="38">
        <v>43325</v>
      </c>
      <c r="D135" s="39">
        <v>0.81452546296296291</v>
      </c>
      <c r="E135" s="40" t="s">
        <v>9</v>
      </c>
      <c r="F135" s="40">
        <v>21</v>
      </c>
      <c r="G135" s="40" t="s">
        <v>10</v>
      </c>
    </row>
    <row r="136" spans="3:7" ht="15" thickBot="1" x14ac:dyDescent="0.35">
      <c r="C136" s="38">
        <v>43325</v>
      </c>
      <c r="D136" s="39">
        <v>0.82218750000000007</v>
      </c>
      <c r="E136" s="40" t="s">
        <v>9</v>
      </c>
      <c r="F136" s="40">
        <v>21</v>
      </c>
      <c r="G136" s="40" t="s">
        <v>10</v>
      </c>
    </row>
    <row r="137" spans="3:7" ht="15" thickBot="1" x14ac:dyDescent="0.35">
      <c r="C137" s="38">
        <v>43325</v>
      </c>
      <c r="D137" s="39">
        <v>0.83049768518518519</v>
      </c>
      <c r="E137" s="40" t="s">
        <v>9</v>
      </c>
      <c r="F137" s="40">
        <v>20</v>
      </c>
      <c r="G137" s="40" t="s">
        <v>10</v>
      </c>
    </row>
    <row r="138" spans="3:7" ht="15" thickBot="1" x14ac:dyDescent="0.35">
      <c r="C138" s="38">
        <v>43325</v>
      </c>
      <c r="D138" s="39">
        <v>0.83231481481481484</v>
      </c>
      <c r="E138" s="40" t="s">
        <v>9</v>
      </c>
      <c r="F138" s="40">
        <v>25</v>
      </c>
      <c r="G138" s="40" t="s">
        <v>10</v>
      </c>
    </row>
    <row r="139" spans="3:7" ht="15" thickBot="1" x14ac:dyDescent="0.35">
      <c r="C139" s="38">
        <v>43325</v>
      </c>
      <c r="D139" s="39">
        <v>0.83594907407407415</v>
      </c>
      <c r="E139" s="40" t="s">
        <v>9</v>
      </c>
      <c r="F139" s="40">
        <v>10</v>
      </c>
      <c r="G139" s="40" t="s">
        <v>11</v>
      </c>
    </row>
    <row r="140" spans="3:7" ht="15" thickBot="1" x14ac:dyDescent="0.35">
      <c r="C140" s="38">
        <v>43325</v>
      </c>
      <c r="D140" s="39">
        <v>0.84039351851851851</v>
      </c>
      <c r="E140" s="40" t="s">
        <v>9</v>
      </c>
      <c r="F140" s="40">
        <v>9</v>
      </c>
      <c r="G140" s="40" t="s">
        <v>11</v>
      </c>
    </row>
    <row r="141" spans="3:7" ht="15" thickBot="1" x14ac:dyDescent="0.35">
      <c r="C141" s="38">
        <v>43325</v>
      </c>
      <c r="D141" s="39">
        <v>0.84341435185185187</v>
      </c>
      <c r="E141" s="40" t="s">
        <v>9</v>
      </c>
      <c r="F141" s="40">
        <v>16</v>
      </c>
      <c r="G141" s="40" t="s">
        <v>10</v>
      </c>
    </row>
    <row r="142" spans="3:7" ht="15" thickBot="1" x14ac:dyDescent="0.35">
      <c r="C142" s="38">
        <v>43325</v>
      </c>
      <c r="D142" s="39">
        <v>0.84878472222222223</v>
      </c>
      <c r="E142" s="40" t="s">
        <v>9</v>
      </c>
      <c r="F142" s="40">
        <v>12</v>
      </c>
      <c r="G142" s="40" t="s">
        <v>11</v>
      </c>
    </row>
    <row r="143" spans="3:7" ht="15" thickBot="1" x14ac:dyDescent="0.35">
      <c r="C143" s="38">
        <v>43326</v>
      </c>
      <c r="D143" s="39">
        <v>0.1305324074074074</v>
      </c>
      <c r="E143" s="40" t="s">
        <v>9</v>
      </c>
      <c r="F143" s="40">
        <v>13</v>
      </c>
      <c r="G143" s="40" t="s">
        <v>11</v>
      </c>
    </row>
    <row r="144" spans="3:7" ht="15" thickBot="1" x14ac:dyDescent="0.35">
      <c r="C144" s="38">
        <v>43326</v>
      </c>
      <c r="D144" s="39">
        <v>0.13150462962962964</v>
      </c>
      <c r="E144" s="40" t="s">
        <v>9</v>
      </c>
      <c r="F144" s="40">
        <v>22</v>
      </c>
      <c r="G144" s="40" t="s">
        <v>11</v>
      </c>
    </row>
    <row r="145" spans="3:7" ht="15" thickBot="1" x14ac:dyDescent="0.35">
      <c r="C145" s="38">
        <v>43326</v>
      </c>
      <c r="D145" s="39">
        <v>0.27108796296296295</v>
      </c>
      <c r="E145" s="40" t="s">
        <v>9</v>
      </c>
      <c r="F145" s="40">
        <v>11</v>
      </c>
      <c r="G145" s="40" t="s">
        <v>11</v>
      </c>
    </row>
    <row r="146" spans="3:7" ht="15" thickBot="1" x14ac:dyDescent="0.35">
      <c r="C146" s="38">
        <v>43326</v>
      </c>
      <c r="D146" s="39">
        <v>0.2802546296296296</v>
      </c>
      <c r="E146" s="40" t="s">
        <v>9</v>
      </c>
      <c r="F146" s="40">
        <v>12</v>
      </c>
      <c r="G146" s="40" t="s">
        <v>11</v>
      </c>
    </row>
    <row r="147" spans="3:7" ht="15" thickBot="1" x14ac:dyDescent="0.35">
      <c r="C147" s="38">
        <v>43326</v>
      </c>
      <c r="D147" s="39">
        <v>0.28548611111111111</v>
      </c>
      <c r="E147" s="40" t="s">
        <v>9</v>
      </c>
      <c r="F147" s="40">
        <v>11</v>
      </c>
      <c r="G147" s="40" t="s">
        <v>11</v>
      </c>
    </row>
    <row r="148" spans="3:7" ht="15" thickBot="1" x14ac:dyDescent="0.35">
      <c r="C148" s="38">
        <v>43326</v>
      </c>
      <c r="D148" s="39">
        <v>0.28552083333333333</v>
      </c>
      <c r="E148" s="40" t="s">
        <v>9</v>
      </c>
      <c r="F148" s="40">
        <v>10</v>
      </c>
      <c r="G148" s="40" t="s">
        <v>11</v>
      </c>
    </row>
    <row r="149" spans="3:7" ht="15" thickBot="1" x14ac:dyDescent="0.35">
      <c r="C149" s="38">
        <v>43326</v>
      </c>
      <c r="D149" s="39">
        <v>0.29114583333333333</v>
      </c>
      <c r="E149" s="40" t="s">
        <v>9</v>
      </c>
      <c r="F149" s="40">
        <v>12</v>
      </c>
      <c r="G149" s="40" t="s">
        <v>11</v>
      </c>
    </row>
    <row r="150" spans="3:7" ht="15" thickBot="1" x14ac:dyDescent="0.35">
      <c r="C150" s="38">
        <v>43326</v>
      </c>
      <c r="D150" s="39">
        <v>0.29229166666666667</v>
      </c>
      <c r="E150" s="40" t="s">
        <v>9</v>
      </c>
      <c r="F150" s="40">
        <v>11</v>
      </c>
      <c r="G150" s="40" t="s">
        <v>11</v>
      </c>
    </row>
    <row r="151" spans="3:7" ht="15" thickBot="1" x14ac:dyDescent="0.35">
      <c r="C151" s="38">
        <v>43326</v>
      </c>
      <c r="D151" s="39">
        <v>0.29350694444444442</v>
      </c>
      <c r="E151" s="40" t="s">
        <v>9</v>
      </c>
      <c r="F151" s="40">
        <v>11</v>
      </c>
      <c r="G151" s="40" t="s">
        <v>11</v>
      </c>
    </row>
    <row r="152" spans="3:7" ht="15" thickBot="1" x14ac:dyDescent="0.35">
      <c r="C152" s="38">
        <v>43326</v>
      </c>
      <c r="D152" s="39">
        <v>0.29783564814814817</v>
      </c>
      <c r="E152" s="40" t="s">
        <v>9</v>
      </c>
      <c r="F152" s="40">
        <v>19</v>
      </c>
      <c r="G152" s="40" t="s">
        <v>10</v>
      </c>
    </row>
    <row r="153" spans="3:7" ht="15" thickBot="1" x14ac:dyDescent="0.35">
      <c r="C153" s="38">
        <v>43326</v>
      </c>
      <c r="D153" s="39">
        <v>0.30754629629629632</v>
      </c>
      <c r="E153" s="40" t="s">
        <v>9</v>
      </c>
      <c r="F153" s="40">
        <v>18</v>
      </c>
      <c r="G153" s="40" t="s">
        <v>11</v>
      </c>
    </row>
    <row r="154" spans="3:7" ht="15" thickBot="1" x14ac:dyDescent="0.35">
      <c r="C154" s="38">
        <v>43326</v>
      </c>
      <c r="D154" s="39">
        <v>0.30758101851851855</v>
      </c>
      <c r="E154" s="40" t="s">
        <v>9</v>
      </c>
      <c r="F154" s="40">
        <v>10</v>
      </c>
      <c r="G154" s="40" t="s">
        <v>11</v>
      </c>
    </row>
    <row r="155" spans="3:7" ht="15" thickBot="1" x14ac:dyDescent="0.35">
      <c r="C155" s="38">
        <v>43326</v>
      </c>
      <c r="D155" s="39">
        <v>0.31623842592592594</v>
      </c>
      <c r="E155" s="40" t="s">
        <v>9</v>
      </c>
      <c r="F155" s="40">
        <v>15</v>
      </c>
      <c r="G155" s="40" t="s">
        <v>11</v>
      </c>
    </row>
    <row r="156" spans="3:7" ht="15" thickBot="1" x14ac:dyDescent="0.35">
      <c r="C156" s="38">
        <v>43326</v>
      </c>
      <c r="D156" s="39">
        <v>0.32093749999999999</v>
      </c>
      <c r="E156" s="40" t="s">
        <v>9</v>
      </c>
      <c r="F156" s="40">
        <v>11</v>
      </c>
      <c r="G156" s="40" t="s">
        <v>11</v>
      </c>
    </row>
    <row r="157" spans="3:7" ht="15" thickBot="1" x14ac:dyDescent="0.35">
      <c r="C157" s="38">
        <v>43326</v>
      </c>
      <c r="D157" s="39">
        <v>0.32457175925925924</v>
      </c>
      <c r="E157" s="40" t="s">
        <v>9</v>
      </c>
      <c r="F157" s="40">
        <v>10</v>
      </c>
      <c r="G157" s="40" t="s">
        <v>10</v>
      </c>
    </row>
    <row r="158" spans="3:7" ht="15" thickBot="1" x14ac:dyDescent="0.35">
      <c r="C158" s="38">
        <v>43326</v>
      </c>
      <c r="D158" s="39">
        <v>0.3261574074074074</v>
      </c>
      <c r="E158" s="40" t="s">
        <v>9</v>
      </c>
      <c r="F158" s="40">
        <v>11</v>
      </c>
      <c r="G158" s="40" t="s">
        <v>11</v>
      </c>
    </row>
    <row r="159" spans="3:7" ht="15" thickBot="1" x14ac:dyDescent="0.35">
      <c r="C159" s="38">
        <v>43326</v>
      </c>
      <c r="D159" s="39">
        <v>0.36259259259259258</v>
      </c>
      <c r="E159" s="40" t="s">
        <v>9</v>
      </c>
      <c r="F159" s="40">
        <v>10</v>
      </c>
      <c r="G159" s="40" t="s">
        <v>11</v>
      </c>
    </row>
    <row r="160" spans="3:7" ht="15" thickBot="1" x14ac:dyDescent="0.35">
      <c r="C160" s="38">
        <v>43326</v>
      </c>
      <c r="D160" s="39">
        <v>0.3681018518518519</v>
      </c>
      <c r="E160" s="40" t="s">
        <v>9</v>
      </c>
      <c r="F160" s="40">
        <v>9</v>
      </c>
      <c r="G160" s="40" t="s">
        <v>10</v>
      </c>
    </row>
    <row r="161" spans="3:7" ht="15" thickBot="1" x14ac:dyDescent="0.35">
      <c r="C161" s="38">
        <v>43326</v>
      </c>
      <c r="D161" s="39">
        <v>0.37834490740740739</v>
      </c>
      <c r="E161" s="40" t="s">
        <v>9</v>
      </c>
      <c r="F161" s="40">
        <v>13</v>
      </c>
      <c r="G161" s="40" t="s">
        <v>11</v>
      </c>
    </row>
    <row r="162" spans="3:7" ht="15" thickBot="1" x14ac:dyDescent="0.35">
      <c r="C162" s="38">
        <v>43326</v>
      </c>
      <c r="D162" s="39">
        <v>0.40446759259259263</v>
      </c>
      <c r="E162" s="40" t="s">
        <v>9</v>
      </c>
      <c r="F162" s="40">
        <v>11</v>
      </c>
      <c r="G162" s="40" t="s">
        <v>11</v>
      </c>
    </row>
    <row r="163" spans="3:7" ht="15" thickBot="1" x14ac:dyDescent="0.35">
      <c r="C163" s="38">
        <v>43326</v>
      </c>
      <c r="D163" s="39">
        <v>0.42599537037037033</v>
      </c>
      <c r="E163" s="40" t="s">
        <v>9</v>
      </c>
      <c r="F163" s="40">
        <v>6</v>
      </c>
      <c r="G163" s="40" t="s">
        <v>11</v>
      </c>
    </row>
    <row r="164" spans="3:7" ht="15" thickBot="1" x14ac:dyDescent="0.35">
      <c r="C164" s="38">
        <v>43326</v>
      </c>
      <c r="D164" s="39">
        <v>0.42601851851851852</v>
      </c>
      <c r="E164" s="40" t="s">
        <v>9</v>
      </c>
      <c r="F164" s="40">
        <v>6</v>
      </c>
      <c r="G164" s="40" t="s">
        <v>11</v>
      </c>
    </row>
    <row r="165" spans="3:7" ht="15" thickBot="1" x14ac:dyDescent="0.35">
      <c r="C165" s="38">
        <v>43326</v>
      </c>
      <c r="D165" s="39">
        <v>0.42841435185185189</v>
      </c>
      <c r="E165" s="40" t="s">
        <v>9</v>
      </c>
      <c r="F165" s="40">
        <v>13</v>
      </c>
      <c r="G165" s="40" t="s">
        <v>11</v>
      </c>
    </row>
    <row r="166" spans="3:7" ht="15" thickBot="1" x14ac:dyDescent="0.35">
      <c r="C166" s="38">
        <v>43326</v>
      </c>
      <c r="D166" s="39">
        <v>0.43320601851851853</v>
      </c>
      <c r="E166" s="40" t="s">
        <v>9</v>
      </c>
      <c r="F166" s="40">
        <v>11</v>
      </c>
      <c r="G166" s="40" t="s">
        <v>11</v>
      </c>
    </row>
    <row r="167" spans="3:7" ht="15" thickBot="1" x14ac:dyDescent="0.35">
      <c r="C167" s="38">
        <v>43326</v>
      </c>
      <c r="D167" s="39">
        <v>0.43638888888888888</v>
      </c>
      <c r="E167" s="40" t="s">
        <v>9</v>
      </c>
      <c r="F167" s="40">
        <v>12</v>
      </c>
      <c r="G167" s="40" t="s">
        <v>10</v>
      </c>
    </row>
    <row r="168" spans="3:7" ht="15" thickBot="1" x14ac:dyDescent="0.35">
      <c r="C168" s="38">
        <v>43326</v>
      </c>
      <c r="D168" s="39">
        <v>0.43640046296296298</v>
      </c>
      <c r="E168" s="40" t="s">
        <v>9</v>
      </c>
      <c r="F168" s="40">
        <v>10</v>
      </c>
      <c r="G168" s="40" t="s">
        <v>10</v>
      </c>
    </row>
    <row r="169" spans="3:7" ht="15" thickBot="1" x14ac:dyDescent="0.35">
      <c r="C169" s="38">
        <v>43326</v>
      </c>
      <c r="D169" s="39">
        <v>0.44792824074074072</v>
      </c>
      <c r="E169" s="40" t="s">
        <v>9</v>
      </c>
      <c r="F169" s="40">
        <v>9</v>
      </c>
      <c r="G169" s="40" t="s">
        <v>11</v>
      </c>
    </row>
    <row r="170" spans="3:7" ht="15" thickBot="1" x14ac:dyDescent="0.35">
      <c r="C170" s="38">
        <v>43326</v>
      </c>
      <c r="D170" s="39">
        <v>0.47092592592592591</v>
      </c>
      <c r="E170" s="40" t="s">
        <v>9</v>
      </c>
      <c r="F170" s="40">
        <v>10</v>
      </c>
      <c r="G170" s="40" t="s">
        <v>11</v>
      </c>
    </row>
    <row r="171" spans="3:7" ht="15" thickBot="1" x14ac:dyDescent="0.35">
      <c r="C171" s="38">
        <v>43326</v>
      </c>
      <c r="D171" s="39">
        <v>0.47218749999999998</v>
      </c>
      <c r="E171" s="40" t="s">
        <v>9</v>
      </c>
      <c r="F171" s="40">
        <v>31</v>
      </c>
      <c r="G171" s="40" t="s">
        <v>10</v>
      </c>
    </row>
    <row r="172" spans="3:7" ht="15" thickBot="1" x14ac:dyDescent="0.35">
      <c r="C172" s="38">
        <v>43326</v>
      </c>
      <c r="D172" s="39">
        <v>0.47443287037037035</v>
      </c>
      <c r="E172" s="40" t="s">
        <v>9</v>
      </c>
      <c r="F172" s="40">
        <v>10</v>
      </c>
      <c r="G172" s="40" t="s">
        <v>10</v>
      </c>
    </row>
    <row r="173" spans="3:7" ht="15" thickBot="1" x14ac:dyDescent="0.35">
      <c r="C173" s="38">
        <v>43326</v>
      </c>
      <c r="D173" s="39">
        <v>0.47797453703703702</v>
      </c>
      <c r="E173" s="40" t="s">
        <v>9</v>
      </c>
      <c r="F173" s="40">
        <v>14</v>
      </c>
      <c r="G173" s="40" t="s">
        <v>11</v>
      </c>
    </row>
    <row r="174" spans="3:7" ht="15" thickBot="1" x14ac:dyDescent="0.35">
      <c r="C174" s="38">
        <v>43326</v>
      </c>
      <c r="D174" s="39">
        <v>0.48243055555555553</v>
      </c>
      <c r="E174" s="40" t="s">
        <v>9</v>
      </c>
      <c r="F174" s="40">
        <v>15</v>
      </c>
      <c r="G174" s="40" t="s">
        <v>11</v>
      </c>
    </row>
    <row r="175" spans="3:7" ht="15" thickBot="1" x14ac:dyDescent="0.35">
      <c r="C175" s="38">
        <v>43326</v>
      </c>
      <c r="D175" s="39">
        <v>0.4834606481481481</v>
      </c>
      <c r="E175" s="40" t="s">
        <v>9</v>
      </c>
      <c r="F175" s="40">
        <v>5</v>
      </c>
      <c r="G175" s="40" t="s">
        <v>11</v>
      </c>
    </row>
    <row r="176" spans="3:7" ht="15" thickBot="1" x14ac:dyDescent="0.35">
      <c r="C176" s="38">
        <v>43326</v>
      </c>
      <c r="D176" s="39">
        <v>0.48692129629629632</v>
      </c>
      <c r="E176" s="40" t="s">
        <v>9</v>
      </c>
      <c r="F176" s="40">
        <v>7</v>
      </c>
      <c r="G176" s="40" t="s">
        <v>11</v>
      </c>
    </row>
    <row r="177" spans="3:7" ht="15" thickBot="1" x14ac:dyDescent="0.35">
      <c r="C177" s="38">
        <v>43326</v>
      </c>
      <c r="D177" s="39">
        <v>0.49180555555555555</v>
      </c>
      <c r="E177" s="40" t="s">
        <v>9</v>
      </c>
      <c r="F177" s="40">
        <v>18</v>
      </c>
      <c r="G177" s="40" t="s">
        <v>10</v>
      </c>
    </row>
    <row r="178" spans="3:7" ht="15" thickBot="1" x14ac:dyDescent="0.35">
      <c r="C178" s="38">
        <v>43326</v>
      </c>
      <c r="D178" s="39">
        <v>0.49255787037037035</v>
      </c>
      <c r="E178" s="40" t="s">
        <v>9</v>
      </c>
      <c r="F178" s="40">
        <v>11</v>
      </c>
      <c r="G178" s="40" t="s">
        <v>11</v>
      </c>
    </row>
    <row r="179" spans="3:7" ht="15" thickBot="1" x14ac:dyDescent="0.35">
      <c r="C179" s="38">
        <v>43326</v>
      </c>
      <c r="D179" s="39">
        <v>0.49285879629629631</v>
      </c>
      <c r="E179" s="40" t="s">
        <v>9</v>
      </c>
      <c r="F179" s="40">
        <v>19</v>
      </c>
      <c r="G179" s="40" t="s">
        <v>11</v>
      </c>
    </row>
    <row r="180" spans="3:7" ht="15" thickBot="1" x14ac:dyDescent="0.35">
      <c r="C180" s="38">
        <v>43326</v>
      </c>
      <c r="D180" s="39">
        <v>0.49290509259259258</v>
      </c>
      <c r="E180" s="40" t="s">
        <v>9</v>
      </c>
      <c r="F180" s="40">
        <v>13</v>
      </c>
      <c r="G180" s="40" t="s">
        <v>11</v>
      </c>
    </row>
    <row r="181" spans="3:7" ht="15" thickBot="1" x14ac:dyDescent="0.35">
      <c r="C181" s="38">
        <v>43326</v>
      </c>
      <c r="D181" s="39">
        <v>0.49390046296296292</v>
      </c>
      <c r="E181" s="40" t="s">
        <v>9</v>
      </c>
      <c r="F181" s="40">
        <v>10</v>
      </c>
      <c r="G181" s="40" t="s">
        <v>11</v>
      </c>
    </row>
    <row r="182" spans="3:7" ht="15" thickBot="1" x14ac:dyDescent="0.35">
      <c r="C182" s="38">
        <v>43326</v>
      </c>
      <c r="D182" s="39">
        <v>0.50185185185185188</v>
      </c>
      <c r="E182" s="40" t="s">
        <v>9</v>
      </c>
      <c r="F182" s="40">
        <v>10</v>
      </c>
      <c r="G182" s="40" t="s">
        <v>11</v>
      </c>
    </row>
    <row r="183" spans="3:7" ht="15" thickBot="1" x14ac:dyDescent="0.35">
      <c r="C183" s="38">
        <v>43326</v>
      </c>
      <c r="D183" s="39">
        <v>0.50232638888888892</v>
      </c>
      <c r="E183" s="40" t="s">
        <v>9</v>
      </c>
      <c r="F183" s="40">
        <v>13</v>
      </c>
      <c r="G183" s="40" t="s">
        <v>11</v>
      </c>
    </row>
    <row r="184" spans="3:7" ht="15" thickBot="1" x14ac:dyDescent="0.35">
      <c r="C184" s="38">
        <v>43326</v>
      </c>
      <c r="D184" s="39">
        <v>0.50315972222222227</v>
      </c>
      <c r="E184" s="40" t="s">
        <v>9</v>
      </c>
      <c r="F184" s="40">
        <v>11</v>
      </c>
      <c r="G184" s="40" t="s">
        <v>11</v>
      </c>
    </row>
    <row r="185" spans="3:7" ht="15" thickBot="1" x14ac:dyDescent="0.35">
      <c r="C185" s="38">
        <v>43326</v>
      </c>
      <c r="D185" s="39">
        <v>0.50709490740740748</v>
      </c>
      <c r="E185" s="40" t="s">
        <v>9</v>
      </c>
      <c r="F185" s="40">
        <v>12</v>
      </c>
      <c r="G185" s="40" t="s">
        <v>11</v>
      </c>
    </row>
    <row r="186" spans="3:7" ht="15" thickBot="1" x14ac:dyDescent="0.35">
      <c r="C186" s="38">
        <v>43326</v>
      </c>
      <c r="D186" s="39">
        <v>0.51702546296296303</v>
      </c>
      <c r="E186" s="40" t="s">
        <v>9</v>
      </c>
      <c r="F186" s="40">
        <v>10</v>
      </c>
      <c r="G186" s="40" t="s">
        <v>11</v>
      </c>
    </row>
    <row r="187" spans="3:7" ht="15" thickBot="1" x14ac:dyDescent="0.35">
      <c r="C187" s="38">
        <v>43326</v>
      </c>
      <c r="D187" s="39">
        <v>0.52653935185185186</v>
      </c>
      <c r="E187" s="40" t="s">
        <v>9</v>
      </c>
      <c r="F187" s="40">
        <v>12</v>
      </c>
      <c r="G187" s="40" t="s">
        <v>11</v>
      </c>
    </row>
    <row r="188" spans="3:7" ht="15" thickBot="1" x14ac:dyDescent="0.35">
      <c r="C188" s="38">
        <v>43326</v>
      </c>
      <c r="D188" s="39">
        <v>0.52863425925925933</v>
      </c>
      <c r="E188" s="40" t="s">
        <v>9</v>
      </c>
      <c r="F188" s="40">
        <v>9</v>
      </c>
      <c r="G188" s="40" t="s">
        <v>11</v>
      </c>
    </row>
    <row r="189" spans="3:7" ht="15" thickBot="1" x14ac:dyDescent="0.35">
      <c r="C189" s="38">
        <v>43326</v>
      </c>
      <c r="D189" s="39">
        <v>0.52922453703703709</v>
      </c>
      <c r="E189" s="40" t="s">
        <v>9</v>
      </c>
      <c r="F189" s="40">
        <v>10</v>
      </c>
      <c r="G189" s="40" t="s">
        <v>10</v>
      </c>
    </row>
    <row r="190" spans="3:7" ht="15" thickBot="1" x14ac:dyDescent="0.35">
      <c r="C190" s="38">
        <v>43326</v>
      </c>
      <c r="D190" s="39">
        <v>0.53288194444444448</v>
      </c>
      <c r="E190" s="40" t="s">
        <v>9</v>
      </c>
      <c r="F190" s="40">
        <v>9</v>
      </c>
      <c r="G190" s="40" t="s">
        <v>11</v>
      </c>
    </row>
    <row r="191" spans="3:7" ht="15" thickBot="1" x14ac:dyDescent="0.35">
      <c r="C191" s="38">
        <v>43326</v>
      </c>
      <c r="D191" s="39">
        <v>0.53349537037037031</v>
      </c>
      <c r="E191" s="40" t="s">
        <v>9</v>
      </c>
      <c r="F191" s="40">
        <v>14</v>
      </c>
      <c r="G191" s="40" t="s">
        <v>11</v>
      </c>
    </row>
    <row r="192" spans="3:7" ht="15" thickBot="1" x14ac:dyDescent="0.35">
      <c r="C192" s="38">
        <v>43326</v>
      </c>
      <c r="D192" s="39">
        <v>0.53489583333333335</v>
      </c>
      <c r="E192" s="40" t="s">
        <v>9</v>
      </c>
      <c r="F192" s="40">
        <v>11</v>
      </c>
      <c r="G192" s="40" t="s">
        <v>11</v>
      </c>
    </row>
    <row r="193" spans="3:7" ht="15" thickBot="1" x14ac:dyDescent="0.35">
      <c r="C193" s="38">
        <v>43326</v>
      </c>
      <c r="D193" s="39">
        <v>0.53802083333333328</v>
      </c>
      <c r="E193" s="40" t="s">
        <v>9</v>
      </c>
      <c r="F193" s="40">
        <v>12</v>
      </c>
      <c r="G193" s="40" t="s">
        <v>11</v>
      </c>
    </row>
    <row r="194" spans="3:7" ht="15" thickBot="1" x14ac:dyDescent="0.35">
      <c r="C194" s="38">
        <v>43326</v>
      </c>
      <c r="D194" s="39">
        <v>0.54140046296296296</v>
      </c>
      <c r="E194" s="40" t="s">
        <v>9</v>
      </c>
      <c r="F194" s="40">
        <v>13</v>
      </c>
      <c r="G194" s="40" t="s">
        <v>11</v>
      </c>
    </row>
    <row r="195" spans="3:7" ht="15" thickBot="1" x14ac:dyDescent="0.35">
      <c r="C195" s="38">
        <v>43326</v>
      </c>
      <c r="D195" s="39">
        <v>0.54777777777777781</v>
      </c>
      <c r="E195" s="40" t="s">
        <v>9</v>
      </c>
      <c r="F195" s="40">
        <v>13</v>
      </c>
      <c r="G195" s="40" t="s">
        <v>10</v>
      </c>
    </row>
    <row r="196" spans="3:7" ht="15" thickBot="1" x14ac:dyDescent="0.35">
      <c r="C196" s="38">
        <v>43326</v>
      </c>
      <c r="D196" s="39">
        <v>0.55269675925925921</v>
      </c>
      <c r="E196" s="40" t="s">
        <v>9</v>
      </c>
      <c r="F196" s="40">
        <v>10</v>
      </c>
      <c r="G196" s="40" t="s">
        <v>11</v>
      </c>
    </row>
    <row r="197" spans="3:7" ht="15" thickBot="1" x14ac:dyDescent="0.35">
      <c r="C197" s="38">
        <v>43326</v>
      </c>
      <c r="D197" s="39">
        <v>0.56714120370370369</v>
      </c>
      <c r="E197" s="40" t="s">
        <v>9</v>
      </c>
      <c r="F197" s="40">
        <v>5</v>
      </c>
      <c r="G197" s="40" t="s">
        <v>11</v>
      </c>
    </row>
    <row r="198" spans="3:7" ht="15" thickBot="1" x14ac:dyDescent="0.35">
      <c r="C198" s="38">
        <v>43326</v>
      </c>
      <c r="D198" s="39">
        <v>0.58519675925925929</v>
      </c>
      <c r="E198" s="40" t="s">
        <v>9</v>
      </c>
      <c r="F198" s="40">
        <v>6</v>
      </c>
      <c r="G198" s="40" t="s">
        <v>10</v>
      </c>
    </row>
    <row r="199" spans="3:7" ht="15" thickBot="1" x14ac:dyDescent="0.35">
      <c r="C199" s="38">
        <v>43326</v>
      </c>
      <c r="D199" s="39">
        <v>0.60366898148148151</v>
      </c>
      <c r="E199" s="40" t="s">
        <v>9</v>
      </c>
      <c r="F199" s="40">
        <v>5</v>
      </c>
      <c r="G199" s="40" t="s">
        <v>11</v>
      </c>
    </row>
    <row r="200" spans="3:7" ht="15" thickBot="1" x14ac:dyDescent="0.35">
      <c r="C200" s="38">
        <v>43326</v>
      </c>
      <c r="D200" s="39">
        <v>0.6135532407407408</v>
      </c>
      <c r="E200" s="40" t="s">
        <v>9</v>
      </c>
      <c r="F200" s="40">
        <v>13</v>
      </c>
      <c r="G200" s="40" t="s">
        <v>11</v>
      </c>
    </row>
    <row r="201" spans="3:7" ht="15" thickBot="1" x14ac:dyDescent="0.35">
      <c r="C201" s="38">
        <v>43326</v>
      </c>
      <c r="D201" s="39">
        <v>0.61637731481481484</v>
      </c>
      <c r="E201" s="40" t="s">
        <v>9</v>
      </c>
      <c r="F201" s="40">
        <v>31</v>
      </c>
      <c r="G201" s="40" t="s">
        <v>10</v>
      </c>
    </row>
    <row r="202" spans="3:7" ht="15" thickBot="1" x14ac:dyDescent="0.35">
      <c r="C202" s="38">
        <v>43326</v>
      </c>
      <c r="D202" s="39">
        <v>0.63148148148148142</v>
      </c>
      <c r="E202" s="40" t="s">
        <v>9</v>
      </c>
      <c r="F202" s="40">
        <v>19</v>
      </c>
      <c r="G202" s="40" t="s">
        <v>11</v>
      </c>
    </row>
    <row r="203" spans="3:7" ht="15" thickBot="1" x14ac:dyDescent="0.35">
      <c r="C203" s="38">
        <v>43326</v>
      </c>
      <c r="D203" s="39">
        <v>0.64326388888888886</v>
      </c>
      <c r="E203" s="40" t="s">
        <v>9</v>
      </c>
      <c r="F203" s="40">
        <v>11</v>
      </c>
      <c r="G203" s="40" t="s">
        <v>11</v>
      </c>
    </row>
    <row r="204" spans="3:7" ht="15" thickBot="1" x14ac:dyDescent="0.35">
      <c r="C204" s="38">
        <v>43326</v>
      </c>
      <c r="D204" s="39">
        <v>0.64443287037037034</v>
      </c>
      <c r="E204" s="40" t="s">
        <v>9</v>
      </c>
      <c r="F204" s="40">
        <v>9</v>
      </c>
      <c r="G204" s="40" t="s">
        <v>11</v>
      </c>
    </row>
    <row r="205" spans="3:7" ht="15" thickBot="1" x14ac:dyDescent="0.35">
      <c r="C205" s="38">
        <v>43326</v>
      </c>
      <c r="D205" s="39">
        <v>0.65005787037037044</v>
      </c>
      <c r="E205" s="40" t="s">
        <v>9</v>
      </c>
      <c r="F205" s="40">
        <v>7</v>
      </c>
      <c r="G205" s="40" t="s">
        <v>11</v>
      </c>
    </row>
    <row r="206" spans="3:7" ht="15" thickBot="1" x14ac:dyDescent="0.35">
      <c r="C206" s="38">
        <v>43326</v>
      </c>
      <c r="D206" s="39">
        <v>0.6582986111111111</v>
      </c>
      <c r="E206" s="40" t="s">
        <v>9</v>
      </c>
      <c r="F206" s="40">
        <v>9</v>
      </c>
      <c r="G206" s="40" t="s">
        <v>10</v>
      </c>
    </row>
    <row r="207" spans="3:7" ht="15" thickBot="1" x14ac:dyDescent="0.35">
      <c r="C207" s="38">
        <v>43326</v>
      </c>
      <c r="D207" s="39">
        <v>0.66131944444444446</v>
      </c>
      <c r="E207" s="40" t="s">
        <v>9</v>
      </c>
      <c r="F207" s="40">
        <v>6</v>
      </c>
      <c r="G207" s="40" t="s">
        <v>11</v>
      </c>
    </row>
    <row r="208" spans="3:7" ht="15" thickBot="1" x14ac:dyDescent="0.35">
      <c r="C208" s="38">
        <v>43326</v>
      </c>
      <c r="D208" s="39">
        <v>0.66285879629629629</v>
      </c>
      <c r="E208" s="40" t="s">
        <v>9</v>
      </c>
      <c r="F208" s="40">
        <v>7</v>
      </c>
      <c r="G208" s="40" t="s">
        <v>11</v>
      </c>
    </row>
    <row r="209" spans="3:7" ht="15" thickBot="1" x14ac:dyDescent="0.35">
      <c r="C209" s="38">
        <v>43326</v>
      </c>
      <c r="D209" s="39">
        <v>0.6661921296296297</v>
      </c>
      <c r="E209" s="40" t="s">
        <v>9</v>
      </c>
      <c r="F209" s="40">
        <v>10</v>
      </c>
      <c r="G209" s="40" t="s">
        <v>10</v>
      </c>
    </row>
    <row r="210" spans="3:7" ht="15" thickBot="1" x14ac:dyDescent="0.35">
      <c r="C210" s="38">
        <v>43326</v>
      </c>
      <c r="D210" s="39">
        <v>0.67074074074074075</v>
      </c>
      <c r="E210" s="40" t="s">
        <v>9</v>
      </c>
      <c r="F210" s="40">
        <v>10</v>
      </c>
      <c r="G210" s="40" t="s">
        <v>11</v>
      </c>
    </row>
    <row r="211" spans="3:7" ht="15" thickBot="1" x14ac:dyDescent="0.35">
      <c r="C211" s="38">
        <v>43326</v>
      </c>
      <c r="D211" s="39">
        <v>0.67377314814814815</v>
      </c>
      <c r="E211" s="40" t="s">
        <v>9</v>
      </c>
      <c r="F211" s="40">
        <v>10</v>
      </c>
      <c r="G211" s="40" t="s">
        <v>11</v>
      </c>
    </row>
    <row r="212" spans="3:7" ht="15" thickBot="1" x14ac:dyDescent="0.35">
      <c r="C212" s="38">
        <v>43326</v>
      </c>
      <c r="D212" s="39">
        <v>0.68398148148148152</v>
      </c>
      <c r="E212" s="40" t="s">
        <v>9</v>
      </c>
      <c r="F212" s="40">
        <v>21</v>
      </c>
      <c r="G212" s="40" t="s">
        <v>10</v>
      </c>
    </row>
    <row r="213" spans="3:7" ht="15" thickBot="1" x14ac:dyDescent="0.35">
      <c r="C213" s="38">
        <v>43326</v>
      </c>
      <c r="D213" s="39">
        <v>0.68587962962962967</v>
      </c>
      <c r="E213" s="40" t="s">
        <v>9</v>
      </c>
      <c r="F213" s="40">
        <v>20</v>
      </c>
      <c r="G213" s="40" t="s">
        <v>10</v>
      </c>
    </row>
    <row r="214" spans="3:7" ht="15" thickBot="1" x14ac:dyDescent="0.35">
      <c r="C214" s="38">
        <v>43326</v>
      </c>
      <c r="D214" s="39">
        <v>0.68590277777777775</v>
      </c>
      <c r="E214" s="40" t="s">
        <v>9</v>
      </c>
      <c r="F214" s="40">
        <v>20</v>
      </c>
      <c r="G214" s="40" t="s">
        <v>10</v>
      </c>
    </row>
    <row r="215" spans="3:7" ht="15" thickBot="1" x14ac:dyDescent="0.35">
      <c r="C215" s="38">
        <v>43326</v>
      </c>
      <c r="D215" s="39">
        <v>0.69412037037037033</v>
      </c>
      <c r="E215" s="40" t="s">
        <v>9</v>
      </c>
      <c r="F215" s="40">
        <v>25</v>
      </c>
      <c r="G215" s="40" t="s">
        <v>10</v>
      </c>
    </row>
    <row r="216" spans="3:7" ht="15" thickBot="1" x14ac:dyDescent="0.35">
      <c r="C216" s="38">
        <v>43326</v>
      </c>
      <c r="D216" s="39">
        <v>0.69539351851851849</v>
      </c>
      <c r="E216" s="40" t="s">
        <v>9</v>
      </c>
      <c r="F216" s="40">
        <v>21</v>
      </c>
      <c r="G216" s="40" t="s">
        <v>10</v>
      </c>
    </row>
    <row r="217" spans="3:7" ht="15" thickBot="1" x14ac:dyDescent="0.35">
      <c r="C217" s="38">
        <v>43326</v>
      </c>
      <c r="D217" s="39">
        <v>0.69680555555555557</v>
      </c>
      <c r="E217" s="40" t="s">
        <v>9</v>
      </c>
      <c r="F217" s="40">
        <v>27</v>
      </c>
      <c r="G217" s="40" t="s">
        <v>10</v>
      </c>
    </row>
    <row r="218" spans="3:7" ht="15" thickBot="1" x14ac:dyDescent="0.35">
      <c r="C218" s="38">
        <v>43326</v>
      </c>
      <c r="D218" s="39">
        <v>0.6972222222222223</v>
      </c>
      <c r="E218" s="40" t="s">
        <v>9</v>
      </c>
      <c r="F218" s="40">
        <v>11</v>
      </c>
      <c r="G218" s="40" t="s">
        <v>11</v>
      </c>
    </row>
    <row r="219" spans="3:7" ht="15" thickBot="1" x14ac:dyDescent="0.35">
      <c r="C219" s="38">
        <v>43326</v>
      </c>
      <c r="D219" s="39">
        <v>0.69810185185185192</v>
      </c>
      <c r="E219" s="40" t="s">
        <v>9</v>
      </c>
      <c r="F219" s="40">
        <v>11</v>
      </c>
      <c r="G219" s="40" t="s">
        <v>11</v>
      </c>
    </row>
    <row r="220" spans="3:7" ht="15" thickBot="1" x14ac:dyDescent="0.35">
      <c r="C220" s="38">
        <v>43326</v>
      </c>
      <c r="D220" s="39">
        <v>0.69973379629629628</v>
      </c>
      <c r="E220" s="40" t="s">
        <v>9</v>
      </c>
      <c r="F220" s="40">
        <v>12</v>
      </c>
      <c r="G220" s="40" t="s">
        <v>10</v>
      </c>
    </row>
    <row r="221" spans="3:7" ht="15" thickBot="1" x14ac:dyDescent="0.35">
      <c r="C221" s="38">
        <v>43326</v>
      </c>
      <c r="D221" s="39">
        <v>0.69978009259259266</v>
      </c>
      <c r="E221" s="40" t="s">
        <v>9</v>
      </c>
      <c r="F221" s="40">
        <v>14</v>
      </c>
      <c r="G221" s="40" t="s">
        <v>10</v>
      </c>
    </row>
    <row r="222" spans="3:7" ht="15" thickBot="1" x14ac:dyDescent="0.35">
      <c r="C222" s="38">
        <v>43326</v>
      </c>
      <c r="D222" s="39">
        <v>0.6997916666666667</v>
      </c>
      <c r="E222" s="40" t="s">
        <v>9</v>
      </c>
      <c r="F222" s="40">
        <v>14</v>
      </c>
      <c r="G222" s="40" t="s">
        <v>10</v>
      </c>
    </row>
    <row r="223" spans="3:7" ht="15" thickBot="1" x14ac:dyDescent="0.35">
      <c r="C223" s="38">
        <v>43326</v>
      </c>
      <c r="D223" s="39">
        <v>0.69980324074074074</v>
      </c>
      <c r="E223" s="40" t="s">
        <v>9</v>
      </c>
      <c r="F223" s="40">
        <v>22</v>
      </c>
      <c r="G223" s="40" t="s">
        <v>10</v>
      </c>
    </row>
    <row r="224" spans="3:7" ht="15" thickBot="1" x14ac:dyDescent="0.35">
      <c r="C224" s="38">
        <v>43326</v>
      </c>
      <c r="D224" s="39">
        <v>0.69981481481481478</v>
      </c>
      <c r="E224" s="40" t="s">
        <v>9</v>
      </c>
      <c r="F224" s="40">
        <v>22</v>
      </c>
      <c r="G224" s="40" t="s">
        <v>10</v>
      </c>
    </row>
    <row r="225" spans="3:7" ht="15" thickBot="1" x14ac:dyDescent="0.35">
      <c r="C225" s="38">
        <v>43326</v>
      </c>
      <c r="D225" s="39">
        <v>0.7012152777777777</v>
      </c>
      <c r="E225" s="40" t="s">
        <v>9</v>
      </c>
      <c r="F225" s="40">
        <v>35</v>
      </c>
      <c r="G225" s="40" t="s">
        <v>10</v>
      </c>
    </row>
    <row r="226" spans="3:7" ht="15" thickBot="1" x14ac:dyDescent="0.35">
      <c r="C226" s="38">
        <v>43326</v>
      </c>
      <c r="D226" s="39">
        <v>0.70318287037037042</v>
      </c>
      <c r="E226" s="40" t="s">
        <v>9</v>
      </c>
      <c r="F226" s="40">
        <v>21</v>
      </c>
      <c r="G226" s="40" t="s">
        <v>10</v>
      </c>
    </row>
    <row r="227" spans="3:7" ht="15" thickBot="1" x14ac:dyDescent="0.35">
      <c r="C227" s="38">
        <v>43326</v>
      </c>
      <c r="D227" s="39">
        <v>0.70318287037037042</v>
      </c>
      <c r="E227" s="40" t="s">
        <v>9</v>
      </c>
      <c r="F227" s="40">
        <v>22</v>
      </c>
      <c r="G227" s="40" t="s">
        <v>10</v>
      </c>
    </row>
    <row r="228" spans="3:7" ht="15" thickBot="1" x14ac:dyDescent="0.35">
      <c r="C228" s="38">
        <v>43326</v>
      </c>
      <c r="D228" s="39">
        <v>0.70321759259259264</v>
      </c>
      <c r="E228" s="40" t="s">
        <v>9</v>
      </c>
      <c r="F228" s="40">
        <v>29</v>
      </c>
      <c r="G228" s="40" t="s">
        <v>10</v>
      </c>
    </row>
    <row r="229" spans="3:7" ht="15" thickBot="1" x14ac:dyDescent="0.35">
      <c r="C229" s="38">
        <v>43326</v>
      </c>
      <c r="D229" s="39">
        <v>0.70387731481481486</v>
      </c>
      <c r="E229" s="40" t="s">
        <v>9</v>
      </c>
      <c r="F229" s="40">
        <v>27</v>
      </c>
      <c r="G229" s="40" t="s">
        <v>10</v>
      </c>
    </row>
    <row r="230" spans="3:7" ht="15" thickBot="1" x14ac:dyDescent="0.35">
      <c r="C230" s="38">
        <v>43326</v>
      </c>
      <c r="D230" s="39">
        <v>0.70907407407407408</v>
      </c>
      <c r="E230" s="40" t="s">
        <v>9</v>
      </c>
      <c r="F230" s="40">
        <v>19</v>
      </c>
      <c r="G230" s="40" t="s">
        <v>11</v>
      </c>
    </row>
    <row r="231" spans="3:7" ht="15" thickBot="1" x14ac:dyDescent="0.35">
      <c r="C231" s="38">
        <v>43326</v>
      </c>
      <c r="D231" s="39">
        <v>0.70993055555555562</v>
      </c>
      <c r="E231" s="40" t="s">
        <v>9</v>
      </c>
      <c r="F231" s="40">
        <v>29</v>
      </c>
      <c r="G231" s="40" t="s">
        <v>10</v>
      </c>
    </row>
    <row r="232" spans="3:7" ht="15" thickBot="1" x14ac:dyDescent="0.35">
      <c r="C232" s="38">
        <v>43326</v>
      </c>
      <c r="D232" s="39">
        <v>0.71157407407407414</v>
      </c>
      <c r="E232" s="40" t="s">
        <v>9</v>
      </c>
      <c r="F232" s="40">
        <v>13</v>
      </c>
      <c r="G232" s="40" t="s">
        <v>11</v>
      </c>
    </row>
    <row r="233" spans="3:7" ht="15" thickBot="1" x14ac:dyDescent="0.35">
      <c r="C233" s="38">
        <v>43326</v>
      </c>
      <c r="D233" s="39">
        <v>0.71878472222222223</v>
      </c>
      <c r="E233" s="40" t="s">
        <v>9</v>
      </c>
      <c r="F233" s="40">
        <v>19</v>
      </c>
      <c r="G233" s="40" t="s">
        <v>10</v>
      </c>
    </row>
    <row r="234" spans="3:7" ht="15" thickBot="1" x14ac:dyDescent="0.35">
      <c r="C234" s="38">
        <v>43326</v>
      </c>
      <c r="D234" s="39">
        <v>0.71886574074074072</v>
      </c>
      <c r="E234" s="40" t="s">
        <v>9</v>
      </c>
      <c r="F234" s="40">
        <v>19</v>
      </c>
      <c r="G234" s="40" t="s">
        <v>10</v>
      </c>
    </row>
    <row r="235" spans="3:7" ht="15" thickBot="1" x14ac:dyDescent="0.35">
      <c r="C235" s="38">
        <v>43326</v>
      </c>
      <c r="D235" s="39">
        <v>0.72299768518518526</v>
      </c>
      <c r="E235" s="40" t="s">
        <v>9</v>
      </c>
      <c r="F235" s="40">
        <v>14</v>
      </c>
      <c r="G235" s="40" t="s">
        <v>11</v>
      </c>
    </row>
    <row r="236" spans="3:7" ht="15" thickBot="1" x14ac:dyDescent="0.35">
      <c r="C236" s="38">
        <v>43326</v>
      </c>
      <c r="D236" s="39">
        <v>0.73038194444444438</v>
      </c>
      <c r="E236" s="40" t="s">
        <v>9</v>
      </c>
      <c r="F236" s="40">
        <v>10</v>
      </c>
      <c r="G236" s="40" t="s">
        <v>10</v>
      </c>
    </row>
    <row r="237" spans="3:7" ht="15" thickBot="1" x14ac:dyDescent="0.35">
      <c r="C237" s="38">
        <v>43326</v>
      </c>
      <c r="D237" s="39">
        <v>0.73177083333333337</v>
      </c>
      <c r="E237" s="40" t="s">
        <v>9</v>
      </c>
      <c r="F237" s="40">
        <v>18</v>
      </c>
      <c r="G237" s="40" t="s">
        <v>10</v>
      </c>
    </row>
    <row r="238" spans="3:7" ht="15" thickBot="1" x14ac:dyDescent="0.35">
      <c r="C238" s="38">
        <v>43326</v>
      </c>
      <c r="D238" s="39">
        <v>0.73180555555555549</v>
      </c>
      <c r="E238" s="40" t="s">
        <v>9</v>
      </c>
      <c r="F238" s="40">
        <v>17</v>
      </c>
      <c r="G238" s="40" t="s">
        <v>10</v>
      </c>
    </row>
    <row r="239" spans="3:7" ht="15" thickBot="1" x14ac:dyDescent="0.35">
      <c r="C239" s="38">
        <v>43326</v>
      </c>
      <c r="D239" s="39">
        <v>0.73182870370370379</v>
      </c>
      <c r="E239" s="40" t="s">
        <v>9</v>
      </c>
      <c r="F239" s="40">
        <v>13</v>
      </c>
      <c r="G239" s="40" t="s">
        <v>10</v>
      </c>
    </row>
    <row r="240" spans="3:7" ht="15" thickBot="1" x14ac:dyDescent="0.35">
      <c r="C240" s="38">
        <v>43326</v>
      </c>
      <c r="D240" s="39">
        <v>0.73527777777777781</v>
      </c>
      <c r="E240" s="40" t="s">
        <v>9</v>
      </c>
      <c r="F240" s="40">
        <v>12</v>
      </c>
      <c r="G240" s="40" t="s">
        <v>11</v>
      </c>
    </row>
    <row r="241" spans="3:7" ht="15" thickBot="1" x14ac:dyDescent="0.35">
      <c r="C241" s="38">
        <v>43326</v>
      </c>
      <c r="D241" s="39">
        <v>0.74622685185185189</v>
      </c>
      <c r="E241" s="40" t="s">
        <v>9</v>
      </c>
      <c r="F241" s="40">
        <v>12</v>
      </c>
      <c r="G241" s="40" t="s">
        <v>11</v>
      </c>
    </row>
    <row r="242" spans="3:7" ht="15" thickBot="1" x14ac:dyDescent="0.35">
      <c r="C242" s="38">
        <v>43326</v>
      </c>
      <c r="D242" s="39">
        <v>0.75546296296296289</v>
      </c>
      <c r="E242" s="40" t="s">
        <v>9</v>
      </c>
      <c r="F242" s="40">
        <v>10</v>
      </c>
      <c r="G242" s="40" t="s">
        <v>10</v>
      </c>
    </row>
    <row r="243" spans="3:7" ht="15" thickBot="1" x14ac:dyDescent="0.35">
      <c r="C243" s="38">
        <v>43326</v>
      </c>
      <c r="D243" s="39">
        <v>0.765162037037037</v>
      </c>
      <c r="E243" s="40" t="s">
        <v>9</v>
      </c>
      <c r="F243" s="40">
        <v>11</v>
      </c>
      <c r="G243" s="40" t="s">
        <v>11</v>
      </c>
    </row>
    <row r="244" spans="3:7" ht="15" thickBot="1" x14ac:dyDescent="0.35">
      <c r="C244" s="38">
        <v>43326</v>
      </c>
      <c r="D244" s="39">
        <v>0.77223379629629629</v>
      </c>
      <c r="E244" s="40" t="s">
        <v>9</v>
      </c>
      <c r="F244" s="40">
        <v>24</v>
      </c>
      <c r="G244" s="40" t="s">
        <v>10</v>
      </c>
    </row>
    <row r="245" spans="3:7" ht="15" thickBot="1" x14ac:dyDescent="0.35">
      <c r="C245" s="38">
        <v>43326</v>
      </c>
      <c r="D245" s="39">
        <v>0.77400462962962957</v>
      </c>
      <c r="E245" s="40" t="s">
        <v>9</v>
      </c>
      <c r="F245" s="40">
        <v>15</v>
      </c>
      <c r="G245" s="40" t="s">
        <v>10</v>
      </c>
    </row>
    <row r="246" spans="3:7" ht="15" thickBot="1" x14ac:dyDescent="0.35">
      <c r="C246" s="38">
        <v>43326</v>
      </c>
      <c r="D246" s="39">
        <v>0.77410879629629636</v>
      </c>
      <c r="E246" s="40" t="s">
        <v>9</v>
      </c>
      <c r="F246" s="40">
        <v>20</v>
      </c>
      <c r="G246" s="40" t="s">
        <v>10</v>
      </c>
    </row>
    <row r="247" spans="3:7" ht="15" thickBot="1" x14ac:dyDescent="0.35">
      <c r="C247" s="38">
        <v>43326</v>
      </c>
      <c r="D247" s="39">
        <v>0.77431712962962962</v>
      </c>
      <c r="E247" s="40" t="s">
        <v>9</v>
      </c>
      <c r="F247" s="40">
        <v>21</v>
      </c>
      <c r="G247" s="40" t="s">
        <v>10</v>
      </c>
    </row>
    <row r="248" spans="3:7" ht="15" thickBot="1" x14ac:dyDescent="0.35">
      <c r="C248" s="38">
        <v>43326</v>
      </c>
      <c r="D248" s="39">
        <v>0.77491898148148142</v>
      </c>
      <c r="E248" s="40" t="s">
        <v>9</v>
      </c>
      <c r="F248" s="40">
        <v>30</v>
      </c>
      <c r="G248" s="40" t="s">
        <v>10</v>
      </c>
    </row>
    <row r="249" spans="3:7" ht="15" thickBot="1" x14ac:dyDescent="0.35">
      <c r="C249" s="38">
        <v>43326</v>
      </c>
      <c r="D249" s="39">
        <v>0.77752314814814805</v>
      </c>
      <c r="E249" s="40" t="s">
        <v>9</v>
      </c>
      <c r="F249" s="40">
        <v>14</v>
      </c>
      <c r="G249" s="40" t="s">
        <v>11</v>
      </c>
    </row>
    <row r="250" spans="3:7" ht="15" thickBot="1" x14ac:dyDescent="0.35">
      <c r="C250" s="38">
        <v>43326</v>
      </c>
      <c r="D250" s="39">
        <v>0.77767361111111111</v>
      </c>
      <c r="E250" s="40" t="s">
        <v>9</v>
      </c>
      <c r="F250" s="40">
        <v>12</v>
      </c>
      <c r="G250" s="40" t="s">
        <v>11</v>
      </c>
    </row>
    <row r="251" spans="3:7" ht="15" thickBot="1" x14ac:dyDescent="0.35">
      <c r="C251" s="38">
        <v>43326</v>
      </c>
      <c r="D251" s="39">
        <v>0.77809027777777784</v>
      </c>
      <c r="E251" s="40" t="s">
        <v>9</v>
      </c>
      <c r="F251" s="40">
        <v>13</v>
      </c>
      <c r="G251" s="40" t="s">
        <v>11</v>
      </c>
    </row>
    <row r="252" spans="3:7" ht="15" thickBot="1" x14ac:dyDescent="0.35">
      <c r="C252" s="38">
        <v>43326</v>
      </c>
      <c r="D252" s="39">
        <v>0.79252314814814817</v>
      </c>
      <c r="E252" s="40" t="s">
        <v>9</v>
      </c>
      <c r="F252" s="40">
        <v>10</v>
      </c>
      <c r="G252" s="40" t="s">
        <v>10</v>
      </c>
    </row>
    <row r="253" spans="3:7" ht="15" thickBot="1" x14ac:dyDescent="0.35">
      <c r="C253" s="38">
        <v>43326</v>
      </c>
      <c r="D253" s="39">
        <v>0.80622685185185183</v>
      </c>
      <c r="E253" s="40" t="s">
        <v>9</v>
      </c>
      <c r="F253" s="40">
        <v>10</v>
      </c>
      <c r="G253" s="40" t="s">
        <v>10</v>
      </c>
    </row>
    <row r="254" spans="3:7" ht="15" thickBot="1" x14ac:dyDescent="0.35">
      <c r="C254" s="38">
        <v>43326</v>
      </c>
      <c r="D254" s="39">
        <v>0.80822916666666667</v>
      </c>
      <c r="E254" s="40" t="s">
        <v>9</v>
      </c>
      <c r="F254" s="40">
        <v>12</v>
      </c>
      <c r="G254" s="40" t="s">
        <v>10</v>
      </c>
    </row>
    <row r="255" spans="3:7" ht="15" thickBot="1" x14ac:dyDescent="0.35">
      <c r="C255" s="38">
        <v>43326</v>
      </c>
      <c r="D255" s="39">
        <v>0.80934027777777784</v>
      </c>
      <c r="E255" s="40" t="s">
        <v>9</v>
      </c>
      <c r="F255" s="40">
        <v>27</v>
      </c>
      <c r="G255" s="40" t="s">
        <v>10</v>
      </c>
    </row>
    <row r="256" spans="3:7" ht="15" thickBot="1" x14ac:dyDescent="0.35">
      <c r="C256" s="38">
        <v>43326</v>
      </c>
      <c r="D256" s="39">
        <v>0.82784722222222218</v>
      </c>
      <c r="E256" s="40" t="s">
        <v>9</v>
      </c>
      <c r="F256" s="40">
        <v>18</v>
      </c>
      <c r="G256" s="40" t="s">
        <v>11</v>
      </c>
    </row>
    <row r="257" spans="3:7" ht="15" thickBot="1" x14ac:dyDescent="0.35">
      <c r="C257" s="38">
        <v>43326</v>
      </c>
      <c r="D257" s="39">
        <v>0.86357638888888888</v>
      </c>
      <c r="E257" s="40" t="s">
        <v>9</v>
      </c>
      <c r="F257" s="40">
        <v>10</v>
      </c>
      <c r="G257" s="40" t="s">
        <v>10</v>
      </c>
    </row>
    <row r="258" spans="3:7" ht="15" thickBot="1" x14ac:dyDescent="0.35">
      <c r="C258" s="38">
        <v>43326</v>
      </c>
      <c r="D258" s="39">
        <v>0.86546296296296299</v>
      </c>
      <c r="E258" s="40" t="s">
        <v>9</v>
      </c>
      <c r="F258" s="40">
        <v>10</v>
      </c>
      <c r="G258" s="40" t="s">
        <v>10</v>
      </c>
    </row>
    <row r="259" spans="3:7" ht="15" thickBot="1" x14ac:dyDescent="0.35">
      <c r="C259" s="38">
        <v>43326</v>
      </c>
      <c r="D259" s="39">
        <v>0.86886574074074074</v>
      </c>
      <c r="E259" s="40" t="s">
        <v>9</v>
      </c>
      <c r="F259" s="40">
        <v>10</v>
      </c>
      <c r="G259" s="40" t="s">
        <v>11</v>
      </c>
    </row>
    <row r="260" spans="3:7" ht="15" thickBot="1" x14ac:dyDescent="0.35">
      <c r="C260" s="38">
        <v>43326</v>
      </c>
      <c r="D260" s="39">
        <v>0.86921296296296291</v>
      </c>
      <c r="E260" s="40" t="s">
        <v>9</v>
      </c>
      <c r="F260" s="40">
        <v>20</v>
      </c>
      <c r="G260" s="40" t="s">
        <v>11</v>
      </c>
    </row>
    <row r="261" spans="3:7" ht="15" thickBot="1" x14ac:dyDescent="0.35">
      <c r="C261" s="38">
        <v>43326</v>
      </c>
      <c r="D261" s="39">
        <v>0.8796180555555555</v>
      </c>
      <c r="E261" s="40" t="s">
        <v>9</v>
      </c>
      <c r="F261" s="40">
        <v>10</v>
      </c>
      <c r="G261" s="40" t="s">
        <v>10</v>
      </c>
    </row>
    <row r="262" spans="3:7" ht="15" thickBot="1" x14ac:dyDescent="0.35">
      <c r="C262" s="38">
        <v>43326</v>
      </c>
      <c r="D262" s="39">
        <v>0.87966435185185177</v>
      </c>
      <c r="E262" s="40" t="s">
        <v>9</v>
      </c>
      <c r="F262" s="40">
        <v>12</v>
      </c>
      <c r="G262" s="40" t="s">
        <v>10</v>
      </c>
    </row>
    <row r="263" spans="3:7" ht="15" thickBot="1" x14ac:dyDescent="0.35">
      <c r="C263" s="38">
        <v>43326</v>
      </c>
      <c r="D263" s="39">
        <v>0.87967592592592592</v>
      </c>
      <c r="E263" s="40" t="s">
        <v>9</v>
      </c>
      <c r="F263" s="40">
        <v>16</v>
      </c>
      <c r="G263" s="40" t="s">
        <v>10</v>
      </c>
    </row>
    <row r="264" spans="3:7" ht="15" thickBot="1" x14ac:dyDescent="0.35">
      <c r="C264" s="38">
        <v>43326</v>
      </c>
      <c r="D264" s="39">
        <v>0.87967592592592592</v>
      </c>
      <c r="E264" s="40" t="s">
        <v>9</v>
      </c>
      <c r="F264" s="40">
        <v>16</v>
      </c>
      <c r="G264" s="40" t="s">
        <v>10</v>
      </c>
    </row>
    <row r="265" spans="3:7" ht="15" thickBot="1" x14ac:dyDescent="0.35">
      <c r="C265" s="38">
        <v>43326</v>
      </c>
      <c r="D265" s="39">
        <v>0.87975694444444441</v>
      </c>
      <c r="E265" s="40" t="s">
        <v>9</v>
      </c>
      <c r="F265" s="40">
        <v>16</v>
      </c>
      <c r="G265" s="40" t="s">
        <v>10</v>
      </c>
    </row>
    <row r="266" spans="3:7" ht="15" thickBot="1" x14ac:dyDescent="0.35">
      <c r="C266" s="38">
        <v>43326</v>
      </c>
      <c r="D266" s="39">
        <v>0.88788194444444446</v>
      </c>
      <c r="E266" s="40" t="s">
        <v>9</v>
      </c>
      <c r="F266" s="40">
        <v>13</v>
      </c>
      <c r="G266" s="40" t="s">
        <v>10</v>
      </c>
    </row>
    <row r="267" spans="3:7" ht="15" thickBot="1" x14ac:dyDescent="0.35">
      <c r="C267" s="38">
        <v>43327</v>
      </c>
      <c r="D267" s="39">
        <v>0.1338310185185185</v>
      </c>
      <c r="E267" s="40" t="s">
        <v>9</v>
      </c>
      <c r="F267" s="40">
        <v>13</v>
      </c>
      <c r="G267" s="40" t="s">
        <v>11</v>
      </c>
    </row>
    <row r="268" spans="3:7" ht="15" thickBot="1" x14ac:dyDescent="0.35">
      <c r="C268" s="38">
        <v>43327</v>
      </c>
      <c r="D268" s="39">
        <v>0.13400462962962964</v>
      </c>
      <c r="E268" s="40" t="s">
        <v>9</v>
      </c>
      <c r="F268" s="40">
        <v>20</v>
      </c>
      <c r="G268" s="40" t="s">
        <v>11</v>
      </c>
    </row>
    <row r="269" spans="3:7" ht="15" thickBot="1" x14ac:dyDescent="0.35">
      <c r="C269" s="38">
        <v>43327</v>
      </c>
      <c r="D269" s="39">
        <v>0.2480324074074074</v>
      </c>
      <c r="E269" s="40" t="s">
        <v>9</v>
      </c>
      <c r="F269" s="40">
        <v>16</v>
      </c>
      <c r="G269" s="40" t="s">
        <v>10</v>
      </c>
    </row>
    <row r="270" spans="3:7" ht="15" thickBot="1" x14ac:dyDescent="0.35">
      <c r="C270" s="38">
        <v>43327</v>
      </c>
      <c r="D270" s="39">
        <v>0.24833333333333332</v>
      </c>
      <c r="E270" s="40" t="s">
        <v>9</v>
      </c>
      <c r="F270" s="40">
        <v>12</v>
      </c>
      <c r="G270" s="40" t="s">
        <v>11</v>
      </c>
    </row>
    <row r="271" spans="3:7" ht="15" thickBot="1" x14ac:dyDescent="0.35">
      <c r="C271" s="38">
        <v>43327</v>
      </c>
      <c r="D271" s="39">
        <v>0.25442129629629628</v>
      </c>
      <c r="E271" s="40" t="s">
        <v>9</v>
      </c>
      <c r="F271" s="40">
        <v>5</v>
      </c>
      <c r="G271" s="40" t="s">
        <v>10</v>
      </c>
    </row>
    <row r="272" spans="3:7" ht="15" thickBot="1" x14ac:dyDescent="0.35">
      <c r="C272" s="38">
        <v>43327</v>
      </c>
      <c r="D272" s="39">
        <v>0.26611111111111113</v>
      </c>
      <c r="E272" s="40" t="s">
        <v>9</v>
      </c>
      <c r="F272" s="40">
        <v>14</v>
      </c>
      <c r="G272" s="40" t="s">
        <v>11</v>
      </c>
    </row>
    <row r="273" spans="3:7" ht="15" thickBot="1" x14ac:dyDescent="0.35">
      <c r="C273" s="38">
        <v>43327</v>
      </c>
      <c r="D273" s="39">
        <v>0.27211805555555557</v>
      </c>
      <c r="E273" s="40" t="s">
        <v>9</v>
      </c>
      <c r="F273" s="40">
        <v>12</v>
      </c>
      <c r="G273" s="40" t="s">
        <v>11</v>
      </c>
    </row>
    <row r="274" spans="3:7" ht="15" thickBot="1" x14ac:dyDescent="0.35">
      <c r="C274" s="38">
        <v>43327</v>
      </c>
      <c r="D274" s="39">
        <v>0.27917824074074077</v>
      </c>
      <c r="E274" s="40" t="s">
        <v>9</v>
      </c>
      <c r="F274" s="40">
        <v>11</v>
      </c>
      <c r="G274" s="40" t="s">
        <v>11</v>
      </c>
    </row>
    <row r="275" spans="3:7" ht="15" thickBot="1" x14ac:dyDescent="0.35">
      <c r="C275" s="38">
        <v>43327</v>
      </c>
      <c r="D275" s="39">
        <v>0.28126157407407409</v>
      </c>
      <c r="E275" s="40" t="s">
        <v>9</v>
      </c>
      <c r="F275" s="40">
        <v>16</v>
      </c>
      <c r="G275" s="40" t="s">
        <v>11</v>
      </c>
    </row>
    <row r="276" spans="3:7" ht="15" thickBot="1" x14ac:dyDescent="0.35">
      <c r="C276" s="38">
        <v>43327</v>
      </c>
      <c r="D276" s="39">
        <v>0.28127314814814813</v>
      </c>
      <c r="E276" s="40" t="s">
        <v>9</v>
      </c>
      <c r="F276" s="40">
        <v>14</v>
      </c>
      <c r="G276" s="40" t="s">
        <v>11</v>
      </c>
    </row>
    <row r="277" spans="3:7" ht="15" thickBot="1" x14ac:dyDescent="0.35">
      <c r="C277" s="38">
        <v>43327</v>
      </c>
      <c r="D277" s="39">
        <v>0.28130787037037036</v>
      </c>
      <c r="E277" s="40" t="s">
        <v>9</v>
      </c>
      <c r="F277" s="40">
        <v>10</v>
      </c>
      <c r="G277" s="40" t="s">
        <v>11</v>
      </c>
    </row>
    <row r="278" spans="3:7" ht="15" thickBot="1" x14ac:dyDescent="0.35">
      <c r="C278" s="38">
        <v>43327</v>
      </c>
      <c r="D278" s="39">
        <v>0.28163194444444445</v>
      </c>
      <c r="E278" s="40" t="s">
        <v>9</v>
      </c>
      <c r="F278" s="40">
        <v>25</v>
      </c>
      <c r="G278" s="40" t="s">
        <v>10</v>
      </c>
    </row>
    <row r="279" spans="3:7" ht="15" thickBot="1" x14ac:dyDescent="0.35">
      <c r="C279" s="38">
        <v>43327</v>
      </c>
      <c r="D279" s="39">
        <v>0.2892939814814815</v>
      </c>
      <c r="E279" s="40" t="s">
        <v>9</v>
      </c>
      <c r="F279" s="40">
        <v>26</v>
      </c>
      <c r="G279" s="40" t="s">
        <v>11</v>
      </c>
    </row>
    <row r="280" spans="3:7" ht="15" thickBot="1" x14ac:dyDescent="0.35">
      <c r="C280" s="38">
        <v>43327</v>
      </c>
      <c r="D280" s="39">
        <v>0.28931712962962963</v>
      </c>
      <c r="E280" s="40" t="s">
        <v>9</v>
      </c>
      <c r="F280" s="40">
        <v>13</v>
      </c>
      <c r="G280" s="40" t="s">
        <v>11</v>
      </c>
    </row>
    <row r="281" spans="3:7" ht="15" thickBot="1" x14ac:dyDescent="0.35">
      <c r="C281" s="38">
        <v>43327</v>
      </c>
      <c r="D281" s="39">
        <v>0.3033912037037037</v>
      </c>
      <c r="E281" s="40" t="s">
        <v>9</v>
      </c>
      <c r="F281" s="40">
        <v>11</v>
      </c>
      <c r="G281" s="40" t="s">
        <v>11</v>
      </c>
    </row>
    <row r="282" spans="3:7" ht="15" thickBot="1" x14ac:dyDescent="0.35">
      <c r="C282" s="38">
        <v>43327</v>
      </c>
      <c r="D282" s="39">
        <v>0.31376157407407407</v>
      </c>
      <c r="E282" s="40" t="s">
        <v>9</v>
      </c>
      <c r="F282" s="40">
        <v>12</v>
      </c>
      <c r="G282" s="40" t="s">
        <v>11</v>
      </c>
    </row>
    <row r="283" spans="3:7" ht="15" thickBot="1" x14ac:dyDescent="0.35">
      <c r="C283" s="38">
        <v>43327</v>
      </c>
      <c r="D283" s="39">
        <v>0.3298726851851852</v>
      </c>
      <c r="E283" s="40" t="s">
        <v>9</v>
      </c>
      <c r="F283" s="40">
        <v>12</v>
      </c>
      <c r="G283" s="40" t="s">
        <v>11</v>
      </c>
    </row>
    <row r="284" spans="3:7" ht="15" thickBot="1" x14ac:dyDescent="0.35">
      <c r="C284" s="38">
        <v>43327</v>
      </c>
      <c r="D284" s="39">
        <v>0.33342592592592596</v>
      </c>
      <c r="E284" s="40" t="s">
        <v>9</v>
      </c>
      <c r="F284" s="40">
        <v>14</v>
      </c>
      <c r="G284" s="40" t="s">
        <v>11</v>
      </c>
    </row>
    <row r="285" spans="3:7" ht="15" thickBot="1" x14ac:dyDescent="0.35">
      <c r="C285" s="38">
        <v>43327</v>
      </c>
      <c r="D285" s="39">
        <v>0.48350694444444442</v>
      </c>
      <c r="E285" s="40" t="s">
        <v>9</v>
      </c>
      <c r="F285" s="40">
        <v>24</v>
      </c>
      <c r="G285" s="40" t="s">
        <v>10</v>
      </c>
    </row>
    <row r="286" spans="3:7" ht="15" thickBot="1" x14ac:dyDescent="0.35">
      <c r="C286" s="38">
        <v>43327</v>
      </c>
      <c r="D286" s="39">
        <v>0.48425925925925922</v>
      </c>
      <c r="E286" s="40" t="s">
        <v>9</v>
      </c>
      <c r="F286" s="40">
        <v>12</v>
      </c>
      <c r="G286" s="40" t="s">
        <v>11</v>
      </c>
    </row>
    <row r="287" spans="3:7" ht="15" thickBot="1" x14ac:dyDescent="0.35">
      <c r="C287" s="38">
        <v>43327</v>
      </c>
      <c r="D287" s="39">
        <v>0.48449074074074078</v>
      </c>
      <c r="E287" s="40" t="s">
        <v>9</v>
      </c>
      <c r="F287" s="40">
        <v>15</v>
      </c>
      <c r="G287" s="40" t="s">
        <v>11</v>
      </c>
    </row>
    <row r="288" spans="3:7" ht="15" thickBot="1" x14ac:dyDescent="0.35">
      <c r="C288" s="38">
        <v>43327</v>
      </c>
      <c r="D288" s="39">
        <v>0.48603009259259261</v>
      </c>
      <c r="E288" s="40" t="s">
        <v>9</v>
      </c>
      <c r="F288" s="40">
        <v>20</v>
      </c>
      <c r="G288" s="40" t="s">
        <v>10</v>
      </c>
    </row>
    <row r="289" spans="3:7" ht="15" thickBot="1" x14ac:dyDescent="0.35">
      <c r="C289" s="38">
        <v>43327</v>
      </c>
      <c r="D289" s="39">
        <v>0.53743055555555552</v>
      </c>
      <c r="E289" s="40" t="s">
        <v>9</v>
      </c>
      <c r="F289" s="40">
        <v>16</v>
      </c>
      <c r="G289" s="40" t="s">
        <v>11</v>
      </c>
    </row>
    <row r="290" spans="3:7" ht="15" thickBot="1" x14ac:dyDescent="0.35">
      <c r="C290" s="38">
        <v>43327</v>
      </c>
      <c r="D290" s="39">
        <v>0.54476851851851849</v>
      </c>
      <c r="E290" s="40" t="s">
        <v>9</v>
      </c>
      <c r="F290" s="40">
        <v>19</v>
      </c>
      <c r="G290" s="40" t="s">
        <v>11</v>
      </c>
    </row>
    <row r="291" spans="3:7" ht="15" thickBot="1" x14ac:dyDescent="0.35">
      <c r="C291" s="38">
        <v>43327</v>
      </c>
      <c r="D291" s="39">
        <v>0.54749999999999999</v>
      </c>
      <c r="E291" s="40" t="s">
        <v>9</v>
      </c>
      <c r="F291" s="40">
        <v>11</v>
      </c>
      <c r="G291" s="40" t="s">
        <v>11</v>
      </c>
    </row>
    <row r="292" spans="3:7" ht="15" thickBot="1" x14ac:dyDescent="0.35">
      <c r="C292" s="38">
        <v>43327</v>
      </c>
      <c r="D292" s="39">
        <v>0.55157407407407411</v>
      </c>
      <c r="E292" s="40" t="s">
        <v>9</v>
      </c>
      <c r="F292" s="40">
        <v>10</v>
      </c>
      <c r="G292" s="40" t="s">
        <v>11</v>
      </c>
    </row>
    <row r="293" spans="3:7" ht="15" thickBot="1" x14ac:dyDescent="0.35">
      <c r="C293" s="38">
        <v>43327</v>
      </c>
      <c r="D293" s="39">
        <v>0.56299768518518511</v>
      </c>
      <c r="E293" s="40" t="s">
        <v>9</v>
      </c>
      <c r="F293" s="40">
        <v>12</v>
      </c>
      <c r="G293" s="40" t="s">
        <v>11</v>
      </c>
    </row>
    <row r="294" spans="3:7" ht="15" thickBot="1" x14ac:dyDescent="0.35">
      <c r="C294" s="38">
        <v>43327</v>
      </c>
      <c r="D294" s="39">
        <v>0.5697916666666667</v>
      </c>
      <c r="E294" s="40" t="s">
        <v>9</v>
      </c>
      <c r="F294" s="40">
        <v>11</v>
      </c>
      <c r="G294" s="40" t="s">
        <v>11</v>
      </c>
    </row>
    <row r="295" spans="3:7" ht="15" thickBot="1" x14ac:dyDescent="0.35">
      <c r="C295" s="38">
        <v>43327</v>
      </c>
      <c r="D295" s="39">
        <v>0.5720601851851852</v>
      </c>
      <c r="E295" s="40" t="s">
        <v>9</v>
      </c>
      <c r="F295" s="40">
        <v>9</v>
      </c>
      <c r="G295" s="40" t="s">
        <v>11</v>
      </c>
    </row>
    <row r="296" spans="3:7" ht="15" thickBot="1" x14ac:dyDescent="0.35">
      <c r="C296" s="38">
        <v>43327</v>
      </c>
      <c r="D296" s="39">
        <v>0.57207175925925924</v>
      </c>
      <c r="E296" s="40" t="s">
        <v>9</v>
      </c>
      <c r="F296" s="40">
        <v>13</v>
      </c>
      <c r="G296" s="40" t="s">
        <v>11</v>
      </c>
    </row>
    <row r="297" spans="3:7" ht="15" thickBot="1" x14ac:dyDescent="0.35">
      <c r="C297" s="38">
        <v>43327</v>
      </c>
      <c r="D297" s="39">
        <v>0.62189814814814814</v>
      </c>
      <c r="E297" s="40" t="s">
        <v>9</v>
      </c>
      <c r="F297" s="40">
        <v>14</v>
      </c>
      <c r="G297" s="40" t="s">
        <v>11</v>
      </c>
    </row>
    <row r="298" spans="3:7" ht="15" thickBot="1" x14ac:dyDescent="0.35">
      <c r="C298" s="38">
        <v>43327</v>
      </c>
      <c r="D298" s="39">
        <v>0.62771990740740746</v>
      </c>
      <c r="E298" s="40" t="s">
        <v>9</v>
      </c>
      <c r="F298" s="40">
        <v>22</v>
      </c>
      <c r="G298" s="40" t="s">
        <v>10</v>
      </c>
    </row>
    <row r="299" spans="3:7" ht="15" thickBot="1" x14ac:dyDescent="0.35">
      <c r="C299" s="38">
        <v>43327</v>
      </c>
      <c r="D299" s="39">
        <v>0.63253472222222229</v>
      </c>
      <c r="E299" s="40" t="s">
        <v>9</v>
      </c>
      <c r="F299" s="40">
        <v>18</v>
      </c>
      <c r="G299" s="40" t="s">
        <v>10</v>
      </c>
    </row>
    <row r="300" spans="3:7" ht="15" thickBot="1" x14ac:dyDescent="0.35">
      <c r="C300" s="38">
        <v>43327</v>
      </c>
      <c r="D300" s="39">
        <v>0.64667824074074076</v>
      </c>
      <c r="E300" s="40" t="s">
        <v>9</v>
      </c>
      <c r="F300" s="40">
        <v>19</v>
      </c>
      <c r="G300" s="40" t="s">
        <v>11</v>
      </c>
    </row>
    <row r="301" spans="3:7" ht="15" thickBot="1" x14ac:dyDescent="0.35">
      <c r="C301" s="38">
        <v>43327</v>
      </c>
      <c r="D301" s="39">
        <v>0.65329861111111109</v>
      </c>
      <c r="E301" s="40" t="s">
        <v>9</v>
      </c>
      <c r="F301" s="40">
        <v>23</v>
      </c>
      <c r="G301" s="40" t="s">
        <v>10</v>
      </c>
    </row>
    <row r="302" spans="3:7" ht="15" thickBot="1" x14ac:dyDescent="0.35">
      <c r="C302" s="38">
        <v>43327</v>
      </c>
      <c r="D302" s="39">
        <v>0.65401620370370372</v>
      </c>
      <c r="E302" s="40" t="s">
        <v>9</v>
      </c>
      <c r="F302" s="40">
        <v>12</v>
      </c>
      <c r="G302" s="40" t="s">
        <v>11</v>
      </c>
    </row>
    <row r="303" spans="3:7" ht="15" thickBot="1" x14ac:dyDescent="0.35">
      <c r="C303" s="38">
        <v>43327</v>
      </c>
      <c r="D303" s="39">
        <v>0.66584490740740743</v>
      </c>
      <c r="E303" s="40" t="s">
        <v>9</v>
      </c>
      <c r="F303" s="40">
        <v>10</v>
      </c>
      <c r="G303" s="40" t="s">
        <v>11</v>
      </c>
    </row>
    <row r="304" spans="3:7" ht="15" thickBot="1" x14ac:dyDescent="0.35">
      <c r="C304" s="38">
        <v>43327</v>
      </c>
      <c r="D304" s="39">
        <v>0.66658564814814814</v>
      </c>
      <c r="E304" s="40" t="s">
        <v>9</v>
      </c>
      <c r="F304" s="40">
        <v>13</v>
      </c>
      <c r="G304" s="40" t="s">
        <v>10</v>
      </c>
    </row>
    <row r="305" spans="3:7" ht="15" thickBot="1" x14ac:dyDescent="0.35">
      <c r="C305" s="38">
        <v>43327</v>
      </c>
      <c r="D305" s="39">
        <v>0.6814930555555555</v>
      </c>
      <c r="E305" s="40" t="s">
        <v>9</v>
      </c>
      <c r="F305" s="40">
        <v>12</v>
      </c>
      <c r="G305" s="40" t="s">
        <v>11</v>
      </c>
    </row>
    <row r="306" spans="3:7" ht="15" thickBot="1" x14ac:dyDescent="0.35">
      <c r="C306" s="38">
        <v>43327</v>
      </c>
      <c r="D306" s="39">
        <v>0.68152777777777773</v>
      </c>
      <c r="E306" s="40" t="s">
        <v>9</v>
      </c>
      <c r="F306" s="40">
        <v>17</v>
      </c>
      <c r="G306" s="40" t="s">
        <v>11</v>
      </c>
    </row>
    <row r="307" spans="3:7" ht="15" thickBot="1" x14ac:dyDescent="0.35">
      <c r="C307" s="38">
        <v>43327</v>
      </c>
      <c r="D307" s="39">
        <v>0.68156250000000007</v>
      </c>
      <c r="E307" s="40" t="s">
        <v>9</v>
      </c>
      <c r="F307" s="40">
        <v>23</v>
      </c>
      <c r="G307" s="40" t="s">
        <v>11</v>
      </c>
    </row>
    <row r="308" spans="3:7" ht="15" thickBot="1" x14ac:dyDescent="0.35">
      <c r="C308" s="38">
        <v>43327</v>
      </c>
      <c r="D308" s="39">
        <v>0.68160879629629623</v>
      </c>
      <c r="E308" s="40" t="s">
        <v>9</v>
      </c>
      <c r="F308" s="40">
        <v>11</v>
      </c>
      <c r="G308" s="40" t="s">
        <v>11</v>
      </c>
    </row>
    <row r="309" spans="3:7" ht="15" thickBot="1" x14ac:dyDescent="0.35">
      <c r="C309" s="38">
        <v>43327</v>
      </c>
      <c r="D309" s="39">
        <v>0.68303240740740734</v>
      </c>
      <c r="E309" s="40" t="s">
        <v>9</v>
      </c>
      <c r="F309" s="40">
        <v>20</v>
      </c>
      <c r="G309" s="40" t="s">
        <v>10</v>
      </c>
    </row>
    <row r="310" spans="3:7" ht="15" thickBot="1" x14ac:dyDescent="0.35">
      <c r="C310" s="38">
        <v>43327</v>
      </c>
      <c r="D310" s="39">
        <v>0.68761574074074072</v>
      </c>
      <c r="E310" s="40" t="s">
        <v>9</v>
      </c>
      <c r="F310" s="40">
        <v>11</v>
      </c>
      <c r="G310" s="40" t="s">
        <v>10</v>
      </c>
    </row>
    <row r="311" spans="3:7" ht="15" thickBot="1" x14ac:dyDescent="0.35">
      <c r="C311" s="38">
        <v>43327</v>
      </c>
      <c r="D311" s="39">
        <v>0.68903935185185183</v>
      </c>
      <c r="E311" s="40" t="s">
        <v>9</v>
      </c>
      <c r="F311" s="40">
        <v>11</v>
      </c>
      <c r="G311" s="40" t="s">
        <v>10</v>
      </c>
    </row>
    <row r="312" spans="3:7" ht="15" thickBot="1" x14ac:dyDescent="0.35">
      <c r="C312" s="38">
        <v>43327</v>
      </c>
      <c r="D312" s="39">
        <v>0.68912037037037033</v>
      </c>
      <c r="E312" s="40" t="s">
        <v>9</v>
      </c>
      <c r="F312" s="40">
        <v>11</v>
      </c>
      <c r="G312" s="40" t="s">
        <v>10</v>
      </c>
    </row>
    <row r="313" spans="3:7" ht="15" thickBot="1" x14ac:dyDescent="0.35">
      <c r="C313" s="38">
        <v>43327</v>
      </c>
      <c r="D313" s="39">
        <v>0.69212962962962965</v>
      </c>
      <c r="E313" s="40" t="s">
        <v>9</v>
      </c>
      <c r="F313" s="40">
        <v>21</v>
      </c>
      <c r="G313" s="40" t="s">
        <v>10</v>
      </c>
    </row>
    <row r="314" spans="3:7" ht="15" thickBot="1" x14ac:dyDescent="0.35">
      <c r="C314" s="38">
        <v>43327</v>
      </c>
      <c r="D314" s="39">
        <v>0.69339120370370377</v>
      </c>
      <c r="E314" s="40" t="s">
        <v>9</v>
      </c>
      <c r="F314" s="40">
        <v>21</v>
      </c>
      <c r="G314" s="40" t="s">
        <v>11</v>
      </c>
    </row>
    <row r="315" spans="3:7" ht="15" thickBot="1" x14ac:dyDescent="0.35">
      <c r="C315" s="38">
        <v>43327</v>
      </c>
      <c r="D315" s="39">
        <v>0.69571759259259258</v>
      </c>
      <c r="E315" s="40" t="s">
        <v>9</v>
      </c>
      <c r="F315" s="40">
        <v>12</v>
      </c>
      <c r="G315" s="40" t="s">
        <v>11</v>
      </c>
    </row>
    <row r="316" spans="3:7" ht="15" thickBot="1" x14ac:dyDescent="0.35">
      <c r="C316" s="38">
        <v>43327</v>
      </c>
      <c r="D316" s="39">
        <v>0.6971412037037038</v>
      </c>
      <c r="E316" s="40" t="s">
        <v>9</v>
      </c>
      <c r="F316" s="40">
        <v>23</v>
      </c>
      <c r="G316" s="40" t="s">
        <v>10</v>
      </c>
    </row>
    <row r="317" spans="3:7" ht="15" thickBot="1" x14ac:dyDescent="0.35">
      <c r="C317" s="38">
        <v>43327</v>
      </c>
      <c r="D317" s="39">
        <v>0.69731481481481483</v>
      </c>
      <c r="E317" s="40" t="s">
        <v>9</v>
      </c>
      <c r="F317" s="40">
        <v>22</v>
      </c>
      <c r="G317" s="40" t="s">
        <v>10</v>
      </c>
    </row>
    <row r="318" spans="3:7" ht="15" thickBot="1" x14ac:dyDescent="0.35">
      <c r="C318" s="38">
        <v>43327</v>
      </c>
      <c r="D318" s="39">
        <v>0.69755787037037031</v>
      </c>
      <c r="E318" s="40" t="s">
        <v>9</v>
      </c>
      <c r="F318" s="40">
        <v>20</v>
      </c>
      <c r="G318" s="40" t="s">
        <v>10</v>
      </c>
    </row>
    <row r="319" spans="3:7" ht="15" thickBot="1" x14ac:dyDescent="0.35">
      <c r="C319" s="38">
        <v>43327</v>
      </c>
      <c r="D319" s="39">
        <v>0.69817129629629626</v>
      </c>
      <c r="E319" s="40" t="s">
        <v>9</v>
      </c>
      <c r="F319" s="40">
        <v>27</v>
      </c>
      <c r="G319" s="40" t="s">
        <v>10</v>
      </c>
    </row>
    <row r="320" spans="3:7" ht="15" thickBot="1" x14ac:dyDescent="0.35">
      <c r="C320" s="38">
        <v>43327</v>
      </c>
      <c r="D320" s="39">
        <v>0.69839120370370367</v>
      </c>
      <c r="E320" s="40" t="s">
        <v>9</v>
      </c>
      <c r="F320" s="40">
        <v>22</v>
      </c>
      <c r="G320" s="40" t="s">
        <v>10</v>
      </c>
    </row>
    <row r="321" spans="3:7" ht="15" thickBot="1" x14ac:dyDescent="0.35">
      <c r="C321" s="38">
        <v>43327</v>
      </c>
      <c r="D321" s="39">
        <v>0.69862268518518522</v>
      </c>
      <c r="E321" s="40" t="s">
        <v>9</v>
      </c>
      <c r="F321" s="40">
        <v>12</v>
      </c>
      <c r="G321" s="40" t="s">
        <v>11</v>
      </c>
    </row>
    <row r="322" spans="3:7" ht="15" thickBot="1" x14ac:dyDescent="0.35">
      <c r="C322" s="38">
        <v>43327</v>
      </c>
      <c r="D322" s="39">
        <v>0.69866898148148149</v>
      </c>
      <c r="E322" s="40" t="s">
        <v>9</v>
      </c>
      <c r="F322" s="40">
        <v>10</v>
      </c>
      <c r="G322" s="40" t="s">
        <v>11</v>
      </c>
    </row>
    <row r="323" spans="3:7" ht="15" thickBot="1" x14ac:dyDescent="0.35">
      <c r="C323" s="38">
        <v>43327</v>
      </c>
      <c r="D323" s="39">
        <v>0.69888888888888889</v>
      </c>
      <c r="E323" s="40" t="s">
        <v>9</v>
      </c>
      <c r="F323" s="40">
        <v>11</v>
      </c>
      <c r="G323" s="40" t="s">
        <v>11</v>
      </c>
    </row>
    <row r="324" spans="3:7" ht="15" thickBot="1" x14ac:dyDescent="0.35">
      <c r="C324" s="38">
        <v>43327</v>
      </c>
      <c r="D324" s="39">
        <v>0.70034722222222223</v>
      </c>
      <c r="E324" s="40" t="s">
        <v>9</v>
      </c>
      <c r="F324" s="40">
        <v>13</v>
      </c>
      <c r="G324" s="40" t="s">
        <v>11</v>
      </c>
    </row>
    <row r="325" spans="3:7" ht="15" thickBot="1" x14ac:dyDescent="0.35">
      <c r="C325" s="38">
        <v>43327</v>
      </c>
      <c r="D325" s="39">
        <v>0.70152777777777775</v>
      </c>
      <c r="E325" s="40" t="s">
        <v>9</v>
      </c>
      <c r="F325" s="40">
        <v>28</v>
      </c>
      <c r="G325" s="40" t="s">
        <v>10</v>
      </c>
    </row>
    <row r="326" spans="3:7" ht="15" thickBot="1" x14ac:dyDescent="0.35">
      <c r="C326" s="38">
        <v>43327</v>
      </c>
      <c r="D326" s="39">
        <v>0.70195601851851863</v>
      </c>
      <c r="E326" s="40" t="s">
        <v>9</v>
      </c>
      <c r="F326" s="40">
        <v>21</v>
      </c>
      <c r="G326" s="40" t="s">
        <v>10</v>
      </c>
    </row>
    <row r="327" spans="3:7" ht="15" thickBot="1" x14ac:dyDescent="0.35">
      <c r="C327" s="38">
        <v>43327</v>
      </c>
      <c r="D327" s="39">
        <v>0.70248842592592586</v>
      </c>
      <c r="E327" s="40" t="s">
        <v>9</v>
      </c>
      <c r="F327" s="40">
        <v>18</v>
      </c>
      <c r="G327" s="40" t="s">
        <v>10</v>
      </c>
    </row>
    <row r="328" spans="3:7" ht="15" thickBot="1" x14ac:dyDescent="0.35">
      <c r="C328" s="38">
        <v>43327</v>
      </c>
      <c r="D328" s="39">
        <v>0.70366898148148149</v>
      </c>
      <c r="E328" s="40" t="s">
        <v>9</v>
      </c>
      <c r="F328" s="40">
        <v>25</v>
      </c>
      <c r="G328" s="40" t="s">
        <v>10</v>
      </c>
    </row>
    <row r="329" spans="3:7" ht="15" thickBot="1" x14ac:dyDescent="0.35">
      <c r="C329" s="38">
        <v>43327</v>
      </c>
      <c r="D329" s="39">
        <v>0.70569444444444451</v>
      </c>
      <c r="E329" s="40" t="s">
        <v>9</v>
      </c>
      <c r="F329" s="40">
        <v>30</v>
      </c>
      <c r="G329" s="40" t="s">
        <v>10</v>
      </c>
    </row>
    <row r="330" spans="3:7" ht="15" thickBot="1" x14ac:dyDescent="0.35">
      <c r="C330" s="38">
        <v>43327</v>
      </c>
      <c r="D330" s="39">
        <v>0.70700231481481479</v>
      </c>
      <c r="E330" s="40" t="s">
        <v>9</v>
      </c>
      <c r="F330" s="40">
        <v>20</v>
      </c>
      <c r="G330" s="40" t="s">
        <v>10</v>
      </c>
    </row>
    <row r="331" spans="3:7" ht="15" thickBot="1" x14ac:dyDescent="0.35">
      <c r="C331" s="38">
        <v>43327</v>
      </c>
      <c r="D331" s="39">
        <v>0.71032407407407405</v>
      </c>
      <c r="E331" s="40" t="s">
        <v>9</v>
      </c>
      <c r="F331" s="40">
        <v>12</v>
      </c>
      <c r="G331" s="40" t="s">
        <v>11</v>
      </c>
    </row>
    <row r="332" spans="3:7" ht="15" thickBot="1" x14ac:dyDescent="0.35">
      <c r="C332" s="38">
        <v>43327</v>
      </c>
      <c r="D332" s="39">
        <v>0.71157407407407414</v>
      </c>
      <c r="E332" s="40" t="s">
        <v>9</v>
      </c>
      <c r="F332" s="40">
        <v>21</v>
      </c>
      <c r="G332" s="40" t="s">
        <v>10</v>
      </c>
    </row>
    <row r="333" spans="3:7" ht="15" thickBot="1" x14ac:dyDescent="0.35">
      <c r="C333" s="38">
        <v>43327</v>
      </c>
      <c r="D333" s="39">
        <v>0.71187500000000004</v>
      </c>
      <c r="E333" s="40" t="s">
        <v>9</v>
      </c>
      <c r="F333" s="40">
        <v>20</v>
      </c>
      <c r="G333" s="40" t="s">
        <v>10</v>
      </c>
    </row>
    <row r="334" spans="3:7" ht="15" thickBot="1" x14ac:dyDescent="0.35">
      <c r="C334" s="38">
        <v>43327</v>
      </c>
      <c r="D334" s="39">
        <v>0.71894675925925933</v>
      </c>
      <c r="E334" s="40" t="s">
        <v>9</v>
      </c>
      <c r="F334" s="40">
        <v>11</v>
      </c>
      <c r="G334" s="40" t="s">
        <v>10</v>
      </c>
    </row>
    <row r="335" spans="3:7" ht="15" thickBot="1" x14ac:dyDescent="0.35">
      <c r="C335" s="38">
        <v>43327</v>
      </c>
      <c r="D335" s="39">
        <v>0.72143518518518512</v>
      </c>
      <c r="E335" s="40" t="s">
        <v>9</v>
      </c>
      <c r="F335" s="40">
        <v>9</v>
      </c>
      <c r="G335" s="40" t="s">
        <v>11</v>
      </c>
    </row>
    <row r="336" spans="3:7" ht="15" thickBot="1" x14ac:dyDescent="0.35">
      <c r="C336" s="38">
        <v>43327</v>
      </c>
      <c r="D336" s="39">
        <v>0.7384722222222222</v>
      </c>
      <c r="E336" s="40" t="s">
        <v>9</v>
      </c>
      <c r="F336" s="40">
        <v>8</v>
      </c>
      <c r="G336" s="40" t="s">
        <v>10</v>
      </c>
    </row>
    <row r="337" spans="3:7" ht="15" thickBot="1" x14ac:dyDescent="0.35">
      <c r="C337" s="38">
        <v>43327</v>
      </c>
      <c r="D337" s="39">
        <v>0.7384722222222222</v>
      </c>
      <c r="E337" s="40" t="s">
        <v>9</v>
      </c>
      <c r="F337" s="40">
        <v>9</v>
      </c>
      <c r="G337" s="40" t="s">
        <v>10</v>
      </c>
    </row>
    <row r="338" spans="3:7" ht="15" thickBot="1" x14ac:dyDescent="0.35">
      <c r="C338" s="38">
        <v>43327</v>
      </c>
      <c r="D338" s="39">
        <v>0.73848379629629635</v>
      </c>
      <c r="E338" s="40" t="s">
        <v>9</v>
      </c>
      <c r="F338" s="40">
        <v>9</v>
      </c>
      <c r="G338" s="40" t="s">
        <v>10</v>
      </c>
    </row>
    <row r="339" spans="3:7" ht="15" thickBot="1" x14ac:dyDescent="0.35">
      <c r="C339" s="38">
        <v>43327</v>
      </c>
      <c r="D339" s="39">
        <v>0.73849537037037039</v>
      </c>
      <c r="E339" s="40" t="s">
        <v>9</v>
      </c>
      <c r="F339" s="40">
        <v>9</v>
      </c>
      <c r="G339" s="40" t="s">
        <v>10</v>
      </c>
    </row>
    <row r="340" spans="3:7" ht="15" thickBot="1" x14ac:dyDescent="0.35">
      <c r="C340" s="38">
        <v>43327</v>
      </c>
      <c r="D340" s="39">
        <v>0.74092592592592599</v>
      </c>
      <c r="E340" s="40" t="s">
        <v>9</v>
      </c>
      <c r="F340" s="40">
        <v>10</v>
      </c>
      <c r="G340" s="40" t="s">
        <v>11</v>
      </c>
    </row>
    <row r="341" spans="3:7" ht="15" thickBot="1" x14ac:dyDescent="0.35">
      <c r="C341" s="38">
        <v>43327</v>
      </c>
      <c r="D341" s="39">
        <v>0.75140046296296292</v>
      </c>
      <c r="E341" s="40" t="s">
        <v>9</v>
      </c>
      <c r="F341" s="40">
        <v>20</v>
      </c>
      <c r="G341" s="40" t="s">
        <v>10</v>
      </c>
    </row>
    <row r="342" spans="3:7" ht="15" thickBot="1" x14ac:dyDescent="0.35">
      <c r="C342" s="38">
        <v>43327</v>
      </c>
      <c r="D342" s="39">
        <v>0.75400462962962955</v>
      </c>
      <c r="E342" s="40" t="s">
        <v>9</v>
      </c>
      <c r="F342" s="40">
        <v>20</v>
      </c>
      <c r="G342" s="40" t="s">
        <v>10</v>
      </c>
    </row>
    <row r="343" spans="3:7" ht="15" thickBot="1" x14ac:dyDescent="0.35">
      <c r="C343" s="38">
        <v>43327</v>
      </c>
      <c r="D343" s="39">
        <v>0.75427083333333333</v>
      </c>
      <c r="E343" s="40" t="s">
        <v>9</v>
      </c>
      <c r="F343" s="40">
        <v>17</v>
      </c>
      <c r="G343" s="40" t="s">
        <v>10</v>
      </c>
    </row>
    <row r="344" spans="3:7" ht="15" thickBot="1" x14ac:dyDescent="0.35">
      <c r="C344" s="38">
        <v>43327</v>
      </c>
      <c r="D344" s="39">
        <v>0.75513888888888892</v>
      </c>
      <c r="E344" s="40" t="s">
        <v>9</v>
      </c>
      <c r="F344" s="40">
        <v>10</v>
      </c>
      <c r="G344" s="40" t="s">
        <v>10</v>
      </c>
    </row>
    <row r="345" spans="3:7" ht="15" thickBot="1" x14ac:dyDescent="0.35">
      <c r="C345" s="38">
        <v>43327</v>
      </c>
      <c r="D345" s="39">
        <v>0.76023148148148145</v>
      </c>
      <c r="E345" s="40" t="s">
        <v>9</v>
      </c>
      <c r="F345" s="40">
        <v>28</v>
      </c>
      <c r="G345" s="40" t="s">
        <v>10</v>
      </c>
    </row>
    <row r="346" spans="3:7" ht="15" thickBot="1" x14ac:dyDescent="0.35">
      <c r="C346" s="38">
        <v>43327</v>
      </c>
      <c r="D346" s="39">
        <v>0.76038194444444451</v>
      </c>
      <c r="E346" s="40" t="s">
        <v>9</v>
      </c>
      <c r="F346" s="40">
        <v>28</v>
      </c>
      <c r="G346" s="40" t="s">
        <v>11</v>
      </c>
    </row>
    <row r="347" spans="3:7" ht="15" thickBot="1" x14ac:dyDescent="0.35">
      <c r="C347" s="38">
        <v>43327</v>
      </c>
      <c r="D347" s="39">
        <v>0.76388888888888884</v>
      </c>
      <c r="E347" s="40" t="s">
        <v>9</v>
      </c>
      <c r="F347" s="40">
        <v>21</v>
      </c>
      <c r="G347" s="40" t="s">
        <v>10</v>
      </c>
    </row>
    <row r="348" spans="3:7" ht="15" thickBot="1" x14ac:dyDescent="0.35">
      <c r="C348" s="38">
        <v>43327</v>
      </c>
      <c r="D348" s="39">
        <v>0.76517361111111104</v>
      </c>
      <c r="E348" s="40" t="s">
        <v>9</v>
      </c>
      <c r="F348" s="40">
        <v>22</v>
      </c>
      <c r="G348" s="40" t="s">
        <v>10</v>
      </c>
    </row>
    <row r="349" spans="3:7" ht="15" thickBot="1" x14ac:dyDescent="0.35">
      <c r="C349" s="38">
        <v>43327</v>
      </c>
      <c r="D349" s="39">
        <v>0.7669097222222222</v>
      </c>
      <c r="E349" s="40" t="s">
        <v>9</v>
      </c>
      <c r="F349" s="40">
        <v>13</v>
      </c>
      <c r="G349" s="40" t="s">
        <v>11</v>
      </c>
    </row>
    <row r="350" spans="3:7" ht="15" thickBot="1" x14ac:dyDescent="0.35">
      <c r="C350" s="38">
        <v>43327</v>
      </c>
      <c r="D350" s="39">
        <v>0.76793981481481488</v>
      </c>
      <c r="E350" s="40" t="s">
        <v>9</v>
      </c>
      <c r="F350" s="40">
        <v>19</v>
      </c>
      <c r="G350" s="40" t="s">
        <v>10</v>
      </c>
    </row>
    <row r="351" spans="3:7" ht="15" thickBot="1" x14ac:dyDescent="0.35">
      <c r="C351" s="38">
        <v>43327</v>
      </c>
      <c r="D351" s="39">
        <v>0.76981481481481484</v>
      </c>
      <c r="E351" s="40" t="s">
        <v>9</v>
      </c>
      <c r="F351" s="40">
        <v>17</v>
      </c>
      <c r="G351" s="40" t="s">
        <v>10</v>
      </c>
    </row>
    <row r="352" spans="3:7" ht="15" thickBot="1" x14ac:dyDescent="0.35">
      <c r="C352" s="38">
        <v>43327</v>
      </c>
      <c r="D352" s="39">
        <v>0.77059027777777767</v>
      </c>
      <c r="E352" s="40" t="s">
        <v>9</v>
      </c>
      <c r="F352" s="40">
        <v>17</v>
      </c>
      <c r="G352" s="40" t="s">
        <v>11</v>
      </c>
    </row>
    <row r="353" spans="3:7" ht="15" thickBot="1" x14ac:dyDescent="0.35">
      <c r="C353" s="38">
        <v>43327</v>
      </c>
      <c r="D353" s="39">
        <v>0.7713078703703703</v>
      </c>
      <c r="E353" s="40" t="s">
        <v>9</v>
      </c>
      <c r="F353" s="40">
        <v>15</v>
      </c>
      <c r="G353" s="40" t="s">
        <v>11</v>
      </c>
    </row>
    <row r="354" spans="3:7" ht="15" thickBot="1" x14ac:dyDescent="0.35">
      <c r="C354" s="38">
        <v>43327</v>
      </c>
      <c r="D354" s="39">
        <v>0.77174768518518511</v>
      </c>
      <c r="E354" s="40" t="s">
        <v>9</v>
      </c>
      <c r="F354" s="40">
        <v>23</v>
      </c>
      <c r="G354" s="40" t="s">
        <v>10</v>
      </c>
    </row>
    <row r="355" spans="3:7" ht="15" thickBot="1" x14ac:dyDescent="0.35">
      <c r="C355" s="38">
        <v>43327</v>
      </c>
      <c r="D355" s="39">
        <v>0.77357638888888891</v>
      </c>
      <c r="E355" s="40" t="s">
        <v>9</v>
      </c>
      <c r="F355" s="40">
        <v>16</v>
      </c>
      <c r="G355" s="40" t="s">
        <v>10</v>
      </c>
    </row>
    <row r="356" spans="3:7" ht="15" thickBot="1" x14ac:dyDescent="0.35">
      <c r="C356" s="38">
        <v>43327</v>
      </c>
      <c r="D356" s="39">
        <v>0.77456018518518521</v>
      </c>
      <c r="E356" s="40" t="s">
        <v>9</v>
      </c>
      <c r="F356" s="40">
        <v>11</v>
      </c>
      <c r="G356" s="40" t="s">
        <v>11</v>
      </c>
    </row>
    <row r="357" spans="3:7" ht="15" thickBot="1" x14ac:dyDescent="0.35">
      <c r="C357" s="38">
        <v>43327</v>
      </c>
      <c r="D357" s="39">
        <v>0.77777777777777779</v>
      </c>
      <c r="E357" s="40" t="s">
        <v>9</v>
      </c>
      <c r="F357" s="40">
        <v>10</v>
      </c>
      <c r="G357" s="40" t="s">
        <v>11</v>
      </c>
    </row>
    <row r="358" spans="3:7" ht="15" thickBot="1" x14ac:dyDescent="0.35">
      <c r="C358" s="38">
        <v>43327</v>
      </c>
      <c r="D358" s="39">
        <v>0.77809027777777784</v>
      </c>
      <c r="E358" s="40" t="s">
        <v>9</v>
      </c>
      <c r="F358" s="40">
        <v>10</v>
      </c>
      <c r="G358" s="40" t="s">
        <v>11</v>
      </c>
    </row>
    <row r="359" spans="3:7" ht="15" thickBot="1" x14ac:dyDescent="0.35">
      <c r="C359" s="38">
        <v>43327</v>
      </c>
      <c r="D359" s="39">
        <v>0.77993055555555557</v>
      </c>
      <c r="E359" s="40" t="s">
        <v>9</v>
      </c>
      <c r="F359" s="40">
        <v>11</v>
      </c>
      <c r="G359" s="40" t="s">
        <v>11</v>
      </c>
    </row>
    <row r="360" spans="3:7" ht="15" thickBot="1" x14ac:dyDescent="0.35">
      <c r="C360" s="38">
        <v>43327</v>
      </c>
      <c r="D360" s="39">
        <v>0.78190972222222221</v>
      </c>
      <c r="E360" s="40" t="s">
        <v>9</v>
      </c>
      <c r="F360" s="40">
        <v>23</v>
      </c>
      <c r="G360" s="40" t="s">
        <v>10</v>
      </c>
    </row>
    <row r="361" spans="3:7" ht="15" thickBot="1" x14ac:dyDescent="0.35">
      <c r="C361" s="38">
        <v>43327</v>
      </c>
      <c r="D361" s="39">
        <v>0.78797453703703713</v>
      </c>
      <c r="E361" s="40" t="s">
        <v>9</v>
      </c>
      <c r="F361" s="40">
        <v>14</v>
      </c>
      <c r="G361" s="40" t="s">
        <v>11</v>
      </c>
    </row>
    <row r="362" spans="3:7" ht="15" thickBot="1" x14ac:dyDescent="0.35">
      <c r="C362" s="38">
        <v>43327</v>
      </c>
      <c r="D362" s="39">
        <v>0.78947916666666673</v>
      </c>
      <c r="E362" s="40" t="s">
        <v>9</v>
      </c>
      <c r="F362" s="40">
        <v>13</v>
      </c>
      <c r="G362" s="40" t="s">
        <v>11</v>
      </c>
    </row>
    <row r="363" spans="3:7" ht="15" thickBot="1" x14ac:dyDescent="0.35">
      <c r="C363" s="38">
        <v>43327</v>
      </c>
      <c r="D363" s="39">
        <v>0.80214120370370379</v>
      </c>
      <c r="E363" s="40" t="s">
        <v>9</v>
      </c>
      <c r="F363" s="40">
        <v>11</v>
      </c>
      <c r="G363" s="40" t="s">
        <v>11</v>
      </c>
    </row>
    <row r="364" spans="3:7" ht="15" thickBot="1" x14ac:dyDescent="0.35">
      <c r="C364" s="38">
        <v>43327</v>
      </c>
      <c r="D364" s="39">
        <v>0.80353009259259256</v>
      </c>
      <c r="E364" s="40" t="s">
        <v>9</v>
      </c>
      <c r="F364" s="40">
        <v>11</v>
      </c>
      <c r="G364" s="40" t="s">
        <v>10</v>
      </c>
    </row>
    <row r="365" spans="3:7" ht="15" thickBot="1" x14ac:dyDescent="0.35">
      <c r="C365" s="38">
        <v>43327</v>
      </c>
      <c r="D365" s="39">
        <v>0.80359953703703713</v>
      </c>
      <c r="E365" s="40" t="s">
        <v>9</v>
      </c>
      <c r="F365" s="40">
        <v>12</v>
      </c>
      <c r="G365" s="40" t="s">
        <v>10</v>
      </c>
    </row>
    <row r="366" spans="3:7" ht="15" thickBot="1" x14ac:dyDescent="0.35">
      <c r="C366" s="38">
        <v>43327</v>
      </c>
      <c r="D366" s="39">
        <v>0.80361111111111105</v>
      </c>
      <c r="E366" s="40" t="s">
        <v>9</v>
      </c>
      <c r="F366" s="40">
        <v>11</v>
      </c>
      <c r="G366" s="40" t="s">
        <v>10</v>
      </c>
    </row>
    <row r="367" spans="3:7" ht="15" thickBot="1" x14ac:dyDescent="0.35">
      <c r="C367" s="38">
        <v>43327</v>
      </c>
      <c r="D367" s="39">
        <v>0.80363425925925924</v>
      </c>
      <c r="E367" s="40" t="s">
        <v>9</v>
      </c>
      <c r="F367" s="40">
        <v>10</v>
      </c>
      <c r="G367" s="40" t="s">
        <v>10</v>
      </c>
    </row>
    <row r="368" spans="3:7" ht="15" thickBot="1" x14ac:dyDescent="0.35">
      <c r="C368" s="38">
        <v>43327</v>
      </c>
      <c r="D368" s="39">
        <v>0.80374999999999996</v>
      </c>
      <c r="E368" s="40" t="s">
        <v>9</v>
      </c>
      <c r="F368" s="40">
        <v>13</v>
      </c>
      <c r="G368" s="40" t="s">
        <v>10</v>
      </c>
    </row>
    <row r="369" spans="3:7" ht="15" thickBot="1" x14ac:dyDescent="0.35">
      <c r="C369" s="38">
        <v>43327</v>
      </c>
      <c r="D369" s="39">
        <v>0.80394675925925929</v>
      </c>
      <c r="E369" s="40" t="s">
        <v>9</v>
      </c>
      <c r="F369" s="40">
        <v>13</v>
      </c>
      <c r="G369" s="40" t="s">
        <v>11</v>
      </c>
    </row>
    <row r="370" spans="3:7" ht="15" thickBot="1" x14ac:dyDescent="0.35">
      <c r="C370" s="38">
        <v>43327</v>
      </c>
      <c r="D370" s="39">
        <v>0.80406250000000001</v>
      </c>
      <c r="E370" s="40" t="s">
        <v>9</v>
      </c>
      <c r="F370" s="40">
        <v>11</v>
      </c>
      <c r="G370" s="40" t="s">
        <v>11</v>
      </c>
    </row>
    <row r="371" spans="3:7" ht="15" thickBot="1" x14ac:dyDescent="0.35">
      <c r="C371" s="38">
        <v>43327</v>
      </c>
      <c r="D371" s="39">
        <v>0.81539351851851849</v>
      </c>
      <c r="E371" s="40" t="s">
        <v>9</v>
      </c>
      <c r="F371" s="40">
        <v>10</v>
      </c>
      <c r="G371" s="40" t="s">
        <v>11</v>
      </c>
    </row>
    <row r="372" spans="3:7" ht="15" thickBot="1" x14ac:dyDescent="0.35">
      <c r="C372" s="38">
        <v>43327</v>
      </c>
      <c r="D372" s="39">
        <v>0.81579861111111107</v>
      </c>
      <c r="E372" s="40" t="s">
        <v>9</v>
      </c>
      <c r="F372" s="40">
        <v>10</v>
      </c>
      <c r="G372" s="40" t="s">
        <v>10</v>
      </c>
    </row>
    <row r="373" spans="3:7" ht="15" thickBot="1" x14ac:dyDescent="0.35">
      <c r="C373" s="38">
        <v>43327</v>
      </c>
      <c r="D373" s="39">
        <v>0.81637731481481479</v>
      </c>
      <c r="E373" s="40" t="s">
        <v>9</v>
      </c>
      <c r="F373" s="40">
        <v>8</v>
      </c>
      <c r="G373" s="40" t="s">
        <v>11</v>
      </c>
    </row>
    <row r="374" spans="3:7" ht="15" thickBot="1" x14ac:dyDescent="0.35">
      <c r="C374" s="38">
        <v>43327</v>
      </c>
      <c r="D374" s="39">
        <v>0.82846064814814813</v>
      </c>
      <c r="E374" s="40" t="s">
        <v>9</v>
      </c>
      <c r="F374" s="40">
        <v>11</v>
      </c>
      <c r="G374" s="40" t="s">
        <v>11</v>
      </c>
    </row>
    <row r="375" spans="3:7" ht="15" thickBot="1" x14ac:dyDescent="0.35">
      <c r="C375" s="38">
        <v>43327</v>
      </c>
      <c r="D375" s="39">
        <v>0.82866898148148149</v>
      </c>
      <c r="E375" s="40" t="s">
        <v>9</v>
      </c>
      <c r="F375" s="40">
        <v>9</v>
      </c>
      <c r="G375" s="40" t="s">
        <v>11</v>
      </c>
    </row>
    <row r="376" spans="3:7" ht="15" thickBot="1" x14ac:dyDescent="0.35">
      <c r="C376" s="38">
        <v>43327</v>
      </c>
      <c r="D376" s="39">
        <v>0.8288078703703704</v>
      </c>
      <c r="E376" s="40" t="s">
        <v>9</v>
      </c>
      <c r="F376" s="40">
        <v>10</v>
      </c>
      <c r="G376" s="40" t="s">
        <v>11</v>
      </c>
    </row>
    <row r="377" spans="3:7" ht="15" thickBot="1" x14ac:dyDescent="0.35">
      <c r="C377" s="38">
        <v>43327</v>
      </c>
      <c r="D377" s="39">
        <v>0.8353356481481482</v>
      </c>
      <c r="E377" s="40" t="s">
        <v>9</v>
      </c>
      <c r="F377" s="40">
        <v>20</v>
      </c>
      <c r="G377" s="40" t="s">
        <v>10</v>
      </c>
    </row>
    <row r="378" spans="3:7" ht="15" thickBot="1" x14ac:dyDescent="0.35">
      <c r="C378" s="38">
        <v>43327</v>
      </c>
      <c r="D378" s="39">
        <v>0.83625000000000005</v>
      </c>
      <c r="E378" s="40" t="s">
        <v>9</v>
      </c>
      <c r="F378" s="40">
        <v>27</v>
      </c>
      <c r="G378" s="40" t="s">
        <v>10</v>
      </c>
    </row>
    <row r="379" spans="3:7" ht="15" thickBot="1" x14ac:dyDescent="0.35">
      <c r="C379" s="38">
        <v>43327</v>
      </c>
      <c r="D379" s="39">
        <v>0.83960648148148154</v>
      </c>
      <c r="E379" s="40" t="s">
        <v>9</v>
      </c>
      <c r="F379" s="40">
        <v>25</v>
      </c>
      <c r="G379" s="40" t="s">
        <v>10</v>
      </c>
    </row>
    <row r="380" spans="3:7" ht="15" thickBot="1" x14ac:dyDescent="0.35">
      <c r="C380" s="38">
        <v>43327</v>
      </c>
      <c r="D380" s="39">
        <v>0.86023148148148154</v>
      </c>
      <c r="E380" s="40" t="s">
        <v>9</v>
      </c>
      <c r="F380" s="40">
        <v>21</v>
      </c>
      <c r="G380" s="40" t="s">
        <v>10</v>
      </c>
    </row>
    <row r="381" spans="3:7" ht="15" thickBot="1" x14ac:dyDescent="0.35">
      <c r="C381" s="38">
        <v>43327</v>
      </c>
      <c r="D381" s="39">
        <v>0.94651620370370371</v>
      </c>
      <c r="E381" s="40" t="s">
        <v>9</v>
      </c>
      <c r="F381" s="40">
        <v>35</v>
      </c>
      <c r="G381" s="40" t="s">
        <v>11</v>
      </c>
    </row>
    <row r="382" spans="3:7" ht="15" thickBot="1" x14ac:dyDescent="0.35">
      <c r="C382" s="38">
        <v>43328</v>
      </c>
      <c r="D382" s="39">
        <v>0.22443287037037038</v>
      </c>
      <c r="E382" s="40" t="s">
        <v>9</v>
      </c>
      <c r="F382" s="40">
        <v>13</v>
      </c>
      <c r="G382" s="40" t="s">
        <v>11</v>
      </c>
    </row>
    <row r="383" spans="3:7" ht="15" thickBot="1" x14ac:dyDescent="0.35">
      <c r="C383" s="38">
        <v>43328</v>
      </c>
      <c r="D383" s="39">
        <v>0.22458333333333333</v>
      </c>
      <c r="E383" s="40" t="s">
        <v>9</v>
      </c>
      <c r="F383" s="40">
        <v>18</v>
      </c>
      <c r="G383" s="40" t="s">
        <v>11</v>
      </c>
    </row>
    <row r="384" spans="3:7" ht="15" thickBot="1" x14ac:dyDescent="0.35">
      <c r="C384" s="38">
        <v>43328</v>
      </c>
      <c r="D384" s="39">
        <v>0.27387731481481481</v>
      </c>
      <c r="E384" s="40" t="s">
        <v>9</v>
      </c>
      <c r="F384" s="40">
        <v>11</v>
      </c>
      <c r="G384" s="40" t="s">
        <v>11</v>
      </c>
    </row>
    <row r="385" spans="3:7" ht="15" thickBot="1" x14ac:dyDescent="0.35">
      <c r="C385" s="38">
        <v>43328</v>
      </c>
      <c r="D385" s="39">
        <v>0.28042824074074074</v>
      </c>
      <c r="E385" s="40" t="s">
        <v>9</v>
      </c>
      <c r="F385" s="40">
        <v>11</v>
      </c>
      <c r="G385" s="40" t="s">
        <v>11</v>
      </c>
    </row>
    <row r="386" spans="3:7" ht="15" thickBot="1" x14ac:dyDescent="0.35">
      <c r="C386" s="38">
        <v>43328</v>
      </c>
      <c r="D386" s="39">
        <v>0.28971064814814812</v>
      </c>
      <c r="E386" s="40" t="s">
        <v>9</v>
      </c>
      <c r="F386" s="40">
        <v>18</v>
      </c>
      <c r="G386" s="40" t="s">
        <v>10</v>
      </c>
    </row>
    <row r="387" spans="3:7" ht="15" thickBot="1" x14ac:dyDescent="0.35">
      <c r="C387" s="38">
        <v>43328</v>
      </c>
      <c r="D387" s="39">
        <v>0.30589120370370371</v>
      </c>
      <c r="E387" s="40" t="s">
        <v>9</v>
      </c>
      <c r="F387" s="40">
        <v>12</v>
      </c>
      <c r="G387" s="40" t="s">
        <v>11</v>
      </c>
    </row>
    <row r="388" spans="3:7" ht="15" thickBot="1" x14ac:dyDescent="0.35">
      <c r="C388" s="38">
        <v>43328</v>
      </c>
      <c r="D388" s="39">
        <v>0.30624999999999997</v>
      </c>
      <c r="E388" s="40" t="s">
        <v>9</v>
      </c>
      <c r="F388" s="40">
        <v>10</v>
      </c>
      <c r="G388" s="40" t="s">
        <v>11</v>
      </c>
    </row>
    <row r="389" spans="3:7" ht="15" thickBot="1" x14ac:dyDescent="0.35">
      <c r="C389" s="38">
        <v>43328</v>
      </c>
      <c r="D389" s="39">
        <v>0.31079861111111112</v>
      </c>
      <c r="E389" s="40" t="s">
        <v>9</v>
      </c>
      <c r="F389" s="40">
        <v>13</v>
      </c>
      <c r="G389" s="40" t="s">
        <v>11</v>
      </c>
    </row>
    <row r="390" spans="3:7" ht="15" thickBot="1" x14ac:dyDescent="0.35">
      <c r="C390" s="38">
        <v>43328</v>
      </c>
      <c r="D390" s="39">
        <v>0.31359953703703702</v>
      </c>
      <c r="E390" s="40" t="s">
        <v>9</v>
      </c>
      <c r="F390" s="40">
        <v>12</v>
      </c>
      <c r="G390" s="40" t="s">
        <v>11</v>
      </c>
    </row>
    <row r="391" spans="3:7" ht="15" thickBot="1" x14ac:dyDescent="0.35">
      <c r="C391" s="38">
        <v>43328</v>
      </c>
      <c r="D391" s="39">
        <v>0.31462962962962965</v>
      </c>
      <c r="E391" s="40" t="s">
        <v>9</v>
      </c>
      <c r="F391" s="40">
        <v>11</v>
      </c>
      <c r="G391" s="40" t="s">
        <v>11</v>
      </c>
    </row>
    <row r="392" spans="3:7" ht="15" thickBot="1" x14ac:dyDescent="0.35">
      <c r="C392" s="38">
        <v>43328</v>
      </c>
      <c r="D392" s="39">
        <v>0.33535879629629628</v>
      </c>
      <c r="E392" s="40" t="s">
        <v>9</v>
      </c>
      <c r="F392" s="40">
        <v>11</v>
      </c>
      <c r="G392" s="40" t="s">
        <v>11</v>
      </c>
    </row>
    <row r="393" spans="3:7" ht="15" thickBot="1" x14ac:dyDescent="0.35">
      <c r="C393" s="38">
        <v>43328</v>
      </c>
      <c r="D393" s="39">
        <v>0.39148148148148149</v>
      </c>
      <c r="E393" s="40" t="s">
        <v>9</v>
      </c>
      <c r="F393" s="40">
        <v>10</v>
      </c>
      <c r="G393" s="40" t="s">
        <v>10</v>
      </c>
    </row>
    <row r="394" spans="3:7" ht="15" thickBot="1" x14ac:dyDescent="0.35">
      <c r="C394" s="38">
        <v>43328</v>
      </c>
      <c r="D394" s="39">
        <v>0.42149305555555555</v>
      </c>
      <c r="E394" s="40" t="s">
        <v>9</v>
      </c>
      <c r="F394" s="40">
        <v>14</v>
      </c>
      <c r="G394" s="40" t="s">
        <v>11</v>
      </c>
    </row>
    <row r="395" spans="3:7" ht="15" thickBot="1" x14ac:dyDescent="0.35">
      <c r="C395" s="38">
        <v>43328</v>
      </c>
      <c r="D395" s="39">
        <v>0.43017361111111113</v>
      </c>
      <c r="E395" s="40" t="s">
        <v>9</v>
      </c>
      <c r="F395" s="40">
        <v>23</v>
      </c>
      <c r="G395" s="40" t="s">
        <v>11</v>
      </c>
    </row>
    <row r="396" spans="3:7" ht="15" thickBot="1" x14ac:dyDescent="0.35">
      <c r="C396" s="38">
        <v>43328</v>
      </c>
      <c r="D396" s="39">
        <v>0.43312499999999998</v>
      </c>
      <c r="E396" s="40" t="s">
        <v>9</v>
      </c>
      <c r="F396" s="40">
        <v>21</v>
      </c>
      <c r="G396" s="40" t="s">
        <v>11</v>
      </c>
    </row>
    <row r="397" spans="3:7" ht="15" thickBot="1" x14ac:dyDescent="0.35">
      <c r="C397" s="38">
        <v>43328</v>
      </c>
      <c r="D397" s="39">
        <v>0.4457638888888889</v>
      </c>
      <c r="E397" s="40" t="s">
        <v>9</v>
      </c>
      <c r="F397" s="40">
        <v>10</v>
      </c>
      <c r="G397" s="40" t="s">
        <v>10</v>
      </c>
    </row>
    <row r="398" spans="3:7" ht="15" thickBot="1" x14ac:dyDescent="0.35">
      <c r="C398" s="38">
        <v>43328</v>
      </c>
      <c r="D398" s="39">
        <v>0.46547453703703701</v>
      </c>
      <c r="E398" s="40" t="s">
        <v>9</v>
      </c>
      <c r="F398" s="40">
        <v>12</v>
      </c>
      <c r="G398" s="40" t="s">
        <v>11</v>
      </c>
    </row>
    <row r="399" spans="3:7" ht="15" thickBot="1" x14ac:dyDescent="0.35">
      <c r="C399" s="38">
        <v>43328</v>
      </c>
      <c r="D399" s="39">
        <v>0.47343750000000001</v>
      </c>
      <c r="E399" s="40" t="s">
        <v>9</v>
      </c>
      <c r="F399" s="40">
        <v>21</v>
      </c>
      <c r="G399" s="40" t="s">
        <v>10</v>
      </c>
    </row>
    <row r="400" spans="3:7" ht="15" thickBot="1" x14ac:dyDescent="0.35">
      <c r="C400" s="38">
        <v>43328</v>
      </c>
      <c r="D400" s="39">
        <v>0.48525462962962962</v>
      </c>
      <c r="E400" s="40" t="s">
        <v>9</v>
      </c>
      <c r="F400" s="40">
        <v>19</v>
      </c>
      <c r="G400" s="40" t="s">
        <v>10</v>
      </c>
    </row>
    <row r="401" spans="3:7" ht="15" thickBot="1" x14ac:dyDescent="0.35">
      <c r="C401" s="38">
        <v>43328</v>
      </c>
      <c r="D401" s="39">
        <v>0.49292824074074071</v>
      </c>
      <c r="E401" s="40" t="s">
        <v>9</v>
      </c>
      <c r="F401" s="40">
        <v>10</v>
      </c>
      <c r="G401" s="40" t="s">
        <v>11</v>
      </c>
    </row>
    <row r="402" spans="3:7" ht="15" thickBot="1" x14ac:dyDescent="0.35">
      <c r="C402" s="38">
        <v>43328</v>
      </c>
      <c r="D402" s="39">
        <v>0.50369212962962961</v>
      </c>
      <c r="E402" s="40" t="s">
        <v>9</v>
      </c>
      <c r="F402" s="40">
        <v>11</v>
      </c>
      <c r="G402" s="40" t="s">
        <v>11</v>
      </c>
    </row>
    <row r="403" spans="3:7" ht="15" thickBot="1" x14ac:dyDescent="0.35">
      <c r="C403" s="38">
        <v>43328</v>
      </c>
      <c r="D403" s="39">
        <v>0.51116898148148149</v>
      </c>
      <c r="E403" s="40" t="s">
        <v>9</v>
      </c>
      <c r="F403" s="40">
        <v>18</v>
      </c>
      <c r="G403" s="40" t="s">
        <v>10</v>
      </c>
    </row>
    <row r="404" spans="3:7" ht="15" thickBot="1" x14ac:dyDescent="0.35">
      <c r="C404" s="38">
        <v>43328</v>
      </c>
      <c r="D404" s="39">
        <v>0.51208333333333333</v>
      </c>
      <c r="E404" s="40" t="s">
        <v>9</v>
      </c>
      <c r="F404" s="40">
        <v>11</v>
      </c>
      <c r="G404" s="40" t="s">
        <v>11</v>
      </c>
    </row>
    <row r="405" spans="3:7" ht="15" thickBot="1" x14ac:dyDescent="0.35">
      <c r="C405" s="38">
        <v>43328</v>
      </c>
      <c r="D405" s="39">
        <v>0.51250000000000007</v>
      </c>
      <c r="E405" s="40" t="s">
        <v>9</v>
      </c>
      <c r="F405" s="40">
        <v>12</v>
      </c>
      <c r="G405" s="40" t="s">
        <v>11</v>
      </c>
    </row>
    <row r="406" spans="3:7" ht="15" thickBot="1" x14ac:dyDescent="0.35">
      <c r="C406" s="38">
        <v>43328</v>
      </c>
      <c r="D406" s="39">
        <v>0.51825231481481482</v>
      </c>
      <c r="E406" s="40" t="s">
        <v>9</v>
      </c>
      <c r="F406" s="40">
        <v>10</v>
      </c>
      <c r="G406" s="40" t="s">
        <v>10</v>
      </c>
    </row>
    <row r="407" spans="3:7" ht="15" thickBot="1" x14ac:dyDescent="0.35">
      <c r="C407" s="38">
        <v>43328</v>
      </c>
      <c r="D407" s="39">
        <v>0.52401620370370372</v>
      </c>
      <c r="E407" s="40" t="s">
        <v>9</v>
      </c>
      <c r="F407" s="40">
        <v>12</v>
      </c>
      <c r="G407" s="40" t="s">
        <v>11</v>
      </c>
    </row>
    <row r="408" spans="3:7" ht="15" thickBot="1" x14ac:dyDescent="0.35">
      <c r="C408" s="38">
        <v>43328</v>
      </c>
      <c r="D408" s="39">
        <v>0.52681712962962968</v>
      </c>
      <c r="E408" s="40" t="s">
        <v>9</v>
      </c>
      <c r="F408" s="40">
        <v>13</v>
      </c>
      <c r="G408" s="40" t="s">
        <v>11</v>
      </c>
    </row>
    <row r="409" spans="3:7" ht="15" thickBot="1" x14ac:dyDescent="0.35">
      <c r="C409" s="38">
        <v>43328</v>
      </c>
      <c r="D409" s="39">
        <v>0.53615740740740747</v>
      </c>
      <c r="E409" s="40" t="s">
        <v>9</v>
      </c>
      <c r="F409" s="40">
        <v>19</v>
      </c>
      <c r="G409" s="40" t="s">
        <v>10</v>
      </c>
    </row>
    <row r="410" spans="3:7" ht="15" thickBot="1" x14ac:dyDescent="0.35">
      <c r="C410" s="38">
        <v>43328</v>
      </c>
      <c r="D410" s="39">
        <v>0.54998842592592589</v>
      </c>
      <c r="E410" s="40" t="s">
        <v>9</v>
      </c>
      <c r="F410" s="40">
        <v>17</v>
      </c>
      <c r="G410" s="40" t="s">
        <v>11</v>
      </c>
    </row>
    <row r="411" spans="3:7" ht="15" thickBot="1" x14ac:dyDescent="0.35">
      <c r="C411" s="38">
        <v>43328</v>
      </c>
      <c r="D411" s="39">
        <v>0.55055555555555558</v>
      </c>
      <c r="E411" s="40" t="s">
        <v>9</v>
      </c>
      <c r="F411" s="40">
        <v>13</v>
      </c>
      <c r="G411" s="40" t="s">
        <v>11</v>
      </c>
    </row>
    <row r="412" spans="3:7" ht="15" thickBot="1" x14ac:dyDescent="0.35">
      <c r="C412" s="38">
        <v>43328</v>
      </c>
      <c r="D412" s="39">
        <v>0.55760416666666668</v>
      </c>
      <c r="E412" s="40" t="s">
        <v>9</v>
      </c>
      <c r="F412" s="40">
        <v>21</v>
      </c>
      <c r="G412" s="40" t="s">
        <v>10</v>
      </c>
    </row>
    <row r="413" spans="3:7" ht="15" thickBot="1" x14ac:dyDescent="0.35">
      <c r="C413" s="38">
        <v>43328</v>
      </c>
      <c r="D413" s="39">
        <v>0.57004629629629633</v>
      </c>
      <c r="E413" s="40" t="s">
        <v>9</v>
      </c>
      <c r="F413" s="40">
        <v>18</v>
      </c>
      <c r="G413" s="40" t="s">
        <v>11</v>
      </c>
    </row>
    <row r="414" spans="3:7" ht="15" thickBot="1" x14ac:dyDescent="0.35">
      <c r="C414" s="38">
        <v>43328</v>
      </c>
      <c r="D414" s="39">
        <v>0.57962962962962961</v>
      </c>
      <c r="E414" s="40" t="s">
        <v>9</v>
      </c>
      <c r="F414" s="40">
        <v>13</v>
      </c>
      <c r="G414" s="40" t="s">
        <v>11</v>
      </c>
    </row>
    <row r="415" spans="3:7" ht="15" thickBot="1" x14ac:dyDescent="0.35">
      <c r="C415" s="38">
        <v>43328</v>
      </c>
      <c r="D415" s="39">
        <v>0.60056712962962966</v>
      </c>
      <c r="E415" s="40" t="s">
        <v>9</v>
      </c>
      <c r="F415" s="40">
        <v>8</v>
      </c>
      <c r="G415" s="40" t="s">
        <v>11</v>
      </c>
    </row>
    <row r="416" spans="3:7" ht="15" thickBot="1" x14ac:dyDescent="0.35">
      <c r="C416" s="38">
        <v>43328</v>
      </c>
      <c r="D416" s="39">
        <v>0.60769675925925926</v>
      </c>
      <c r="E416" s="40" t="s">
        <v>9</v>
      </c>
      <c r="F416" s="40">
        <v>14</v>
      </c>
      <c r="G416" s="40" t="s">
        <v>11</v>
      </c>
    </row>
    <row r="417" spans="3:7" ht="15" thickBot="1" x14ac:dyDescent="0.35">
      <c r="C417" s="38">
        <v>43328</v>
      </c>
      <c r="D417" s="39">
        <v>0.62103009259259256</v>
      </c>
      <c r="E417" s="40" t="s">
        <v>9</v>
      </c>
      <c r="F417" s="40">
        <v>11</v>
      </c>
      <c r="G417" s="40" t="s">
        <v>11</v>
      </c>
    </row>
    <row r="418" spans="3:7" ht="15" thickBot="1" x14ac:dyDescent="0.35">
      <c r="C418" s="38">
        <v>43328</v>
      </c>
      <c r="D418" s="39">
        <v>0.64340277777777777</v>
      </c>
      <c r="E418" s="40" t="s">
        <v>9</v>
      </c>
      <c r="F418" s="40">
        <v>23</v>
      </c>
      <c r="G418" s="40" t="s">
        <v>10</v>
      </c>
    </row>
    <row r="419" spans="3:7" ht="15" thickBot="1" x14ac:dyDescent="0.35">
      <c r="C419" s="38">
        <v>43328</v>
      </c>
      <c r="D419" s="39">
        <v>0.67271990740740739</v>
      </c>
      <c r="E419" s="40" t="s">
        <v>9</v>
      </c>
      <c r="F419" s="40">
        <v>21</v>
      </c>
      <c r="G419" s="40" t="s">
        <v>10</v>
      </c>
    </row>
    <row r="420" spans="3:7" ht="15" thickBot="1" x14ac:dyDescent="0.35">
      <c r="C420" s="38">
        <v>43328</v>
      </c>
      <c r="D420" s="39">
        <v>0.68046296296296294</v>
      </c>
      <c r="E420" s="40" t="s">
        <v>9</v>
      </c>
      <c r="F420" s="40">
        <v>21</v>
      </c>
      <c r="G420" s="40" t="s">
        <v>10</v>
      </c>
    </row>
    <row r="421" spans="3:7" ht="15" thickBot="1" x14ac:dyDescent="0.35">
      <c r="C421" s="38">
        <v>43328</v>
      </c>
      <c r="D421" s="39">
        <v>0.68047453703703698</v>
      </c>
      <c r="E421" s="40" t="s">
        <v>9</v>
      </c>
      <c r="F421" s="40">
        <v>19</v>
      </c>
      <c r="G421" s="40" t="s">
        <v>10</v>
      </c>
    </row>
    <row r="422" spans="3:7" ht="15" thickBot="1" x14ac:dyDescent="0.35">
      <c r="C422" s="38">
        <v>43328</v>
      </c>
      <c r="D422" s="39">
        <v>0.68048611111111112</v>
      </c>
      <c r="E422" s="40" t="s">
        <v>9</v>
      </c>
      <c r="F422" s="40">
        <v>20</v>
      </c>
      <c r="G422" s="40" t="s">
        <v>10</v>
      </c>
    </row>
    <row r="423" spans="3:7" ht="15" thickBot="1" x14ac:dyDescent="0.35">
      <c r="C423" s="38">
        <v>43328</v>
      </c>
      <c r="D423" s="39">
        <v>0.68049768518518527</v>
      </c>
      <c r="E423" s="40" t="s">
        <v>9</v>
      </c>
      <c r="F423" s="40">
        <v>7</v>
      </c>
      <c r="G423" s="40" t="s">
        <v>10</v>
      </c>
    </row>
    <row r="424" spans="3:7" ht="15" thickBot="1" x14ac:dyDescent="0.35">
      <c r="C424" s="38">
        <v>43328</v>
      </c>
      <c r="D424" s="39">
        <v>0.68594907407407402</v>
      </c>
      <c r="E424" s="40" t="s">
        <v>9</v>
      </c>
      <c r="F424" s="40">
        <v>23</v>
      </c>
      <c r="G424" s="40" t="s">
        <v>10</v>
      </c>
    </row>
    <row r="425" spans="3:7" ht="15" thickBot="1" x14ac:dyDescent="0.35">
      <c r="C425" s="38">
        <v>43328</v>
      </c>
      <c r="D425" s="39">
        <v>0.68975694444444446</v>
      </c>
      <c r="E425" s="40" t="s">
        <v>9</v>
      </c>
      <c r="F425" s="40">
        <v>9</v>
      </c>
      <c r="G425" s="40" t="s">
        <v>10</v>
      </c>
    </row>
    <row r="426" spans="3:7" ht="15" thickBot="1" x14ac:dyDescent="0.35">
      <c r="C426" s="38">
        <v>43328</v>
      </c>
      <c r="D426" s="39">
        <v>0.69327546296296294</v>
      </c>
      <c r="E426" s="40" t="s">
        <v>9</v>
      </c>
      <c r="F426" s="40">
        <v>18</v>
      </c>
      <c r="G426" s="40" t="s">
        <v>10</v>
      </c>
    </row>
    <row r="427" spans="3:7" ht="15" thickBot="1" x14ac:dyDescent="0.35">
      <c r="C427" s="38">
        <v>43328</v>
      </c>
      <c r="D427" s="39">
        <v>0.6994097222222222</v>
      </c>
      <c r="E427" s="40" t="s">
        <v>9</v>
      </c>
      <c r="F427" s="40">
        <v>10</v>
      </c>
      <c r="G427" s="40" t="s">
        <v>10</v>
      </c>
    </row>
    <row r="428" spans="3:7" ht="15" thickBot="1" x14ac:dyDescent="0.35">
      <c r="C428" s="38">
        <v>43328</v>
      </c>
      <c r="D428" s="39">
        <v>0.7012962962962962</v>
      </c>
      <c r="E428" s="40" t="s">
        <v>9</v>
      </c>
      <c r="F428" s="40">
        <v>17</v>
      </c>
      <c r="G428" s="40" t="s">
        <v>10</v>
      </c>
    </row>
    <row r="429" spans="3:7" ht="15" thickBot="1" x14ac:dyDescent="0.35">
      <c r="C429" s="38">
        <v>43328</v>
      </c>
      <c r="D429" s="39">
        <v>0.70188657407407407</v>
      </c>
      <c r="E429" s="40" t="s">
        <v>9</v>
      </c>
      <c r="F429" s="40">
        <v>22</v>
      </c>
      <c r="G429" s="40" t="s">
        <v>10</v>
      </c>
    </row>
    <row r="430" spans="3:7" ht="15" thickBot="1" x14ac:dyDescent="0.35">
      <c r="C430" s="38">
        <v>43328</v>
      </c>
      <c r="D430" s="39">
        <v>0.70190972222222225</v>
      </c>
      <c r="E430" s="40" t="s">
        <v>9</v>
      </c>
      <c r="F430" s="40">
        <v>26</v>
      </c>
      <c r="G430" s="40" t="s">
        <v>10</v>
      </c>
    </row>
    <row r="431" spans="3:7" ht="15" thickBot="1" x14ac:dyDescent="0.35">
      <c r="C431" s="38">
        <v>43328</v>
      </c>
      <c r="D431" s="39">
        <v>0.70192129629629629</v>
      </c>
      <c r="E431" s="40" t="s">
        <v>9</v>
      </c>
      <c r="F431" s="40">
        <v>22</v>
      </c>
      <c r="G431" s="40" t="s">
        <v>10</v>
      </c>
    </row>
    <row r="432" spans="3:7" ht="15" thickBot="1" x14ac:dyDescent="0.35">
      <c r="C432" s="38">
        <v>43328</v>
      </c>
      <c r="D432" s="39">
        <v>0.70193287037037033</v>
      </c>
      <c r="E432" s="40" t="s">
        <v>9</v>
      </c>
      <c r="F432" s="40">
        <v>27</v>
      </c>
      <c r="G432" s="40" t="s">
        <v>10</v>
      </c>
    </row>
    <row r="433" spans="3:7" ht="15" thickBot="1" x14ac:dyDescent="0.35">
      <c r="C433" s="38">
        <v>43328</v>
      </c>
      <c r="D433" s="39">
        <v>0.70561342592592602</v>
      </c>
      <c r="E433" s="40" t="s">
        <v>9</v>
      </c>
      <c r="F433" s="40">
        <v>19</v>
      </c>
      <c r="G433" s="40" t="s">
        <v>10</v>
      </c>
    </row>
    <row r="434" spans="3:7" ht="15" thickBot="1" x14ac:dyDescent="0.35">
      <c r="C434" s="38">
        <v>43328</v>
      </c>
      <c r="D434" s="39">
        <v>0.70658564814814817</v>
      </c>
      <c r="E434" s="40" t="s">
        <v>9</v>
      </c>
      <c r="F434" s="40">
        <v>22</v>
      </c>
      <c r="G434" s="40" t="s">
        <v>10</v>
      </c>
    </row>
    <row r="435" spans="3:7" ht="15" thickBot="1" x14ac:dyDescent="0.35">
      <c r="C435" s="38">
        <v>43328</v>
      </c>
      <c r="D435" s="39">
        <v>0.70751157407407417</v>
      </c>
      <c r="E435" s="40" t="s">
        <v>9</v>
      </c>
      <c r="F435" s="40">
        <v>30</v>
      </c>
      <c r="G435" s="40" t="s">
        <v>10</v>
      </c>
    </row>
    <row r="436" spans="3:7" ht="15" thickBot="1" x14ac:dyDescent="0.35">
      <c r="C436" s="38">
        <v>43328</v>
      </c>
      <c r="D436" s="39">
        <v>0.70828703703703699</v>
      </c>
      <c r="E436" s="40" t="s">
        <v>9</v>
      </c>
      <c r="F436" s="40">
        <v>24</v>
      </c>
      <c r="G436" s="40" t="s">
        <v>10</v>
      </c>
    </row>
    <row r="437" spans="3:7" ht="15" thickBot="1" x14ac:dyDescent="0.35">
      <c r="C437" s="38">
        <v>43328</v>
      </c>
      <c r="D437" s="39">
        <v>0.70833333333333337</v>
      </c>
      <c r="E437" s="40" t="s">
        <v>9</v>
      </c>
      <c r="F437" s="40">
        <v>19</v>
      </c>
      <c r="G437" s="40" t="s">
        <v>10</v>
      </c>
    </row>
    <row r="438" spans="3:7" ht="15" thickBot="1" x14ac:dyDescent="0.35">
      <c r="C438" s="38">
        <v>43328</v>
      </c>
      <c r="D438" s="39">
        <v>0.70892361111111113</v>
      </c>
      <c r="E438" s="40" t="s">
        <v>9</v>
      </c>
      <c r="F438" s="40">
        <v>11</v>
      </c>
      <c r="G438" s="40" t="s">
        <v>10</v>
      </c>
    </row>
    <row r="439" spans="3:7" ht="15" thickBot="1" x14ac:dyDescent="0.35">
      <c r="C439" s="38">
        <v>43328</v>
      </c>
      <c r="D439" s="39">
        <v>0.70976851851851841</v>
      </c>
      <c r="E439" s="40" t="s">
        <v>9</v>
      </c>
      <c r="F439" s="40">
        <v>19</v>
      </c>
      <c r="G439" s="40" t="s">
        <v>10</v>
      </c>
    </row>
    <row r="440" spans="3:7" ht="15" thickBot="1" x14ac:dyDescent="0.35">
      <c r="C440" s="38">
        <v>43328</v>
      </c>
      <c r="D440" s="39">
        <v>0.71329861111111115</v>
      </c>
      <c r="E440" s="40" t="s">
        <v>9</v>
      </c>
      <c r="F440" s="40">
        <v>10</v>
      </c>
      <c r="G440" s="40" t="s">
        <v>10</v>
      </c>
    </row>
    <row r="441" spans="3:7" ht="15" thickBot="1" x14ac:dyDescent="0.35">
      <c r="C441" s="38">
        <v>43328</v>
      </c>
      <c r="D441" s="39">
        <v>0.71343749999999995</v>
      </c>
      <c r="E441" s="40" t="s">
        <v>9</v>
      </c>
      <c r="F441" s="40">
        <v>10</v>
      </c>
      <c r="G441" s="40" t="s">
        <v>10</v>
      </c>
    </row>
    <row r="442" spans="3:7" ht="15" thickBot="1" x14ac:dyDescent="0.35">
      <c r="C442" s="38">
        <v>43328</v>
      </c>
      <c r="D442" s="39">
        <v>0.71790509259259261</v>
      </c>
      <c r="E442" s="40" t="s">
        <v>9</v>
      </c>
      <c r="F442" s="40">
        <v>18</v>
      </c>
      <c r="G442" s="40" t="s">
        <v>10</v>
      </c>
    </row>
    <row r="443" spans="3:7" ht="15" thickBot="1" x14ac:dyDescent="0.35">
      <c r="C443" s="38">
        <v>43328</v>
      </c>
      <c r="D443" s="39">
        <v>0.71795138888888888</v>
      </c>
      <c r="E443" s="40" t="s">
        <v>9</v>
      </c>
      <c r="F443" s="40">
        <v>22</v>
      </c>
      <c r="G443" s="40" t="s">
        <v>10</v>
      </c>
    </row>
    <row r="444" spans="3:7" ht="15" thickBot="1" x14ac:dyDescent="0.35">
      <c r="C444" s="38">
        <v>43328</v>
      </c>
      <c r="D444" s="39">
        <v>0.71796296296296302</v>
      </c>
      <c r="E444" s="40" t="s">
        <v>9</v>
      </c>
      <c r="F444" s="40">
        <v>17</v>
      </c>
      <c r="G444" s="40" t="s">
        <v>10</v>
      </c>
    </row>
    <row r="445" spans="3:7" ht="15" thickBot="1" x14ac:dyDescent="0.35">
      <c r="C445" s="38">
        <v>43328</v>
      </c>
      <c r="D445" s="39">
        <v>0.71797453703703706</v>
      </c>
      <c r="E445" s="40" t="s">
        <v>9</v>
      </c>
      <c r="F445" s="40">
        <v>11</v>
      </c>
      <c r="G445" s="40" t="s">
        <v>10</v>
      </c>
    </row>
    <row r="446" spans="3:7" ht="15" thickBot="1" x14ac:dyDescent="0.35">
      <c r="C446" s="38">
        <v>43328</v>
      </c>
      <c r="D446" s="39">
        <v>0.71833333333333327</v>
      </c>
      <c r="E446" s="40" t="s">
        <v>9</v>
      </c>
      <c r="F446" s="40">
        <v>11</v>
      </c>
      <c r="G446" s="40" t="s">
        <v>10</v>
      </c>
    </row>
    <row r="447" spans="3:7" ht="15" thickBot="1" x14ac:dyDescent="0.35">
      <c r="C447" s="38">
        <v>43328</v>
      </c>
      <c r="D447" s="39">
        <v>0.71898148148148155</v>
      </c>
      <c r="E447" s="40" t="s">
        <v>9</v>
      </c>
      <c r="F447" s="40">
        <v>14</v>
      </c>
      <c r="G447" s="40" t="s">
        <v>10</v>
      </c>
    </row>
    <row r="448" spans="3:7" ht="15" thickBot="1" x14ac:dyDescent="0.35">
      <c r="C448" s="38">
        <v>43328</v>
      </c>
      <c r="D448" s="39">
        <v>0.72516203703703708</v>
      </c>
      <c r="E448" s="40" t="s">
        <v>9</v>
      </c>
      <c r="F448" s="40">
        <v>12</v>
      </c>
      <c r="G448" s="40" t="s">
        <v>11</v>
      </c>
    </row>
    <row r="449" spans="3:7" ht="15" thickBot="1" x14ac:dyDescent="0.35">
      <c r="C449" s="38">
        <v>43328</v>
      </c>
      <c r="D449" s="39">
        <v>0.73376157407407405</v>
      </c>
      <c r="E449" s="40" t="s">
        <v>9</v>
      </c>
      <c r="F449" s="40">
        <v>11</v>
      </c>
      <c r="G449" s="40" t="s">
        <v>11</v>
      </c>
    </row>
    <row r="450" spans="3:7" ht="15" thickBot="1" x14ac:dyDescent="0.35">
      <c r="C450" s="38">
        <v>43328</v>
      </c>
      <c r="D450" s="39">
        <v>0.74302083333333335</v>
      </c>
      <c r="E450" s="40" t="s">
        <v>9</v>
      </c>
      <c r="F450" s="40">
        <v>20</v>
      </c>
      <c r="G450" s="40" t="s">
        <v>10</v>
      </c>
    </row>
    <row r="451" spans="3:7" ht="15" thickBot="1" x14ac:dyDescent="0.35">
      <c r="C451" s="38">
        <v>43328</v>
      </c>
      <c r="D451" s="39">
        <v>0.75140046296296292</v>
      </c>
      <c r="E451" s="40" t="s">
        <v>9</v>
      </c>
      <c r="F451" s="40">
        <v>28</v>
      </c>
      <c r="G451" s="40" t="s">
        <v>10</v>
      </c>
    </row>
    <row r="452" spans="3:7" ht="15" thickBot="1" x14ac:dyDescent="0.35">
      <c r="C452" s="38">
        <v>43328</v>
      </c>
      <c r="D452" s="39">
        <v>0.75317129629629631</v>
      </c>
      <c r="E452" s="40" t="s">
        <v>9</v>
      </c>
      <c r="F452" s="40">
        <v>26</v>
      </c>
      <c r="G452" s="40" t="s">
        <v>11</v>
      </c>
    </row>
    <row r="453" spans="3:7" ht="15" thickBot="1" x14ac:dyDescent="0.35">
      <c r="C453" s="38">
        <v>43328</v>
      </c>
      <c r="D453" s="39">
        <v>0.75822916666666673</v>
      </c>
      <c r="E453" s="40" t="s">
        <v>9</v>
      </c>
      <c r="F453" s="40">
        <v>20</v>
      </c>
      <c r="G453" s="40" t="s">
        <v>10</v>
      </c>
    </row>
    <row r="454" spans="3:7" ht="15" thickBot="1" x14ac:dyDescent="0.35">
      <c r="C454" s="38">
        <v>43328</v>
      </c>
      <c r="D454" s="39">
        <v>0.75843749999999999</v>
      </c>
      <c r="E454" s="40" t="s">
        <v>9</v>
      </c>
      <c r="F454" s="40">
        <v>16</v>
      </c>
      <c r="G454" s="40" t="s">
        <v>10</v>
      </c>
    </row>
    <row r="455" spans="3:7" ht="15" thickBot="1" x14ac:dyDescent="0.35">
      <c r="C455" s="38">
        <v>43328</v>
      </c>
      <c r="D455" s="39">
        <v>0.76053240740740735</v>
      </c>
      <c r="E455" s="40" t="s">
        <v>9</v>
      </c>
      <c r="F455" s="40">
        <v>17</v>
      </c>
      <c r="G455" s="40" t="s">
        <v>11</v>
      </c>
    </row>
    <row r="456" spans="3:7" ht="15" thickBot="1" x14ac:dyDescent="0.35">
      <c r="C456" s="38">
        <v>43328</v>
      </c>
      <c r="D456" s="39">
        <v>0.76061342592592596</v>
      </c>
      <c r="E456" s="40" t="s">
        <v>9</v>
      </c>
      <c r="F456" s="40">
        <v>16</v>
      </c>
      <c r="G456" s="40" t="s">
        <v>11</v>
      </c>
    </row>
    <row r="457" spans="3:7" ht="15" thickBot="1" x14ac:dyDescent="0.35">
      <c r="C457" s="38">
        <v>43328</v>
      </c>
      <c r="D457" s="39">
        <v>0.76467592592592604</v>
      </c>
      <c r="E457" s="40" t="s">
        <v>9</v>
      </c>
      <c r="F457" s="40">
        <v>8</v>
      </c>
      <c r="G457" s="40" t="s">
        <v>11</v>
      </c>
    </row>
    <row r="458" spans="3:7" ht="15" thickBot="1" x14ac:dyDescent="0.35">
      <c r="C458" s="38">
        <v>43328</v>
      </c>
      <c r="D458" s="39">
        <v>0.76677083333333329</v>
      </c>
      <c r="E458" s="40" t="s">
        <v>9</v>
      </c>
      <c r="F458" s="40">
        <v>34</v>
      </c>
      <c r="G458" s="40" t="s">
        <v>10</v>
      </c>
    </row>
    <row r="459" spans="3:7" ht="15" thickBot="1" x14ac:dyDescent="0.35">
      <c r="C459" s="38">
        <v>43328</v>
      </c>
      <c r="D459" s="39">
        <v>0.76722222222222225</v>
      </c>
      <c r="E459" s="40" t="s">
        <v>9</v>
      </c>
      <c r="F459" s="40">
        <v>24</v>
      </c>
      <c r="G459" s="40" t="s">
        <v>10</v>
      </c>
    </row>
    <row r="460" spans="3:7" ht="15" thickBot="1" x14ac:dyDescent="0.35">
      <c r="C460" s="38">
        <v>43328</v>
      </c>
      <c r="D460" s="39">
        <v>0.76741898148148147</v>
      </c>
      <c r="E460" s="40" t="s">
        <v>9</v>
      </c>
      <c r="F460" s="40">
        <v>23</v>
      </c>
      <c r="G460" s="40" t="s">
        <v>10</v>
      </c>
    </row>
    <row r="461" spans="3:7" ht="15" thickBot="1" x14ac:dyDescent="0.35">
      <c r="C461" s="38">
        <v>43328</v>
      </c>
      <c r="D461" s="39">
        <v>0.76832175925925927</v>
      </c>
      <c r="E461" s="40" t="s">
        <v>9</v>
      </c>
      <c r="F461" s="40">
        <v>23</v>
      </c>
      <c r="G461" s="40" t="s">
        <v>10</v>
      </c>
    </row>
    <row r="462" spans="3:7" ht="15" thickBot="1" x14ac:dyDescent="0.35">
      <c r="C462" s="38">
        <v>43328</v>
      </c>
      <c r="D462" s="39">
        <v>0.77165509259259257</v>
      </c>
      <c r="E462" s="40" t="s">
        <v>9</v>
      </c>
      <c r="F462" s="40">
        <v>13</v>
      </c>
      <c r="G462" s="40" t="s">
        <v>11</v>
      </c>
    </row>
    <row r="463" spans="3:7" ht="15" thickBot="1" x14ac:dyDescent="0.35">
      <c r="C463" s="38">
        <v>43328</v>
      </c>
      <c r="D463" s="39">
        <v>0.77253472222222219</v>
      </c>
      <c r="E463" s="40" t="s">
        <v>9</v>
      </c>
      <c r="F463" s="40">
        <v>26</v>
      </c>
      <c r="G463" s="40" t="s">
        <v>10</v>
      </c>
    </row>
    <row r="464" spans="3:7" ht="15" thickBot="1" x14ac:dyDescent="0.35">
      <c r="C464" s="38">
        <v>43328</v>
      </c>
      <c r="D464" s="39">
        <v>0.77689814814814817</v>
      </c>
      <c r="E464" s="40" t="s">
        <v>9</v>
      </c>
      <c r="F464" s="40">
        <v>14</v>
      </c>
      <c r="G464" s="40" t="s">
        <v>11</v>
      </c>
    </row>
    <row r="465" spans="3:7" ht="15" thickBot="1" x14ac:dyDescent="0.35">
      <c r="C465" s="38">
        <v>43328</v>
      </c>
      <c r="D465" s="39">
        <v>0.77719907407407407</v>
      </c>
      <c r="E465" s="40" t="s">
        <v>9</v>
      </c>
      <c r="F465" s="40">
        <v>14</v>
      </c>
      <c r="G465" s="40" t="s">
        <v>11</v>
      </c>
    </row>
    <row r="466" spans="3:7" ht="15" thickBot="1" x14ac:dyDescent="0.35">
      <c r="C466" s="38">
        <v>43328</v>
      </c>
      <c r="D466" s="39">
        <v>0.77758101851851846</v>
      </c>
      <c r="E466" s="40" t="s">
        <v>9</v>
      </c>
      <c r="F466" s="40">
        <v>13</v>
      </c>
      <c r="G466" s="40" t="s">
        <v>11</v>
      </c>
    </row>
    <row r="467" spans="3:7" ht="15" thickBot="1" x14ac:dyDescent="0.35">
      <c r="C467" s="38">
        <v>43328</v>
      </c>
      <c r="D467" s="39">
        <v>0.77836805555555555</v>
      </c>
      <c r="E467" s="40" t="s">
        <v>9</v>
      </c>
      <c r="F467" s="40">
        <v>10</v>
      </c>
      <c r="G467" s="40" t="s">
        <v>11</v>
      </c>
    </row>
    <row r="468" spans="3:7" ht="15" thickBot="1" x14ac:dyDescent="0.35">
      <c r="C468" s="38">
        <v>43328</v>
      </c>
      <c r="D468" s="39">
        <v>0.77837962962962959</v>
      </c>
      <c r="E468" s="40" t="s">
        <v>9</v>
      </c>
      <c r="F468" s="40">
        <v>23</v>
      </c>
      <c r="G468" s="40" t="s">
        <v>11</v>
      </c>
    </row>
    <row r="469" spans="3:7" ht="15" thickBot="1" x14ac:dyDescent="0.35">
      <c r="C469" s="38">
        <v>43328</v>
      </c>
      <c r="D469" s="39">
        <v>0.77839120370370374</v>
      </c>
      <c r="E469" s="40" t="s">
        <v>9</v>
      </c>
      <c r="F469" s="40">
        <v>27</v>
      </c>
      <c r="G469" s="40" t="s">
        <v>11</v>
      </c>
    </row>
    <row r="470" spans="3:7" ht="15" thickBot="1" x14ac:dyDescent="0.35">
      <c r="C470" s="38">
        <v>43328</v>
      </c>
      <c r="D470" s="39">
        <v>0.77841435185185182</v>
      </c>
      <c r="E470" s="40" t="s">
        <v>9</v>
      </c>
      <c r="F470" s="40">
        <v>26</v>
      </c>
      <c r="G470" s="40" t="s">
        <v>11</v>
      </c>
    </row>
    <row r="471" spans="3:7" ht="15" thickBot="1" x14ac:dyDescent="0.35">
      <c r="C471" s="38">
        <v>43328</v>
      </c>
      <c r="D471" s="39">
        <v>0.77883101851851855</v>
      </c>
      <c r="E471" s="40" t="s">
        <v>9</v>
      </c>
      <c r="F471" s="40">
        <v>12</v>
      </c>
      <c r="G471" s="40" t="s">
        <v>11</v>
      </c>
    </row>
    <row r="472" spans="3:7" ht="15" thickBot="1" x14ac:dyDescent="0.35">
      <c r="C472" s="38">
        <v>43328</v>
      </c>
      <c r="D472" s="39">
        <v>0.77898148148148139</v>
      </c>
      <c r="E472" s="40" t="s">
        <v>9</v>
      </c>
      <c r="F472" s="40">
        <v>11</v>
      </c>
      <c r="G472" s="40" t="s">
        <v>11</v>
      </c>
    </row>
    <row r="473" spans="3:7" ht="15" thickBot="1" x14ac:dyDescent="0.35">
      <c r="C473" s="38">
        <v>43328</v>
      </c>
      <c r="D473" s="39">
        <v>0.77982638888888889</v>
      </c>
      <c r="E473" s="40" t="s">
        <v>9</v>
      </c>
      <c r="F473" s="40">
        <v>12</v>
      </c>
      <c r="G473" s="40" t="s">
        <v>11</v>
      </c>
    </row>
    <row r="474" spans="3:7" ht="15" thickBot="1" x14ac:dyDescent="0.35">
      <c r="C474" s="38">
        <v>43328</v>
      </c>
      <c r="D474" s="39">
        <v>0.78131944444444434</v>
      </c>
      <c r="E474" s="40" t="s">
        <v>9</v>
      </c>
      <c r="F474" s="40">
        <v>14</v>
      </c>
      <c r="G474" s="40" t="s">
        <v>11</v>
      </c>
    </row>
    <row r="475" spans="3:7" ht="15" thickBot="1" x14ac:dyDescent="0.35">
      <c r="C475" s="38">
        <v>43328</v>
      </c>
      <c r="D475" s="39">
        <v>0.78501157407407407</v>
      </c>
      <c r="E475" s="40" t="s">
        <v>9</v>
      </c>
      <c r="F475" s="40">
        <v>13</v>
      </c>
      <c r="G475" s="40" t="s">
        <v>10</v>
      </c>
    </row>
    <row r="476" spans="3:7" ht="15" thickBot="1" x14ac:dyDescent="0.35">
      <c r="C476" s="38">
        <v>43328</v>
      </c>
      <c r="D476" s="39">
        <v>0.78571759259259266</v>
      </c>
      <c r="E476" s="40" t="s">
        <v>9</v>
      </c>
      <c r="F476" s="40">
        <v>10</v>
      </c>
      <c r="G476" s="40" t="s">
        <v>11</v>
      </c>
    </row>
    <row r="477" spans="3:7" ht="15" thickBot="1" x14ac:dyDescent="0.35">
      <c r="C477" s="38">
        <v>43328</v>
      </c>
      <c r="D477" s="39">
        <v>0.78590277777777784</v>
      </c>
      <c r="E477" s="40" t="s">
        <v>9</v>
      </c>
      <c r="F477" s="40">
        <v>23</v>
      </c>
      <c r="G477" s="40" t="s">
        <v>10</v>
      </c>
    </row>
    <row r="478" spans="3:7" ht="15" thickBot="1" x14ac:dyDescent="0.35">
      <c r="C478" s="38">
        <v>43328</v>
      </c>
      <c r="D478" s="39">
        <v>0.79017361111111117</v>
      </c>
      <c r="E478" s="40" t="s">
        <v>9</v>
      </c>
      <c r="F478" s="40">
        <v>24</v>
      </c>
      <c r="G478" s="40" t="s">
        <v>10</v>
      </c>
    </row>
    <row r="479" spans="3:7" ht="15" thickBot="1" x14ac:dyDescent="0.35">
      <c r="C479" s="38">
        <v>43328</v>
      </c>
      <c r="D479" s="39">
        <v>0.79327546296296303</v>
      </c>
      <c r="E479" s="40" t="s">
        <v>9</v>
      </c>
      <c r="F479" s="40">
        <v>21</v>
      </c>
      <c r="G479" s="40" t="s">
        <v>10</v>
      </c>
    </row>
    <row r="480" spans="3:7" ht="15" thickBot="1" x14ac:dyDescent="0.35">
      <c r="C480" s="38">
        <v>43328</v>
      </c>
      <c r="D480" s="39">
        <v>0.79645833333333327</v>
      </c>
      <c r="E480" s="40" t="s">
        <v>9</v>
      </c>
      <c r="F480" s="40">
        <v>10</v>
      </c>
      <c r="G480" s="40" t="s">
        <v>10</v>
      </c>
    </row>
    <row r="481" spans="3:7" ht="15" thickBot="1" x14ac:dyDescent="0.35">
      <c r="C481" s="38">
        <v>43328</v>
      </c>
      <c r="D481" s="39">
        <v>0.79825231481481485</v>
      </c>
      <c r="E481" s="40" t="s">
        <v>9</v>
      </c>
      <c r="F481" s="40">
        <v>10</v>
      </c>
      <c r="G481" s="40" t="s">
        <v>11</v>
      </c>
    </row>
    <row r="482" spans="3:7" ht="15" thickBot="1" x14ac:dyDescent="0.35">
      <c r="C482" s="38">
        <v>43328</v>
      </c>
      <c r="D482" s="39">
        <v>0.79987268518518517</v>
      </c>
      <c r="E482" s="40" t="s">
        <v>9</v>
      </c>
      <c r="F482" s="40">
        <v>13</v>
      </c>
      <c r="G482" s="40" t="s">
        <v>11</v>
      </c>
    </row>
    <row r="483" spans="3:7" ht="15" thickBot="1" x14ac:dyDescent="0.35">
      <c r="C483" s="38">
        <v>43328</v>
      </c>
      <c r="D483" s="39">
        <v>0.82762731481481477</v>
      </c>
      <c r="E483" s="40" t="s">
        <v>9</v>
      </c>
      <c r="F483" s="40">
        <v>12</v>
      </c>
      <c r="G483" s="40" t="s">
        <v>11</v>
      </c>
    </row>
    <row r="484" spans="3:7" ht="15" thickBot="1" x14ac:dyDescent="0.35">
      <c r="C484" s="38">
        <v>43328</v>
      </c>
      <c r="D484" s="39">
        <v>0.82898148148148154</v>
      </c>
      <c r="E484" s="40" t="s">
        <v>9</v>
      </c>
      <c r="F484" s="40">
        <v>7</v>
      </c>
      <c r="G484" s="40" t="s">
        <v>11</v>
      </c>
    </row>
    <row r="485" spans="3:7" ht="15" thickBot="1" x14ac:dyDescent="0.35">
      <c r="C485" s="38">
        <v>43328</v>
      </c>
      <c r="D485" s="39">
        <v>0.84856481481481483</v>
      </c>
      <c r="E485" s="40" t="s">
        <v>9</v>
      </c>
      <c r="F485" s="40">
        <v>15</v>
      </c>
      <c r="G485" s="40" t="s">
        <v>10</v>
      </c>
    </row>
    <row r="486" spans="3:7" ht="15" thickBot="1" x14ac:dyDescent="0.35">
      <c r="C486" s="38">
        <v>43328</v>
      </c>
      <c r="D486" s="39">
        <v>0.8533680555555555</v>
      </c>
      <c r="E486" s="40" t="s">
        <v>9</v>
      </c>
      <c r="F486" s="40">
        <v>20</v>
      </c>
      <c r="G486" s="40" t="s">
        <v>10</v>
      </c>
    </row>
    <row r="487" spans="3:7" ht="15" thickBot="1" x14ac:dyDescent="0.35">
      <c r="C487" s="38">
        <v>43328</v>
      </c>
      <c r="D487" s="39">
        <v>0.85888888888888892</v>
      </c>
      <c r="E487" s="40" t="s">
        <v>9</v>
      </c>
      <c r="F487" s="40">
        <v>12</v>
      </c>
      <c r="G487" s="40" t="s">
        <v>11</v>
      </c>
    </row>
    <row r="488" spans="3:7" ht="15" thickBot="1" x14ac:dyDescent="0.35">
      <c r="C488" s="38">
        <v>43328</v>
      </c>
      <c r="D488" s="39">
        <v>0.8607407407407407</v>
      </c>
      <c r="E488" s="40" t="s">
        <v>9</v>
      </c>
      <c r="F488" s="40">
        <v>15</v>
      </c>
      <c r="G488" s="40" t="s">
        <v>10</v>
      </c>
    </row>
    <row r="489" spans="3:7" ht="15" thickBot="1" x14ac:dyDescent="0.35">
      <c r="C489" s="38">
        <v>43328</v>
      </c>
      <c r="D489" s="39">
        <v>0.86707175925925928</v>
      </c>
      <c r="E489" s="40" t="s">
        <v>9</v>
      </c>
      <c r="F489" s="40">
        <v>9</v>
      </c>
      <c r="G489" s="40" t="s">
        <v>11</v>
      </c>
    </row>
    <row r="490" spans="3:7" ht="15" thickBot="1" x14ac:dyDescent="0.35">
      <c r="C490" s="38">
        <v>43328</v>
      </c>
      <c r="D490" s="39">
        <v>0.9046643518518519</v>
      </c>
      <c r="E490" s="40" t="s">
        <v>9</v>
      </c>
      <c r="F490" s="40">
        <v>20</v>
      </c>
      <c r="G490" s="40" t="s">
        <v>10</v>
      </c>
    </row>
    <row r="491" spans="3:7" ht="15" thickBot="1" x14ac:dyDescent="0.35">
      <c r="C491" s="38">
        <v>43328</v>
      </c>
      <c r="D491" s="39">
        <v>0.90932870370370367</v>
      </c>
      <c r="E491" s="40" t="s">
        <v>9</v>
      </c>
      <c r="F491" s="40">
        <v>11</v>
      </c>
      <c r="G491" s="40" t="s">
        <v>11</v>
      </c>
    </row>
    <row r="492" spans="3:7" ht="15" thickBot="1" x14ac:dyDescent="0.35">
      <c r="C492" s="38">
        <v>43328</v>
      </c>
      <c r="D492" s="39">
        <v>0.94559027777777782</v>
      </c>
      <c r="E492" s="40" t="s">
        <v>9</v>
      </c>
      <c r="F492" s="40">
        <v>25</v>
      </c>
      <c r="G492" s="40" t="s">
        <v>10</v>
      </c>
    </row>
    <row r="493" spans="3:7" ht="15" thickBot="1" x14ac:dyDescent="0.35">
      <c r="C493" s="38">
        <v>43328</v>
      </c>
      <c r="D493" s="39">
        <v>0.97256944444444438</v>
      </c>
      <c r="E493" s="40" t="s">
        <v>9</v>
      </c>
      <c r="F493" s="40">
        <v>31</v>
      </c>
      <c r="G493" s="40" t="s">
        <v>11</v>
      </c>
    </row>
    <row r="494" spans="3:7" ht="15" thickBot="1" x14ac:dyDescent="0.35">
      <c r="C494" s="38">
        <v>43329</v>
      </c>
      <c r="D494" s="39">
        <v>0.21589120370370371</v>
      </c>
      <c r="E494" s="40" t="s">
        <v>9</v>
      </c>
      <c r="F494" s="40">
        <v>13</v>
      </c>
      <c r="G494" s="40" t="s">
        <v>11</v>
      </c>
    </row>
    <row r="495" spans="3:7" ht="15" thickBot="1" x14ac:dyDescent="0.35">
      <c r="C495" s="38">
        <v>43329</v>
      </c>
      <c r="D495" s="39">
        <v>0.21614583333333334</v>
      </c>
      <c r="E495" s="40" t="s">
        <v>9</v>
      </c>
      <c r="F495" s="40">
        <v>13</v>
      </c>
      <c r="G495" s="40" t="s">
        <v>11</v>
      </c>
    </row>
    <row r="496" spans="3:7" ht="15" thickBot="1" x14ac:dyDescent="0.35">
      <c r="C496" s="38">
        <v>43329</v>
      </c>
      <c r="D496" s="39">
        <v>0.27229166666666665</v>
      </c>
      <c r="E496" s="40" t="s">
        <v>9</v>
      </c>
      <c r="F496" s="40">
        <v>10</v>
      </c>
      <c r="G496" s="40" t="s">
        <v>11</v>
      </c>
    </row>
    <row r="497" spans="3:7" ht="15" thickBot="1" x14ac:dyDescent="0.35">
      <c r="C497" s="38">
        <v>43329</v>
      </c>
      <c r="D497" s="39">
        <v>0.28219907407407407</v>
      </c>
      <c r="E497" s="40" t="s">
        <v>9</v>
      </c>
      <c r="F497" s="40">
        <v>12</v>
      </c>
      <c r="G497" s="40" t="s">
        <v>11</v>
      </c>
    </row>
    <row r="498" spans="3:7" ht="15" thickBot="1" x14ac:dyDescent="0.35">
      <c r="C498" s="38">
        <v>43329</v>
      </c>
      <c r="D498" s="39">
        <v>0.29615740740740742</v>
      </c>
      <c r="E498" s="40" t="s">
        <v>9</v>
      </c>
      <c r="F498" s="40">
        <v>10</v>
      </c>
      <c r="G498" s="40" t="s">
        <v>11</v>
      </c>
    </row>
    <row r="499" spans="3:7" ht="15" thickBot="1" x14ac:dyDescent="0.35">
      <c r="C499" s="38">
        <v>43329</v>
      </c>
      <c r="D499" s="39">
        <v>0.29640046296296296</v>
      </c>
      <c r="E499" s="40" t="s">
        <v>9</v>
      </c>
      <c r="F499" s="40">
        <v>12</v>
      </c>
      <c r="G499" s="40" t="s">
        <v>11</v>
      </c>
    </row>
    <row r="500" spans="3:7" ht="15" thickBot="1" x14ac:dyDescent="0.35">
      <c r="C500" s="38">
        <v>43329</v>
      </c>
      <c r="D500" s="39">
        <v>0.29831018518518521</v>
      </c>
      <c r="E500" s="40" t="s">
        <v>9</v>
      </c>
      <c r="F500" s="40">
        <v>13</v>
      </c>
      <c r="G500" s="40" t="s">
        <v>11</v>
      </c>
    </row>
    <row r="501" spans="3:7" ht="15" thickBot="1" x14ac:dyDescent="0.35">
      <c r="C501" s="38">
        <v>43329</v>
      </c>
      <c r="D501" s="39">
        <v>0.30820601851851853</v>
      </c>
      <c r="E501" s="40" t="s">
        <v>9</v>
      </c>
      <c r="F501" s="40">
        <v>11</v>
      </c>
      <c r="G501" s="40" t="s">
        <v>11</v>
      </c>
    </row>
    <row r="502" spans="3:7" ht="15" thickBot="1" x14ac:dyDescent="0.35">
      <c r="C502" s="38">
        <v>43329</v>
      </c>
      <c r="D502" s="39">
        <v>0.33171296296296299</v>
      </c>
      <c r="E502" s="40" t="s">
        <v>9</v>
      </c>
      <c r="F502" s="40">
        <v>10</v>
      </c>
      <c r="G502" s="40" t="s">
        <v>11</v>
      </c>
    </row>
    <row r="503" spans="3:7" ht="15" thickBot="1" x14ac:dyDescent="0.35">
      <c r="C503" s="38">
        <v>43329</v>
      </c>
      <c r="D503" s="39">
        <v>0.34445601851851854</v>
      </c>
      <c r="E503" s="40" t="s">
        <v>9</v>
      </c>
      <c r="F503" s="40">
        <v>10</v>
      </c>
      <c r="G503" s="40" t="s">
        <v>10</v>
      </c>
    </row>
    <row r="504" spans="3:7" ht="15" thickBot="1" x14ac:dyDescent="0.35">
      <c r="C504" s="38">
        <v>43329</v>
      </c>
      <c r="D504" s="39">
        <v>0.34446759259259263</v>
      </c>
      <c r="E504" s="40" t="s">
        <v>9</v>
      </c>
      <c r="F504" s="40">
        <v>10</v>
      </c>
      <c r="G504" s="40" t="s">
        <v>10</v>
      </c>
    </row>
    <row r="505" spans="3:7" ht="15" thickBot="1" x14ac:dyDescent="0.35">
      <c r="C505" s="38">
        <v>43329</v>
      </c>
      <c r="D505" s="39">
        <v>0.3475462962962963</v>
      </c>
      <c r="E505" s="40" t="s">
        <v>9</v>
      </c>
      <c r="F505" s="40">
        <v>10</v>
      </c>
      <c r="G505" s="40" t="s">
        <v>10</v>
      </c>
    </row>
    <row r="506" spans="3:7" ht="15" thickBot="1" x14ac:dyDescent="0.35">
      <c r="C506" s="38">
        <v>43329</v>
      </c>
      <c r="D506" s="39">
        <v>0.35042824074074069</v>
      </c>
      <c r="E506" s="40" t="s">
        <v>9</v>
      </c>
      <c r="F506" s="40">
        <v>8</v>
      </c>
      <c r="G506" s="40" t="s">
        <v>11</v>
      </c>
    </row>
    <row r="507" spans="3:7" ht="15" thickBot="1" x14ac:dyDescent="0.35">
      <c r="C507" s="38">
        <v>43329</v>
      </c>
      <c r="D507" s="39">
        <v>0.3636226851851852</v>
      </c>
      <c r="E507" s="40" t="s">
        <v>9</v>
      </c>
      <c r="F507" s="40">
        <v>8</v>
      </c>
      <c r="G507" s="40" t="s">
        <v>10</v>
      </c>
    </row>
    <row r="508" spans="3:7" ht="15" thickBot="1" x14ac:dyDescent="0.35">
      <c r="C508" s="38">
        <v>43329</v>
      </c>
      <c r="D508" s="39">
        <v>0.37641203703703702</v>
      </c>
      <c r="E508" s="40" t="s">
        <v>9</v>
      </c>
      <c r="F508" s="40">
        <v>20</v>
      </c>
      <c r="G508" s="40" t="s">
        <v>10</v>
      </c>
    </row>
    <row r="509" spans="3:7" ht="15" thickBot="1" x14ac:dyDescent="0.35">
      <c r="C509" s="38">
        <v>43329</v>
      </c>
      <c r="D509" s="39">
        <v>0.40197916666666672</v>
      </c>
      <c r="E509" s="40" t="s">
        <v>9</v>
      </c>
      <c r="F509" s="40">
        <v>16</v>
      </c>
      <c r="G509" s="40" t="s">
        <v>10</v>
      </c>
    </row>
    <row r="510" spans="3:7" ht="15" thickBot="1" x14ac:dyDescent="0.35">
      <c r="C510" s="38">
        <v>43329</v>
      </c>
      <c r="D510" s="39">
        <v>0.40377314814814813</v>
      </c>
      <c r="E510" s="40" t="s">
        <v>9</v>
      </c>
      <c r="F510" s="40">
        <v>12</v>
      </c>
      <c r="G510" s="40" t="s">
        <v>11</v>
      </c>
    </row>
    <row r="511" spans="3:7" ht="15" thickBot="1" x14ac:dyDescent="0.35">
      <c r="C511" s="38">
        <v>43329</v>
      </c>
      <c r="D511" s="39">
        <v>0.41437499999999999</v>
      </c>
      <c r="E511" s="40" t="s">
        <v>9</v>
      </c>
      <c r="F511" s="40">
        <v>10</v>
      </c>
      <c r="G511" s="40" t="s">
        <v>11</v>
      </c>
    </row>
    <row r="512" spans="3:7" ht="15" thickBot="1" x14ac:dyDescent="0.35">
      <c r="C512" s="38">
        <v>43329</v>
      </c>
      <c r="D512" s="39">
        <v>0.43493055555555554</v>
      </c>
      <c r="E512" s="40" t="s">
        <v>9</v>
      </c>
      <c r="F512" s="40">
        <v>15</v>
      </c>
      <c r="G512" s="40" t="s">
        <v>11</v>
      </c>
    </row>
    <row r="513" spans="3:7" ht="15" thickBot="1" x14ac:dyDescent="0.35">
      <c r="C513" s="38">
        <v>43329</v>
      </c>
      <c r="D513" s="39">
        <v>0.43502314814814813</v>
      </c>
      <c r="E513" s="40" t="s">
        <v>9</v>
      </c>
      <c r="F513" s="40">
        <v>13</v>
      </c>
      <c r="G513" s="40" t="s">
        <v>11</v>
      </c>
    </row>
    <row r="514" spans="3:7" ht="15" thickBot="1" x14ac:dyDescent="0.35">
      <c r="C514" s="38">
        <v>43329</v>
      </c>
      <c r="D514" s="39">
        <v>0.44380787037037034</v>
      </c>
      <c r="E514" s="40" t="s">
        <v>9</v>
      </c>
      <c r="F514" s="40">
        <v>16</v>
      </c>
      <c r="G514" s="40" t="s">
        <v>10</v>
      </c>
    </row>
    <row r="515" spans="3:7" ht="15" thickBot="1" x14ac:dyDescent="0.35">
      <c r="C515" s="38">
        <v>43329</v>
      </c>
      <c r="D515" s="39">
        <v>0.44383101851851853</v>
      </c>
      <c r="E515" s="40" t="s">
        <v>9</v>
      </c>
      <c r="F515" s="40">
        <v>15</v>
      </c>
      <c r="G515" s="40" t="s">
        <v>10</v>
      </c>
    </row>
    <row r="516" spans="3:7" ht="15" thickBot="1" x14ac:dyDescent="0.35">
      <c r="C516" s="38">
        <v>43329</v>
      </c>
      <c r="D516" s="39">
        <v>0.44802083333333331</v>
      </c>
      <c r="E516" s="40" t="s">
        <v>9</v>
      </c>
      <c r="F516" s="40">
        <v>17</v>
      </c>
      <c r="G516" s="40" t="s">
        <v>10</v>
      </c>
    </row>
    <row r="517" spans="3:7" ht="15" thickBot="1" x14ac:dyDescent="0.35">
      <c r="C517" s="38">
        <v>43329</v>
      </c>
      <c r="D517" s="39">
        <v>0.45561342592592591</v>
      </c>
      <c r="E517" s="40" t="s">
        <v>9</v>
      </c>
      <c r="F517" s="40">
        <v>13</v>
      </c>
      <c r="G517" s="40" t="s">
        <v>11</v>
      </c>
    </row>
    <row r="518" spans="3:7" ht="15" thickBot="1" x14ac:dyDescent="0.35">
      <c r="C518" s="38">
        <v>43329</v>
      </c>
      <c r="D518" s="39">
        <v>0.47821759259259261</v>
      </c>
      <c r="E518" s="40" t="s">
        <v>9</v>
      </c>
      <c r="F518" s="40">
        <v>12</v>
      </c>
      <c r="G518" s="40" t="s">
        <v>10</v>
      </c>
    </row>
    <row r="519" spans="3:7" ht="15" thickBot="1" x14ac:dyDescent="0.35">
      <c r="C519" s="38">
        <v>43329</v>
      </c>
      <c r="D519" s="39">
        <v>0.4924074074074074</v>
      </c>
      <c r="E519" s="40" t="s">
        <v>9</v>
      </c>
      <c r="F519" s="40">
        <v>21</v>
      </c>
      <c r="G519" s="40" t="s">
        <v>10</v>
      </c>
    </row>
    <row r="520" spans="3:7" ht="15" thickBot="1" x14ac:dyDescent="0.35">
      <c r="C520" s="38">
        <v>43329</v>
      </c>
      <c r="D520" s="39">
        <v>0.49600694444444443</v>
      </c>
      <c r="E520" s="40" t="s">
        <v>9</v>
      </c>
      <c r="F520" s="40">
        <v>21</v>
      </c>
      <c r="G520" s="40" t="s">
        <v>11</v>
      </c>
    </row>
    <row r="521" spans="3:7" ht="15" thickBot="1" x14ac:dyDescent="0.35">
      <c r="C521" s="38">
        <v>43329</v>
      </c>
      <c r="D521" s="39">
        <v>0.50253472222222217</v>
      </c>
      <c r="E521" s="40" t="s">
        <v>9</v>
      </c>
      <c r="F521" s="40">
        <v>21</v>
      </c>
      <c r="G521" s="40" t="s">
        <v>11</v>
      </c>
    </row>
    <row r="522" spans="3:7" ht="15" thickBot="1" x14ac:dyDescent="0.35">
      <c r="C522" s="38">
        <v>43329</v>
      </c>
      <c r="D522" s="39">
        <v>0.50282407407407403</v>
      </c>
      <c r="E522" s="40" t="s">
        <v>9</v>
      </c>
      <c r="F522" s="40">
        <v>11</v>
      </c>
      <c r="G522" s="40" t="s">
        <v>11</v>
      </c>
    </row>
    <row r="523" spans="3:7" ht="15" thickBot="1" x14ac:dyDescent="0.35">
      <c r="C523" s="38">
        <v>43329</v>
      </c>
      <c r="D523" s="39">
        <v>0.508275462962963</v>
      </c>
      <c r="E523" s="40" t="s">
        <v>9</v>
      </c>
      <c r="F523" s="40">
        <v>13</v>
      </c>
      <c r="G523" s="40" t="s">
        <v>10</v>
      </c>
    </row>
    <row r="524" spans="3:7" ht="15" thickBot="1" x14ac:dyDescent="0.35">
      <c r="C524" s="38">
        <v>43329</v>
      </c>
      <c r="D524" s="39">
        <v>0.50829861111111108</v>
      </c>
      <c r="E524" s="40" t="s">
        <v>9</v>
      </c>
      <c r="F524" s="40">
        <v>11</v>
      </c>
      <c r="G524" s="40" t="s">
        <v>10</v>
      </c>
    </row>
    <row r="525" spans="3:7" ht="15" thickBot="1" x14ac:dyDescent="0.35">
      <c r="C525" s="38">
        <v>43329</v>
      </c>
      <c r="D525" s="39">
        <v>0.52187499999999998</v>
      </c>
      <c r="E525" s="40" t="s">
        <v>9</v>
      </c>
      <c r="F525" s="40">
        <v>21</v>
      </c>
      <c r="G525" s="40" t="s">
        <v>10</v>
      </c>
    </row>
    <row r="526" spans="3:7" ht="15" thickBot="1" x14ac:dyDescent="0.35">
      <c r="C526" s="38">
        <v>43329</v>
      </c>
      <c r="D526" s="39">
        <v>0.52270833333333333</v>
      </c>
      <c r="E526" s="40" t="s">
        <v>9</v>
      </c>
      <c r="F526" s="40">
        <v>12</v>
      </c>
      <c r="G526" s="40" t="s">
        <v>11</v>
      </c>
    </row>
    <row r="527" spans="3:7" ht="15" thickBot="1" x14ac:dyDescent="0.35">
      <c r="C527" s="38">
        <v>43329</v>
      </c>
      <c r="D527" s="39">
        <v>0.52303240740740742</v>
      </c>
      <c r="E527" s="40" t="s">
        <v>9</v>
      </c>
      <c r="F527" s="40">
        <v>12</v>
      </c>
      <c r="G527" s="40" t="s">
        <v>11</v>
      </c>
    </row>
    <row r="528" spans="3:7" ht="15" thickBot="1" x14ac:dyDescent="0.35">
      <c r="C528" s="38">
        <v>43329</v>
      </c>
      <c r="D528" s="39">
        <v>0.52559027777777778</v>
      </c>
      <c r="E528" s="40" t="s">
        <v>9</v>
      </c>
      <c r="F528" s="40">
        <v>19</v>
      </c>
      <c r="G528" s="40" t="s">
        <v>10</v>
      </c>
    </row>
    <row r="529" spans="3:7" ht="15" thickBot="1" x14ac:dyDescent="0.35">
      <c r="C529" s="38">
        <v>43329</v>
      </c>
      <c r="D529" s="39">
        <v>0.52565972222222224</v>
      </c>
      <c r="E529" s="40" t="s">
        <v>9</v>
      </c>
      <c r="F529" s="40">
        <v>17</v>
      </c>
      <c r="G529" s="40" t="s">
        <v>10</v>
      </c>
    </row>
    <row r="530" spans="3:7" ht="15" thickBot="1" x14ac:dyDescent="0.35">
      <c r="C530" s="38">
        <v>43329</v>
      </c>
      <c r="D530" s="39">
        <v>0.5349652777777778</v>
      </c>
      <c r="E530" s="40" t="s">
        <v>9</v>
      </c>
      <c r="F530" s="40">
        <v>16</v>
      </c>
      <c r="G530" s="40" t="s">
        <v>10</v>
      </c>
    </row>
    <row r="531" spans="3:7" ht="15" thickBot="1" x14ac:dyDescent="0.35">
      <c r="C531" s="38">
        <v>43329</v>
      </c>
      <c r="D531" s="39">
        <v>0.53612268518518513</v>
      </c>
      <c r="E531" s="40" t="s">
        <v>9</v>
      </c>
      <c r="F531" s="40">
        <v>12</v>
      </c>
      <c r="G531" s="40" t="s">
        <v>11</v>
      </c>
    </row>
    <row r="532" spans="3:7" ht="15" thickBot="1" x14ac:dyDescent="0.35">
      <c r="C532" s="38">
        <v>43329</v>
      </c>
      <c r="D532" s="39">
        <v>0.53614583333333332</v>
      </c>
      <c r="E532" s="40" t="s">
        <v>9</v>
      </c>
      <c r="F532" s="40">
        <v>10</v>
      </c>
      <c r="G532" s="40" t="s">
        <v>11</v>
      </c>
    </row>
    <row r="533" spans="3:7" ht="15" thickBot="1" x14ac:dyDescent="0.35">
      <c r="C533" s="38">
        <v>43329</v>
      </c>
      <c r="D533" s="39">
        <v>0.53616898148148151</v>
      </c>
      <c r="E533" s="40" t="s">
        <v>9</v>
      </c>
      <c r="F533" s="40">
        <v>18</v>
      </c>
      <c r="G533" s="40" t="s">
        <v>11</v>
      </c>
    </row>
    <row r="534" spans="3:7" ht="15" thickBot="1" x14ac:dyDescent="0.35">
      <c r="C534" s="38">
        <v>43329</v>
      </c>
      <c r="D534" s="39">
        <v>0.53619212962962959</v>
      </c>
      <c r="E534" s="40" t="s">
        <v>9</v>
      </c>
      <c r="F534" s="40">
        <v>13</v>
      </c>
      <c r="G534" s="40" t="s">
        <v>11</v>
      </c>
    </row>
    <row r="535" spans="3:7" ht="15" thickBot="1" x14ac:dyDescent="0.35">
      <c r="C535" s="38">
        <v>43329</v>
      </c>
      <c r="D535" s="39">
        <v>0.53813657407407411</v>
      </c>
      <c r="E535" s="40" t="s">
        <v>9</v>
      </c>
      <c r="F535" s="40">
        <v>12</v>
      </c>
      <c r="G535" s="40" t="s">
        <v>11</v>
      </c>
    </row>
    <row r="536" spans="3:7" ht="15" thickBot="1" x14ac:dyDescent="0.35">
      <c r="C536" s="38">
        <v>43329</v>
      </c>
      <c r="D536" s="39">
        <v>0.5510532407407408</v>
      </c>
      <c r="E536" s="40" t="s">
        <v>9</v>
      </c>
      <c r="F536" s="40">
        <v>9</v>
      </c>
      <c r="G536" s="40" t="s">
        <v>11</v>
      </c>
    </row>
    <row r="537" spans="3:7" ht="15" thickBot="1" x14ac:dyDescent="0.35">
      <c r="C537" s="38">
        <v>43329</v>
      </c>
      <c r="D537" s="39">
        <v>0.55472222222222223</v>
      </c>
      <c r="E537" s="40" t="s">
        <v>9</v>
      </c>
      <c r="F537" s="40">
        <v>11</v>
      </c>
      <c r="G537" s="40" t="s">
        <v>11</v>
      </c>
    </row>
    <row r="538" spans="3:7" ht="15" thickBot="1" x14ac:dyDescent="0.35">
      <c r="C538" s="38">
        <v>43329</v>
      </c>
      <c r="D538" s="39">
        <v>0.57184027777777779</v>
      </c>
      <c r="E538" s="40" t="s">
        <v>9</v>
      </c>
      <c r="F538" s="40">
        <v>13</v>
      </c>
      <c r="G538" s="40" t="s">
        <v>11</v>
      </c>
    </row>
    <row r="539" spans="3:7" ht="15" thickBot="1" x14ac:dyDescent="0.35">
      <c r="C539" s="38">
        <v>43329</v>
      </c>
      <c r="D539" s="39">
        <v>0.57321759259259253</v>
      </c>
      <c r="E539" s="40" t="s">
        <v>9</v>
      </c>
      <c r="F539" s="40">
        <v>14</v>
      </c>
      <c r="G539" s="40" t="s">
        <v>11</v>
      </c>
    </row>
    <row r="540" spans="3:7" ht="15" thickBot="1" x14ac:dyDescent="0.35">
      <c r="C540" s="38">
        <v>43329</v>
      </c>
      <c r="D540" s="39">
        <v>0.57326388888888891</v>
      </c>
      <c r="E540" s="40" t="s">
        <v>9</v>
      </c>
      <c r="F540" s="40">
        <v>11</v>
      </c>
      <c r="G540" s="40" t="s">
        <v>11</v>
      </c>
    </row>
    <row r="541" spans="3:7" ht="15" thickBot="1" x14ac:dyDescent="0.35">
      <c r="C541" s="38">
        <v>43329</v>
      </c>
      <c r="D541" s="39">
        <v>0.60129629629629633</v>
      </c>
      <c r="E541" s="40" t="s">
        <v>9</v>
      </c>
      <c r="F541" s="40">
        <v>10</v>
      </c>
      <c r="G541" s="40" t="s">
        <v>11</v>
      </c>
    </row>
    <row r="542" spans="3:7" ht="15" thickBot="1" x14ac:dyDescent="0.35">
      <c r="C542" s="38">
        <v>43329</v>
      </c>
      <c r="D542" s="39">
        <v>0.64378472222222227</v>
      </c>
      <c r="E542" s="40" t="s">
        <v>9</v>
      </c>
      <c r="F542" s="40">
        <v>20</v>
      </c>
      <c r="G542" s="40" t="s">
        <v>10</v>
      </c>
    </row>
    <row r="543" spans="3:7" ht="15" thickBot="1" x14ac:dyDescent="0.35">
      <c r="C543" s="38">
        <v>43329</v>
      </c>
      <c r="D543" s="39">
        <v>0.65737268518518521</v>
      </c>
      <c r="E543" s="40" t="s">
        <v>9</v>
      </c>
      <c r="F543" s="40">
        <v>12</v>
      </c>
      <c r="G543" s="40" t="s">
        <v>10</v>
      </c>
    </row>
    <row r="544" spans="3:7" ht="15" thickBot="1" x14ac:dyDescent="0.35">
      <c r="C544" s="38">
        <v>43329</v>
      </c>
      <c r="D544" s="39">
        <v>0.67104166666666665</v>
      </c>
      <c r="E544" s="40" t="s">
        <v>9</v>
      </c>
      <c r="F544" s="40">
        <v>22</v>
      </c>
      <c r="G544" s="40" t="s">
        <v>10</v>
      </c>
    </row>
    <row r="545" spans="3:7" ht="15" thickBot="1" x14ac:dyDescent="0.35">
      <c r="C545" s="38">
        <v>43329</v>
      </c>
      <c r="D545" s="39">
        <v>0.67439814814814814</v>
      </c>
      <c r="E545" s="40" t="s">
        <v>9</v>
      </c>
      <c r="F545" s="40">
        <v>21</v>
      </c>
      <c r="G545" s="40" t="s">
        <v>11</v>
      </c>
    </row>
    <row r="546" spans="3:7" ht="15" thickBot="1" x14ac:dyDescent="0.35">
      <c r="C546" s="38">
        <v>43329</v>
      </c>
      <c r="D546" s="39">
        <v>0.68178240740740748</v>
      </c>
      <c r="E546" s="40" t="s">
        <v>9</v>
      </c>
      <c r="F546" s="40">
        <v>12</v>
      </c>
      <c r="G546" s="40" t="s">
        <v>11</v>
      </c>
    </row>
    <row r="547" spans="3:7" ht="15" thickBot="1" x14ac:dyDescent="0.35">
      <c r="C547" s="38">
        <v>43329</v>
      </c>
      <c r="D547" s="39">
        <v>0.68789351851851854</v>
      </c>
      <c r="E547" s="40" t="s">
        <v>9</v>
      </c>
      <c r="F547" s="40">
        <v>13</v>
      </c>
      <c r="G547" s="40" t="s">
        <v>11</v>
      </c>
    </row>
    <row r="548" spans="3:7" ht="15" thickBot="1" x14ac:dyDescent="0.35">
      <c r="C548" s="38">
        <v>43329</v>
      </c>
      <c r="D548" s="39">
        <v>0.68981481481481488</v>
      </c>
      <c r="E548" s="40" t="s">
        <v>9</v>
      </c>
      <c r="F548" s="40">
        <v>12</v>
      </c>
      <c r="G548" s="40" t="s">
        <v>10</v>
      </c>
    </row>
    <row r="549" spans="3:7" ht="15" thickBot="1" x14ac:dyDescent="0.35">
      <c r="C549" s="38">
        <v>43329</v>
      </c>
      <c r="D549" s="39">
        <v>0.69047453703703709</v>
      </c>
      <c r="E549" s="40" t="s">
        <v>9</v>
      </c>
      <c r="F549" s="40">
        <v>23</v>
      </c>
      <c r="G549" s="40" t="s">
        <v>10</v>
      </c>
    </row>
    <row r="550" spans="3:7" ht="15" thickBot="1" x14ac:dyDescent="0.35">
      <c r="C550" s="38">
        <v>43329</v>
      </c>
      <c r="D550" s="39">
        <v>0.69521990740740736</v>
      </c>
      <c r="E550" s="40" t="s">
        <v>9</v>
      </c>
      <c r="F550" s="40">
        <v>23</v>
      </c>
      <c r="G550" s="40" t="s">
        <v>11</v>
      </c>
    </row>
    <row r="551" spans="3:7" ht="15" thickBot="1" x14ac:dyDescent="0.35">
      <c r="C551" s="38">
        <v>43329</v>
      </c>
      <c r="D551" s="39">
        <v>0.69776620370370368</v>
      </c>
      <c r="E551" s="40" t="s">
        <v>9</v>
      </c>
      <c r="F551" s="40">
        <v>16</v>
      </c>
      <c r="G551" s="40" t="s">
        <v>11</v>
      </c>
    </row>
    <row r="552" spans="3:7" ht="15" thickBot="1" x14ac:dyDescent="0.35">
      <c r="C552" s="38">
        <v>43329</v>
      </c>
      <c r="D552" s="39">
        <v>0.69858796296296299</v>
      </c>
      <c r="E552" s="40" t="s">
        <v>9</v>
      </c>
      <c r="F552" s="40">
        <v>11</v>
      </c>
      <c r="G552" s="40" t="s">
        <v>11</v>
      </c>
    </row>
    <row r="553" spans="3:7" ht="15" thickBot="1" x14ac:dyDescent="0.35">
      <c r="C553" s="38">
        <v>43329</v>
      </c>
      <c r="D553" s="39">
        <v>0.69949074074074069</v>
      </c>
      <c r="E553" s="40" t="s">
        <v>9</v>
      </c>
      <c r="F553" s="40">
        <v>10</v>
      </c>
      <c r="G553" s="40" t="s">
        <v>10</v>
      </c>
    </row>
    <row r="554" spans="3:7" ht="15" thickBot="1" x14ac:dyDescent="0.35">
      <c r="C554" s="38">
        <v>43329</v>
      </c>
      <c r="D554" s="39">
        <v>0.71135416666666673</v>
      </c>
      <c r="E554" s="40" t="s">
        <v>9</v>
      </c>
      <c r="F554" s="40">
        <v>23</v>
      </c>
      <c r="G554" s="40" t="s">
        <v>10</v>
      </c>
    </row>
    <row r="555" spans="3:7" ht="15" thickBot="1" x14ac:dyDescent="0.35">
      <c r="C555" s="38">
        <v>43329</v>
      </c>
      <c r="D555" s="39">
        <v>0.71136574074074066</v>
      </c>
      <c r="E555" s="40" t="s">
        <v>9</v>
      </c>
      <c r="F555" s="40">
        <v>25</v>
      </c>
      <c r="G555" s="40" t="s">
        <v>10</v>
      </c>
    </row>
    <row r="556" spans="3:7" ht="15" thickBot="1" x14ac:dyDescent="0.35">
      <c r="C556" s="38">
        <v>43329</v>
      </c>
      <c r="D556" s="39">
        <v>0.71137731481481481</v>
      </c>
      <c r="E556" s="40" t="s">
        <v>9</v>
      </c>
      <c r="F556" s="40">
        <v>26</v>
      </c>
      <c r="G556" s="40" t="s">
        <v>10</v>
      </c>
    </row>
    <row r="557" spans="3:7" ht="15" thickBot="1" x14ac:dyDescent="0.35">
      <c r="C557" s="38">
        <v>43329</v>
      </c>
      <c r="D557" s="39">
        <v>0.71141203703703704</v>
      </c>
      <c r="E557" s="40" t="s">
        <v>9</v>
      </c>
      <c r="F557" s="40">
        <v>22</v>
      </c>
      <c r="G557" s="40" t="s">
        <v>10</v>
      </c>
    </row>
    <row r="558" spans="3:7" ht="15" thickBot="1" x14ac:dyDescent="0.35">
      <c r="C558" s="38">
        <v>43329</v>
      </c>
      <c r="D558" s="39">
        <v>0.71833333333333327</v>
      </c>
      <c r="E558" s="40" t="s">
        <v>9</v>
      </c>
      <c r="F558" s="40">
        <v>21</v>
      </c>
      <c r="G558" s="40" t="s">
        <v>10</v>
      </c>
    </row>
    <row r="559" spans="3:7" ht="15" thickBot="1" x14ac:dyDescent="0.35">
      <c r="C559" s="38">
        <v>43329</v>
      </c>
      <c r="D559" s="39">
        <v>0.71954861111111112</v>
      </c>
      <c r="E559" s="40" t="s">
        <v>9</v>
      </c>
      <c r="F559" s="40">
        <v>12</v>
      </c>
      <c r="G559" s="40" t="s">
        <v>11</v>
      </c>
    </row>
    <row r="560" spans="3:7" ht="15" thickBot="1" x14ac:dyDescent="0.35">
      <c r="C560" s="38">
        <v>43329</v>
      </c>
      <c r="D560" s="39">
        <v>0.72122685185185187</v>
      </c>
      <c r="E560" s="40" t="s">
        <v>9</v>
      </c>
      <c r="F560" s="40">
        <v>10</v>
      </c>
      <c r="G560" s="40" t="s">
        <v>10</v>
      </c>
    </row>
    <row r="561" spans="3:7" ht="15" thickBot="1" x14ac:dyDescent="0.35">
      <c r="C561" s="38">
        <v>43329</v>
      </c>
      <c r="D561" s="39">
        <v>0.72151620370370362</v>
      </c>
      <c r="E561" s="40" t="s">
        <v>9</v>
      </c>
      <c r="F561" s="40">
        <v>10</v>
      </c>
      <c r="G561" s="40" t="s">
        <v>10</v>
      </c>
    </row>
    <row r="562" spans="3:7" ht="15" thickBot="1" x14ac:dyDescent="0.35">
      <c r="C562" s="38">
        <v>43329</v>
      </c>
      <c r="D562" s="39">
        <v>0.72152777777777777</v>
      </c>
      <c r="E562" s="40" t="s">
        <v>9</v>
      </c>
      <c r="F562" s="40">
        <v>10</v>
      </c>
      <c r="G562" s="40" t="s">
        <v>10</v>
      </c>
    </row>
    <row r="563" spans="3:7" ht="15" thickBot="1" x14ac:dyDescent="0.35">
      <c r="C563" s="38">
        <v>43329</v>
      </c>
      <c r="D563" s="39">
        <v>0.72471064814814812</v>
      </c>
      <c r="E563" s="40" t="s">
        <v>9</v>
      </c>
      <c r="F563" s="40">
        <v>20</v>
      </c>
      <c r="G563" s="40" t="s">
        <v>10</v>
      </c>
    </row>
    <row r="564" spans="3:7" ht="15" thickBot="1" x14ac:dyDescent="0.35">
      <c r="C564" s="38">
        <v>43329</v>
      </c>
      <c r="D564" s="39">
        <v>0.73424768518518524</v>
      </c>
      <c r="E564" s="40" t="s">
        <v>9</v>
      </c>
      <c r="F564" s="40">
        <v>14</v>
      </c>
      <c r="G564" s="40" t="s">
        <v>10</v>
      </c>
    </row>
    <row r="565" spans="3:7" ht="15" thickBot="1" x14ac:dyDescent="0.35">
      <c r="C565" s="38">
        <v>43329</v>
      </c>
      <c r="D565" s="39">
        <v>0.73427083333333332</v>
      </c>
      <c r="E565" s="40" t="s">
        <v>9</v>
      </c>
      <c r="F565" s="40">
        <v>10</v>
      </c>
      <c r="G565" s="40" t="s">
        <v>10</v>
      </c>
    </row>
    <row r="566" spans="3:7" ht="15" thickBot="1" x14ac:dyDescent="0.35">
      <c r="C566" s="38">
        <v>43329</v>
      </c>
      <c r="D566" s="39">
        <v>0.73721064814814818</v>
      </c>
      <c r="E566" s="40" t="s">
        <v>9</v>
      </c>
      <c r="F566" s="40">
        <v>16</v>
      </c>
      <c r="G566" s="40" t="s">
        <v>11</v>
      </c>
    </row>
    <row r="567" spans="3:7" ht="15" thickBot="1" x14ac:dyDescent="0.35">
      <c r="C567" s="38">
        <v>43329</v>
      </c>
      <c r="D567" s="39">
        <v>0.74866898148148142</v>
      </c>
      <c r="E567" s="40" t="s">
        <v>9</v>
      </c>
      <c r="F567" s="40">
        <v>17</v>
      </c>
      <c r="G567" s="40" t="s">
        <v>10</v>
      </c>
    </row>
    <row r="568" spans="3:7" ht="15" thickBot="1" x14ac:dyDescent="0.35">
      <c r="C568" s="38">
        <v>43329</v>
      </c>
      <c r="D568" s="39">
        <v>0.74876157407407407</v>
      </c>
      <c r="E568" s="40" t="s">
        <v>9</v>
      </c>
      <c r="F568" s="40">
        <v>17</v>
      </c>
      <c r="G568" s="40" t="s">
        <v>10</v>
      </c>
    </row>
    <row r="569" spans="3:7" ht="15" thickBot="1" x14ac:dyDescent="0.35">
      <c r="C569" s="38">
        <v>43329</v>
      </c>
      <c r="D569" s="39">
        <v>0.75504629629629638</v>
      </c>
      <c r="E569" s="40" t="s">
        <v>9</v>
      </c>
      <c r="F569" s="40">
        <v>12</v>
      </c>
      <c r="G569" s="40" t="s">
        <v>11</v>
      </c>
    </row>
    <row r="570" spans="3:7" ht="15" thickBot="1" x14ac:dyDescent="0.35">
      <c r="C570" s="38">
        <v>43329</v>
      </c>
      <c r="D570" s="39">
        <v>0.76304398148148145</v>
      </c>
      <c r="E570" s="40" t="s">
        <v>9</v>
      </c>
      <c r="F570" s="40">
        <v>10</v>
      </c>
      <c r="G570" s="40" t="s">
        <v>11</v>
      </c>
    </row>
    <row r="571" spans="3:7" ht="15" thickBot="1" x14ac:dyDescent="0.35">
      <c r="C571" s="38">
        <v>43329</v>
      </c>
      <c r="D571" s="39">
        <v>0.77604166666666663</v>
      </c>
      <c r="E571" s="40" t="s">
        <v>9</v>
      </c>
      <c r="F571" s="40">
        <v>13</v>
      </c>
      <c r="G571" s="40" t="s">
        <v>11</v>
      </c>
    </row>
    <row r="572" spans="3:7" ht="15" thickBot="1" x14ac:dyDescent="0.35">
      <c r="C572" s="38">
        <v>43329</v>
      </c>
      <c r="D572" s="39">
        <v>0.77652777777777782</v>
      </c>
      <c r="E572" s="40" t="s">
        <v>9</v>
      </c>
      <c r="F572" s="40">
        <v>12</v>
      </c>
      <c r="G572" s="40" t="s">
        <v>11</v>
      </c>
    </row>
    <row r="573" spans="3:7" ht="15" thickBot="1" x14ac:dyDescent="0.35">
      <c r="C573" s="38">
        <v>43329</v>
      </c>
      <c r="D573" s="39">
        <v>0.79362268518518519</v>
      </c>
      <c r="E573" s="40" t="s">
        <v>9</v>
      </c>
      <c r="F573" s="40">
        <v>25</v>
      </c>
      <c r="G573" s="40" t="s">
        <v>10</v>
      </c>
    </row>
    <row r="574" spans="3:7" ht="15" thickBot="1" x14ac:dyDescent="0.35">
      <c r="C574" s="38">
        <v>43329</v>
      </c>
      <c r="D574" s="39">
        <v>0.81402777777777768</v>
      </c>
      <c r="E574" s="40" t="s">
        <v>9</v>
      </c>
      <c r="F574" s="40">
        <v>21</v>
      </c>
      <c r="G574" s="40" t="s">
        <v>10</v>
      </c>
    </row>
    <row r="575" spans="3:7" ht="15" thickBot="1" x14ac:dyDescent="0.35">
      <c r="C575" s="38">
        <v>43329</v>
      </c>
      <c r="D575" s="39">
        <v>0.82134259259259268</v>
      </c>
      <c r="E575" s="40" t="s">
        <v>9</v>
      </c>
      <c r="F575" s="40">
        <v>11</v>
      </c>
      <c r="G575" s="40" t="s">
        <v>11</v>
      </c>
    </row>
    <row r="576" spans="3:7" ht="15" thickBot="1" x14ac:dyDescent="0.35">
      <c r="C576" s="38">
        <v>43329</v>
      </c>
      <c r="D576" s="39">
        <v>0.82409722222222215</v>
      </c>
      <c r="E576" s="40" t="s">
        <v>9</v>
      </c>
      <c r="F576" s="40">
        <v>10</v>
      </c>
      <c r="G576" s="40" t="s">
        <v>11</v>
      </c>
    </row>
    <row r="577" spans="3:7" ht="15" thickBot="1" x14ac:dyDescent="0.35">
      <c r="C577" s="38">
        <v>43329</v>
      </c>
      <c r="D577" s="39">
        <v>0.82641203703703703</v>
      </c>
      <c r="E577" s="40" t="s">
        <v>9</v>
      </c>
      <c r="F577" s="40">
        <v>22</v>
      </c>
      <c r="G577" s="40" t="s">
        <v>10</v>
      </c>
    </row>
    <row r="578" spans="3:7" ht="15" thickBot="1" x14ac:dyDescent="0.35">
      <c r="C578" s="38">
        <v>43329</v>
      </c>
      <c r="D578" s="39">
        <v>0.84768518518518521</v>
      </c>
      <c r="E578" s="40" t="s">
        <v>9</v>
      </c>
      <c r="F578" s="40">
        <v>12</v>
      </c>
      <c r="G578" s="40" t="s">
        <v>11</v>
      </c>
    </row>
    <row r="579" spans="3:7" ht="15" thickBot="1" x14ac:dyDescent="0.35">
      <c r="C579" s="38">
        <v>43329</v>
      </c>
      <c r="D579" s="39">
        <v>0.86134259259259249</v>
      </c>
      <c r="E579" s="40" t="s">
        <v>9</v>
      </c>
      <c r="F579" s="40">
        <v>10</v>
      </c>
      <c r="G579" s="40" t="s">
        <v>10</v>
      </c>
    </row>
    <row r="580" spans="3:7" ht="15" thickBot="1" x14ac:dyDescent="0.35">
      <c r="C580" s="38">
        <v>43329</v>
      </c>
      <c r="D580" s="39">
        <v>0.86796296296296294</v>
      </c>
      <c r="E580" s="40" t="s">
        <v>9</v>
      </c>
      <c r="F580" s="40">
        <v>20</v>
      </c>
      <c r="G580" s="40" t="s">
        <v>10</v>
      </c>
    </row>
    <row r="581" spans="3:7" ht="15" thickBot="1" x14ac:dyDescent="0.35">
      <c r="C581" s="38">
        <v>43329</v>
      </c>
      <c r="D581" s="39">
        <v>0.91071759259259266</v>
      </c>
      <c r="E581" s="40" t="s">
        <v>9</v>
      </c>
      <c r="F581" s="40">
        <v>22</v>
      </c>
      <c r="G581" s="40" t="s">
        <v>10</v>
      </c>
    </row>
    <row r="582" spans="3:7" ht="15" thickBot="1" x14ac:dyDescent="0.35">
      <c r="C582" s="38">
        <v>43330</v>
      </c>
      <c r="D582" s="39">
        <v>0.21406250000000002</v>
      </c>
      <c r="E582" s="40" t="s">
        <v>9</v>
      </c>
      <c r="F582" s="40">
        <v>13</v>
      </c>
      <c r="G582" s="40" t="s">
        <v>11</v>
      </c>
    </row>
    <row r="583" spans="3:7" ht="15" thickBot="1" x14ac:dyDescent="0.35">
      <c r="C583" s="38">
        <v>43330</v>
      </c>
      <c r="D583" s="39">
        <v>0.21421296296296297</v>
      </c>
      <c r="E583" s="40" t="s">
        <v>9</v>
      </c>
      <c r="F583" s="40">
        <v>17</v>
      </c>
      <c r="G583" s="40" t="s">
        <v>11</v>
      </c>
    </row>
    <row r="584" spans="3:7" ht="15" thickBot="1" x14ac:dyDescent="0.35">
      <c r="C584" s="38">
        <v>43330</v>
      </c>
      <c r="D584" s="39">
        <v>0.29119212962962965</v>
      </c>
      <c r="E584" s="40" t="s">
        <v>9</v>
      </c>
      <c r="F584" s="40">
        <v>12</v>
      </c>
      <c r="G584" s="40" t="s">
        <v>11</v>
      </c>
    </row>
    <row r="585" spans="3:7" ht="15" thickBot="1" x14ac:dyDescent="0.35">
      <c r="C585" s="38">
        <v>43330</v>
      </c>
      <c r="D585" s="39">
        <v>0.30840277777777775</v>
      </c>
      <c r="E585" s="40" t="s">
        <v>9</v>
      </c>
      <c r="F585" s="40">
        <v>10</v>
      </c>
      <c r="G585" s="40" t="s">
        <v>11</v>
      </c>
    </row>
    <row r="586" spans="3:7" ht="15" thickBot="1" x14ac:dyDescent="0.35">
      <c r="C586" s="38">
        <v>43330</v>
      </c>
      <c r="D586" s="39">
        <v>0.3119675925925926</v>
      </c>
      <c r="E586" s="40" t="s">
        <v>9</v>
      </c>
      <c r="F586" s="40">
        <v>11</v>
      </c>
      <c r="G586" s="40" t="s">
        <v>11</v>
      </c>
    </row>
    <row r="587" spans="3:7" ht="15" thickBot="1" x14ac:dyDescent="0.35">
      <c r="C587" s="38">
        <v>43330</v>
      </c>
      <c r="D587" s="39">
        <v>0.3135532407407407</v>
      </c>
      <c r="E587" s="40" t="s">
        <v>9</v>
      </c>
      <c r="F587" s="40">
        <v>12</v>
      </c>
      <c r="G587" s="40" t="s">
        <v>11</v>
      </c>
    </row>
    <row r="588" spans="3:7" ht="15" thickBot="1" x14ac:dyDescent="0.35">
      <c r="C588" s="38">
        <v>43330</v>
      </c>
      <c r="D588" s="39">
        <v>0.33128472222222222</v>
      </c>
      <c r="E588" s="40" t="s">
        <v>9</v>
      </c>
      <c r="F588" s="40">
        <v>18</v>
      </c>
      <c r="G588" s="40" t="s">
        <v>10</v>
      </c>
    </row>
    <row r="589" spans="3:7" ht="15" thickBot="1" x14ac:dyDescent="0.35">
      <c r="C589" s="38">
        <v>43330</v>
      </c>
      <c r="D589" s="39">
        <v>0.33519675925925929</v>
      </c>
      <c r="E589" s="40" t="s">
        <v>9</v>
      </c>
      <c r="F589" s="40">
        <v>26</v>
      </c>
      <c r="G589" s="40" t="s">
        <v>10</v>
      </c>
    </row>
    <row r="590" spans="3:7" ht="15" thickBot="1" x14ac:dyDescent="0.35">
      <c r="C590" s="38">
        <v>43330</v>
      </c>
      <c r="D590" s="39">
        <v>0.33944444444444444</v>
      </c>
      <c r="E590" s="40" t="s">
        <v>9</v>
      </c>
      <c r="F590" s="40">
        <v>25</v>
      </c>
      <c r="G590" s="40" t="s">
        <v>10</v>
      </c>
    </row>
    <row r="591" spans="3:7" ht="15" thickBot="1" x14ac:dyDescent="0.35">
      <c r="C591" s="38">
        <v>43330</v>
      </c>
      <c r="D591" s="39">
        <v>0.34479166666666666</v>
      </c>
      <c r="E591" s="40" t="s">
        <v>9</v>
      </c>
      <c r="F591" s="40">
        <v>16</v>
      </c>
      <c r="G591" s="40" t="s">
        <v>11</v>
      </c>
    </row>
    <row r="592" spans="3:7" ht="15" thickBot="1" x14ac:dyDescent="0.35">
      <c r="C592" s="38">
        <v>43330</v>
      </c>
      <c r="D592" s="39">
        <v>0.35182870370370373</v>
      </c>
      <c r="E592" s="40" t="s">
        <v>9</v>
      </c>
      <c r="F592" s="40">
        <v>24</v>
      </c>
      <c r="G592" s="40" t="s">
        <v>10</v>
      </c>
    </row>
    <row r="593" spans="3:7" ht="15" thickBot="1" x14ac:dyDescent="0.35">
      <c r="C593" s="38">
        <v>43330</v>
      </c>
      <c r="D593" s="39">
        <v>0.35510416666666672</v>
      </c>
      <c r="E593" s="40" t="s">
        <v>9</v>
      </c>
      <c r="F593" s="40">
        <v>11</v>
      </c>
      <c r="G593" s="40" t="s">
        <v>11</v>
      </c>
    </row>
    <row r="594" spans="3:7" ht="15" thickBot="1" x14ac:dyDescent="0.35">
      <c r="C594" s="38">
        <v>43330</v>
      </c>
      <c r="D594" s="39">
        <v>0.36094907407407412</v>
      </c>
      <c r="E594" s="40" t="s">
        <v>9</v>
      </c>
      <c r="F594" s="40">
        <v>23</v>
      </c>
      <c r="G594" s="40" t="s">
        <v>10</v>
      </c>
    </row>
    <row r="595" spans="3:7" ht="15" thickBot="1" x14ac:dyDescent="0.35">
      <c r="C595" s="38">
        <v>43330</v>
      </c>
      <c r="D595" s="39">
        <v>0.36700231481481477</v>
      </c>
      <c r="E595" s="40" t="s">
        <v>9</v>
      </c>
      <c r="F595" s="40">
        <v>24</v>
      </c>
      <c r="G595" s="40" t="s">
        <v>10</v>
      </c>
    </row>
    <row r="596" spans="3:7" ht="15" thickBot="1" x14ac:dyDescent="0.35">
      <c r="C596" s="38">
        <v>43330</v>
      </c>
      <c r="D596" s="39">
        <v>0.3833449074074074</v>
      </c>
      <c r="E596" s="40" t="s">
        <v>9</v>
      </c>
      <c r="F596" s="40">
        <v>26</v>
      </c>
      <c r="G596" s="40" t="s">
        <v>11</v>
      </c>
    </row>
    <row r="597" spans="3:7" ht="15" thickBot="1" x14ac:dyDescent="0.35">
      <c r="C597" s="38">
        <v>43330</v>
      </c>
      <c r="D597" s="39">
        <v>0.38618055555555553</v>
      </c>
      <c r="E597" s="40" t="s">
        <v>9</v>
      </c>
      <c r="F597" s="40">
        <v>12</v>
      </c>
      <c r="G597" s="40" t="s">
        <v>11</v>
      </c>
    </row>
    <row r="598" spans="3:7" ht="15" thickBot="1" x14ac:dyDescent="0.35">
      <c r="C598" s="38">
        <v>43330</v>
      </c>
      <c r="D598" s="39">
        <v>0.39371527777777776</v>
      </c>
      <c r="E598" s="40" t="s">
        <v>9</v>
      </c>
      <c r="F598" s="40">
        <v>28</v>
      </c>
      <c r="G598" s="40" t="s">
        <v>10</v>
      </c>
    </row>
    <row r="599" spans="3:7" ht="15" thickBot="1" x14ac:dyDescent="0.35">
      <c r="C599" s="38">
        <v>43330</v>
      </c>
      <c r="D599" s="39">
        <v>0.40686342592592589</v>
      </c>
      <c r="E599" s="40" t="s">
        <v>9</v>
      </c>
      <c r="F599" s="40">
        <v>26</v>
      </c>
      <c r="G599" s="40" t="s">
        <v>11</v>
      </c>
    </row>
    <row r="600" spans="3:7" ht="15" thickBot="1" x14ac:dyDescent="0.35">
      <c r="C600" s="38">
        <v>43330</v>
      </c>
      <c r="D600" s="39">
        <v>0.4140625</v>
      </c>
      <c r="E600" s="40" t="s">
        <v>9</v>
      </c>
      <c r="F600" s="40">
        <v>20</v>
      </c>
      <c r="G600" s="40" t="s">
        <v>10</v>
      </c>
    </row>
    <row r="601" spans="3:7" ht="15" thickBot="1" x14ac:dyDescent="0.35">
      <c r="C601" s="38">
        <v>43330</v>
      </c>
      <c r="D601" s="39">
        <v>0.42113425925925929</v>
      </c>
      <c r="E601" s="40" t="s">
        <v>9</v>
      </c>
      <c r="F601" s="40">
        <v>20</v>
      </c>
      <c r="G601" s="40" t="s">
        <v>10</v>
      </c>
    </row>
    <row r="602" spans="3:7" ht="15" thickBot="1" x14ac:dyDescent="0.35">
      <c r="C602" s="38">
        <v>43330</v>
      </c>
      <c r="D602" s="39">
        <v>0.42115740740740742</v>
      </c>
      <c r="E602" s="40" t="s">
        <v>9</v>
      </c>
      <c r="F602" s="40">
        <v>15</v>
      </c>
      <c r="G602" s="40" t="s">
        <v>10</v>
      </c>
    </row>
    <row r="603" spans="3:7" ht="15" thickBot="1" x14ac:dyDescent="0.35">
      <c r="C603" s="38">
        <v>43330</v>
      </c>
      <c r="D603" s="39">
        <v>0.4211805555555555</v>
      </c>
      <c r="E603" s="40" t="s">
        <v>9</v>
      </c>
      <c r="F603" s="40">
        <v>19</v>
      </c>
      <c r="G603" s="40" t="s">
        <v>10</v>
      </c>
    </row>
    <row r="604" spans="3:7" ht="15" thickBot="1" x14ac:dyDescent="0.35">
      <c r="C604" s="38">
        <v>43330</v>
      </c>
      <c r="D604" s="39">
        <v>0.42119212962962965</v>
      </c>
      <c r="E604" s="40" t="s">
        <v>9</v>
      </c>
      <c r="F604" s="40">
        <v>26</v>
      </c>
      <c r="G604" s="40" t="s">
        <v>10</v>
      </c>
    </row>
    <row r="605" spans="3:7" ht="15" thickBot="1" x14ac:dyDescent="0.35">
      <c r="C605" s="38">
        <v>43330</v>
      </c>
      <c r="D605" s="39">
        <v>0.42244212962962963</v>
      </c>
      <c r="E605" s="40" t="s">
        <v>9</v>
      </c>
      <c r="F605" s="40">
        <v>26</v>
      </c>
      <c r="G605" s="40" t="s">
        <v>11</v>
      </c>
    </row>
    <row r="606" spans="3:7" ht="15" thickBot="1" x14ac:dyDescent="0.35">
      <c r="C606" s="38">
        <v>43330</v>
      </c>
      <c r="D606" s="39">
        <v>0.42618055555555556</v>
      </c>
      <c r="E606" s="40" t="s">
        <v>9</v>
      </c>
      <c r="F606" s="40">
        <v>11</v>
      </c>
      <c r="G606" s="40" t="s">
        <v>11</v>
      </c>
    </row>
    <row r="607" spans="3:7" ht="15" thickBot="1" x14ac:dyDescent="0.35">
      <c r="C607" s="38">
        <v>43330</v>
      </c>
      <c r="D607" s="39">
        <v>0.43614583333333329</v>
      </c>
      <c r="E607" s="40" t="s">
        <v>9</v>
      </c>
      <c r="F607" s="40">
        <v>10</v>
      </c>
      <c r="G607" s="40" t="s">
        <v>11</v>
      </c>
    </row>
    <row r="608" spans="3:7" ht="15" thickBot="1" x14ac:dyDescent="0.35">
      <c r="C608" s="38">
        <v>43330</v>
      </c>
      <c r="D608" s="39">
        <v>0.44381944444444449</v>
      </c>
      <c r="E608" s="40" t="s">
        <v>9</v>
      </c>
      <c r="F608" s="40">
        <v>10</v>
      </c>
      <c r="G608" s="40" t="s">
        <v>11</v>
      </c>
    </row>
    <row r="609" spans="3:7" ht="15" thickBot="1" x14ac:dyDescent="0.35">
      <c r="C609" s="38">
        <v>43330</v>
      </c>
      <c r="D609" s="39">
        <v>0.45446759259259256</v>
      </c>
      <c r="E609" s="40" t="s">
        <v>9</v>
      </c>
      <c r="F609" s="40">
        <v>9</v>
      </c>
      <c r="G609" s="40" t="s">
        <v>10</v>
      </c>
    </row>
    <row r="610" spans="3:7" ht="15" thickBot="1" x14ac:dyDescent="0.35">
      <c r="C610" s="38">
        <v>43330</v>
      </c>
      <c r="D610" s="39">
        <v>0.45613425925925927</v>
      </c>
      <c r="E610" s="40" t="s">
        <v>9</v>
      </c>
      <c r="F610" s="40">
        <v>11</v>
      </c>
      <c r="G610" s="40" t="s">
        <v>11</v>
      </c>
    </row>
    <row r="611" spans="3:7" ht="15" thickBot="1" x14ac:dyDescent="0.35">
      <c r="C611" s="38">
        <v>43330</v>
      </c>
      <c r="D611" s="39">
        <v>0.45721064814814816</v>
      </c>
      <c r="E611" s="40" t="s">
        <v>9</v>
      </c>
      <c r="F611" s="40">
        <v>21</v>
      </c>
      <c r="G611" s="40" t="s">
        <v>11</v>
      </c>
    </row>
    <row r="612" spans="3:7" ht="15" thickBot="1" x14ac:dyDescent="0.35">
      <c r="C612" s="38">
        <v>43330</v>
      </c>
      <c r="D612" s="39">
        <v>0.45723379629629629</v>
      </c>
      <c r="E612" s="40" t="s">
        <v>9</v>
      </c>
      <c r="F612" s="40">
        <v>13</v>
      </c>
      <c r="G612" s="40" t="s">
        <v>11</v>
      </c>
    </row>
    <row r="613" spans="3:7" ht="15" thickBot="1" x14ac:dyDescent="0.35">
      <c r="C613" s="38">
        <v>43330</v>
      </c>
      <c r="D613" s="39">
        <v>0.45750000000000002</v>
      </c>
      <c r="E613" s="40" t="s">
        <v>9</v>
      </c>
      <c r="F613" s="40">
        <v>20</v>
      </c>
      <c r="G613" s="40" t="s">
        <v>10</v>
      </c>
    </row>
    <row r="614" spans="3:7" ht="15" thickBot="1" x14ac:dyDescent="0.35">
      <c r="C614" s="38">
        <v>43330</v>
      </c>
      <c r="D614" s="39">
        <v>0.47027777777777779</v>
      </c>
      <c r="E614" s="40" t="s">
        <v>9</v>
      </c>
      <c r="F614" s="40">
        <v>33</v>
      </c>
      <c r="G614" s="40" t="s">
        <v>10</v>
      </c>
    </row>
    <row r="615" spans="3:7" ht="15" thickBot="1" x14ac:dyDescent="0.35">
      <c r="C615" s="38">
        <v>43330</v>
      </c>
      <c r="D615" s="39">
        <v>0.49032407407407402</v>
      </c>
      <c r="E615" s="40" t="s">
        <v>9</v>
      </c>
      <c r="F615" s="40">
        <v>11</v>
      </c>
      <c r="G615" s="40" t="s">
        <v>10</v>
      </c>
    </row>
    <row r="616" spans="3:7" ht="15" thickBot="1" x14ac:dyDescent="0.35">
      <c r="C616" s="38">
        <v>43330</v>
      </c>
      <c r="D616" s="39">
        <v>0.49381944444444442</v>
      </c>
      <c r="E616" s="40" t="s">
        <v>9</v>
      </c>
      <c r="F616" s="40">
        <v>17</v>
      </c>
      <c r="G616" s="40" t="s">
        <v>10</v>
      </c>
    </row>
    <row r="617" spans="3:7" ht="15" thickBot="1" x14ac:dyDescent="0.35">
      <c r="C617" s="38">
        <v>43330</v>
      </c>
      <c r="D617" s="39">
        <v>0.49917824074074074</v>
      </c>
      <c r="E617" s="40" t="s">
        <v>9</v>
      </c>
      <c r="F617" s="40">
        <v>15</v>
      </c>
      <c r="G617" s="40" t="s">
        <v>10</v>
      </c>
    </row>
    <row r="618" spans="3:7" ht="15" thickBot="1" x14ac:dyDescent="0.35">
      <c r="C618" s="38">
        <v>43330</v>
      </c>
      <c r="D618" s="39">
        <v>0.49918981481481484</v>
      </c>
      <c r="E618" s="40" t="s">
        <v>9</v>
      </c>
      <c r="F618" s="40">
        <v>9</v>
      </c>
      <c r="G618" s="40" t="s">
        <v>10</v>
      </c>
    </row>
    <row r="619" spans="3:7" ht="15" thickBot="1" x14ac:dyDescent="0.35">
      <c r="C619" s="38">
        <v>43330</v>
      </c>
      <c r="D619" s="39">
        <v>0.49923611111111116</v>
      </c>
      <c r="E619" s="40" t="s">
        <v>9</v>
      </c>
      <c r="F619" s="40">
        <v>12</v>
      </c>
      <c r="G619" s="40" t="s">
        <v>10</v>
      </c>
    </row>
    <row r="620" spans="3:7" ht="15" thickBot="1" x14ac:dyDescent="0.35">
      <c r="C620" s="38">
        <v>43330</v>
      </c>
      <c r="D620" s="39">
        <v>0.4992476851851852</v>
      </c>
      <c r="E620" s="40" t="s">
        <v>9</v>
      </c>
      <c r="F620" s="40">
        <v>14</v>
      </c>
      <c r="G620" s="40" t="s">
        <v>10</v>
      </c>
    </row>
    <row r="621" spans="3:7" ht="15" thickBot="1" x14ac:dyDescent="0.35">
      <c r="C621" s="38">
        <v>43330</v>
      </c>
      <c r="D621" s="39">
        <v>0.49935185185185182</v>
      </c>
      <c r="E621" s="40" t="s">
        <v>9</v>
      </c>
      <c r="F621" s="40">
        <v>20</v>
      </c>
      <c r="G621" s="40" t="s">
        <v>11</v>
      </c>
    </row>
    <row r="622" spans="3:7" ht="15" thickBot="1" x14ac:dyDescent="0.35">
      <c r="C622" s="38">
        <v>43330</v>
      </c>
      <c r="D622" s="39">
        <v>0.49937499999999996</v>
      </c>
      <c r="E622" s="40" t="s">
        <v>9</v>
      </c>
      <c r="F622" s="40">
        <v>18</v>
      </c>
      <c r="G622" s="40" t="s">
        <v>11</v>
      </c>
    </row>
    <row r="623" spans="3:7" ht="15" thickBot="1" x14ac:dyDescent="0.35">
      <c r="C623" s="38">
        <v>43330</v>
      </c>
      <c r="D623" s="39">
        <v>0.49939814814814815</v>
      </c>
      <c r="E623" s="40" t="s">
        <v>9</v>
      </c>
      <c r="F623" s="40">
        <v>15</v>
      </c>
      <c r="G623" s="40" t="s">
        <v>11</v>
      </c>
    </row>
    <row r="624" spans="3:7" ht="15" thickBot="1" x14ac:dyDescent="0.35">
      <c r="C624" s="38">
        <v>43330</v>
      </c>
      <c r="D624" s="39">
        <v>0.4994791666666667</v>
      </c>
      <c r="E624" s="40" t="s">
        <v>9</v>
      </c>
      <c r="F624" s="40">
        <v>10</v>
      </c>
      <c r="G624" s="40" t="s">
        <v>11</v>
      </c>
    </row>
    <row r="625" spans="3:7" ht="15" thickBot="1" x14ac:dyDescent="0.35">
      <c r="C625" s="38">
        <v>43330</v>
      </c>
      <c r="D625" s="39">
        <v>0.50247685185185187</v>
      </c>
      <c r="E625" s="40" t="s">
        <v>9</v>
      </c>
      <c r="F625" s="40">
        <v>12</v>
      </c>
      <c r="G625" s="40" t="s">
        <v>10</v>
      </c>
    </row>
    <row r="626" spans="3:7" ht="15" thickBot="1" x14ac:dyDescent="0.35">
      <c r="C626" s="38">
        <v>43330</v>
      </c>
      <c r="D626" s="39">
        <v>0.50250000000000006</v>
      </c>
      <c r="E626" s="40" t="s">
        <v>9</v>
      </c>
      <c r="F626" s="40">
        <v>18</v>
      </c>
      <c r="G626" s="40" t="s">
        <v>10</v>
      </c>
    </row>
    <row r="627" spans="3:7" ht="15" thickBot="1" x14ac:dyDescent="0.35">
      <c r="C627" s="38">
        <v>43330</v>
      </c>
      <c r="D627" s="39">
        <v>0.50255787037037036</v>
      </c>
      <c r="E627" s="40" t="s">
        <v>9</v>
      </c>
      <c r="F627" s="40">
        <v>21</v>
      </c>
      <c r="G627" s="40" t="s">
        <v>10</v>
      </c>
    </row>
    <row r="628" spans="3:7" ht="15" thickBot="1" x14ac:dyDescent="0.35">
      <c r="C628" s="38">
        <v>43330</v>
      </c>
      <c r="D628" s="39">
        <v>0.50256944444444451</v>
      </c>
      <c r="E628" s="40" t="s">
        <v>9</v>
      </c>
      <c r="F628" s="40">
        <v>19</v>
      </c>
      <c r="G628" s="40" t="s">
        <v>10</v>
      </c>
    </row>
    <row r="629" spans="3:7" ht="15" thickBot="1" x14ac:dyDescent="0.35">
      <c r="C629" s="38">
        <v>43330</v>
      </c>
      <c r="D629" s="39">
        <v>0.50891203703703702</v>
      </c>
      <c r="E629" s="40" t="s">
        <v>9</v>
      </c>
      <c r="F629" s="40">
        <v>19</v>
      </c>
      <c r="G629" s="40" t="s">
        <v>10</v>
      </c>
    </row>
    <row r="630" spans="3:7" ht="15" thickBot="1" x14ac:dyDescent="0.35">
      <c r="C630" s="38">
        <v>43330</v>
      </c>
      <c r="D630" s="39">
        <v>0.51071759259259253</v>
      </c>
      <c r="E630" s="40" t="s">
        <v>9</v>
      </c>
      <c r="F630" s="40">
        <v>19</v>
      </c>
      <c r="G630" s="40" t="s">
        <v>10</v>
      </c>
    </row>
    <row r="631" spans="3:7" ht="15" thickBot="1" x14ac:dyDescent="0.35">
      <c r="C631" s="38">
        <v>43330</v>
      </c>
      <c r="D631" s="39">
        <v>0.51478009259259261</v>
      </c>
      <c r="E631" s="40" t="s">
        <v>9</v>
      </c>
      <c r="F631" s="40">
        <v>25</v>
      </c>
      <c r="G631" s="40" t="s">
        <v>10</v>
      </c>
    </row>
    <row r="632" spans="3:7" ht="15" thickBot="1" x14ac:dyDescent="0.35">
      <c r="C632" s="38">
        <v>43330</v>
      </c>
      <c r="D632" s="39">
        <v>0.51754629629629634</v>
      </c>
      <c r="E632" s="40" t="s">
        <v>9</v>
      </c>
      <c r="F632" s="40">
        <v>17</v>
      </c>
      <c r="G632" s="40" t="s">
        <v>10</v>
      </c>
    </row>
    <row r="633" spans="3:7" ht="15" thickBot="1" x14ac:dyDescent="0.35">
      <c r="C633" s="38">
        <v>43330</v>
      </c>
      <c r="D633" s="39">
        <v>0.5175925925925926</v>
      </c>
      <c r="E633" s="40" t="s">
        <v>9</v>
      </c>
      <c r="F633" s="40">
        <v>25</v>
      </c>
      <c r="G633" s="40" t="s">
        <v>10</v>
      </c>
    </row>
    <row r="634" spans="3:7" ht="15" thickBot="1" x14ac:dyDescent="0.35">
      <c r="C634" s="38">
        <v>43330</v>
      </c>
      <c r="D634" s="39">
        <v>0.52243055555555562</v>
      </c>
      <c r="E634" s="40" t="s">
        <v>9</v>
      </c>
      <c r="F634" s="40">
        <v>23</v>
      </c>
      <c r="G634" s="40" t="s">
        <v>11</v>
      </c>
    </row>
    <row r="635" spans="3:7" ht="15" thickBot="1" x14ac:dyDescent="0.35">
      <c r="C635" s="38">
        <v>43330</v>
      </c>
      <c r="D635" s="39">
        <v>0.52244212962962966</v>
      </c>
      <c r="E635" s="40" t="s">
        <v>9</v>
      </c>
      <c r="F635" s="40">
        <v>23</v>
      </c>
      <c r="G635" s="40" t="s">
        <v>11</v>
      </c>
    </row>
    <row r="636" spans="3:7" ht="15" thickBot="1" x14ac:dyDescent="0.35">
      <c r="C636" s="38">
        <v>43330</v>
      </c>
      <c r="D636" s="39">
        <v>0.52247685185185189</v>
      </c>
      <c r="E636" s="40" t="s">
        <v>9</v>
      </c>
      <c r="F636" s="40">
        <v>17</v>
      </c>
      <c r="G636" s="40" t="s">
        <v>11</v>
      </c>
    </row>
    <row r="637" spans="3:7" ht="15" thickBot="1" x14ac:dyDescent="0.35">
      <c r="C637" s="38">
        <v>43330</v>
      </c>
      <c r="D637" s="39">
        <v>0.52248842592592593</v>
      </c>
      <c r="E637" s="40" t="s">
        <v>9</v>
      </c>
      <c r="F637" s="40">
        <v>8</v>
      </c>
      <c r="G637" s="40" t="s">
        <v>11</v>
      </c>
    </row>
    <row r="638" spans="3:7" ht="15" thickBot="1" x14ac:dyDescent="0.35">
      <c r="C638" s="38">
        <v>43330</v>
      </c>
      <c r="D638" s="39">
        <v>0.52444444444444438</v>
      </c>
      <c r="E638" s="40" t="s">
        <v>9</v>
      </c>
      <c r="F638" s="40">
        <v>13</v>
      </c>
      <c r="G638" s="40" t="s">
        <v>11</v>
      </c>
    </row>
    <row r="639" spans="3:7" ht="15" thickBot="1" x14ac:dyDescent="0.35">
      <c r="C639" s="38">
        <v>43330</v>
      </c>
      <c r="D639" s="39">
        <v>0.52863425925925933</v>
      </c>
      <c r="E639" s="40" t="s">
        <v>9</v>
      </c>
      <c r="F639" s="40">
        <v>10</v>
      </c>
      <c r="G639" s="40" t="s">
        <v>10</v>
      </c>
    </row>
    <row r="640" spans="3:7" ht="15" thickBot="1" x14ac:dyDescent="0.35">
      <c r="C640" s="38">
        <v>43330</v>
      </c>
      <c r="D640" s="39">
        <v>0.52934027777777781</v>
      </c>
      <c r="E640" s="40" t="s">
        <v>9</v>
      </c>
      <c r="F640" s="40">
        <v>12</v>
      </c>
      <c r="G640" s="40" t="s">
        <v>11</v>
      </c>
    </row>
    <row r="641" spans="3:7" ht="15" thickBot="1" x14ac:dyDescent="0.35">
      <c r="C641" s="38">
        <v>43330</v>
      </c>
      <c r="D641" s="39">
        <v>0.53420138888888891</v>
      </c>
      <c r="E641" s="40" t="s">
        <v>9</v>
      </c>
      <c r="F641" s="40">
        <v>11</v>
      </c>
      <c r="G641" s="40" t="s">
        <v>10</v>
      </c>
    </row>
    <row r="642" spans="3:7" ht="15" thickBot="1" x14ac:dyDescent="0.35">
      <c r="C642" s="38">
        <v>43330</v>
      </c>
      <c r="D642" s="39">
        <v>0.54995370370370367</v>
      </c>
      <c r="E642" s="40" t="s">
        <v>9</v>
      </c>
      <c r="F642" s="40">
        <v>10</v>
      </c>
      <c r="G642" s="40" t="s">
        <v>11</v>
      </c>
    </row>
    <row r="643" spans="3:7" ht="15" thickBot="1" x14ac:dyDescent="0.35">
      <c r="C643" s="38">
        <v>43330</v>
      </c>
      <c r="D643" s="39">
        <v>0.55401620370370364</v>
      </c>
      <c r="E643" s="40" t="s">
        <v>9</v>
      </c>
      <c r="F643" s="40">
        <v>11</v>
      </c>
      <c r="G643" s="40" t="s">
        <v>11</v>
      </c>
    </row>
    <row r="644" spans="3:7" ht="15" thickBot="1" x14ac:dyDescent="0.35">
      <c r="C644" s="38">
        <v>43330</v>
      </c>
      <c r="D644" s="39">
        <v>0.55989583333333337</v>
      </c>
      <c r="E644" s="40" t="s">
        <v>9</v>
      </c>
      <c r="F644" s="40">
        <v>14</v>
      </c>
      <c r="G644" s="40" t="s">
        <v>11</v>
      </c>
    </row>
    <row r="645" spans="3:7" ht="15" thickBot="1" x14ac:dyDescent="0.35">
      <c r="C645" s="38">
        <v>43330</v>
      </c>
      <c r="D645" s="39">
        <v>0.56391203703703707</v>
      </c>
      <c r="E645" s="40" t="s">
        <v>9</v>
      </c>
      <c r="F645" s="40">
        <v>12</v>
      </c>
      <c r="G645" s="40" t="s">
        <v>11</v>
      </c>
    </row>
    <row r="646" spans="3:7" ht="15" thickBot="1" x14ac:dyDescent="0.35">
      <c r="C646" s="38">
        <v>43330</v>
      </c>
      <c r="D646" s="39">
        <v>0.56418981481481478</v>
      </c>
      <c r="E646" s="40" t="s">
        <v>9</v>
      </c>
      <c r="F646" s="40">
        <v>26</v>
      </c>
      <c r="G646" s="40" t="s">
        <v>10</v>
      </c>
    </row>
    <row r="647" spans="3:7" ht="15" thickBot="1" x14ac:dyDescent="0.35">
      <c r="C647" s="38">
        <v>43330</v>
      </c>
      <c r="D647" s="39">
        <v>0.56778935185185186</v>
      </c>
      <c r="E647" s="40" t="s">
        <v>9</v>
      </c>
      <c r="F647" s="40">
        <v>12</v>
      </c>
      <c r="G647" s="40" t="s">
        <v>11</v>
      </c>
    </row>
    <row r="648" spans="3:7" ht="15" thickBot="1" x14ac:dyDescent="0.35">
      <c r="C648" s="38">
        <v>43330</v>
      </c>
      <c r="D648" s="39">
        <v>0.56998842592592591</v>
      </c>
      <c r="E648" s="40" t="s">
        <v>9</v>
      </c>
      <c r="F648" s="40">
        <v>11</v>
      </c>
      <c r="G648" s="40" t="s">
        <v>10</v>
      </c>
    </row>
    <row r="649" spans="3:7" ht="15" thickBot="1" x14ac:dyDescent="0.35">
      <c r="C649" s="38">
        <v>43330</v>
      </c>
      <c r="D649" s="39">
        <v>0.57013888888888886</v>
      </c>
      <c r="E649" s="40" t="s">
        <v>9</v>
      </c>
      <c r="F649" s="40">
        <v>12</v>
      </c>
      <c r="G649" s="40" t="s">
        <v>10</v>
      </c>
    </row>
    <row r="650" spans="3:7" ht="15" thickBot="1" x14ac:dyDescent="0.35">
      <c r="C650" s="38">
        <v>43330</v>
      </c>
      <c r="D650" s="39">
        <v>0.57148148148148148</v>
      </c>
      <c r="E650" s="40" t="s">
        <v>9</v>
      </c>
      <c r="F650" s="40">
        <v>10</v>
      </c>
      <c r="G650" s="40" t="s">
        <v>11</v>
      </c>
    </row>
    <row r="651" spans="3:7" ht="15" thickBot="1" x14ac:dyDescent="0.35">
      <c r="C651" s="38">
        <v>43330</v>
      </c>
      <c r="D651" s="39">
        <v>0.57938657407407412</v>
      </c>
      <c r="E651" s="40" t="s">
        <v>9</v>
      </c>
      <c r="F651" s="40">
        <v>13</v>
      </c>
      <c r="G651" s="40" t="s">
        <v>10</v>
      </c>
    </row>
    <row r="652" spans="3:7" ht="15" thickBot="1" x14ac:dyDescent="0.35">
      <c r="C652" s="38">
        <v>43330</v>
      </c>
      <c r="D652" s="39">
        <v>0.57944444444444443</v>
      </c>
      <c r="E652" s="40" t="s">
        <v>9</v>
      </c>
      <c r="F652" s="40">
        <v>10</v>
      </c>
      <c r="G652" s="40" t="s">
        <v>10</v>
      </c>
    </row>
    <row r="653" spans="3:7" ht="15" thickBot="1" x14ac:dyDescent="0.35">
      <c r="C653" s="38">
        <v>43330</v>
      </c>
      <c r="D653" s="39">
        <v>0.57978009259259256</v>
      </c>
      <c r="E653" s="40" t="s">
        <v>9</v>
      </c>
      <c r="F653" s="40">
        <v>12</v>
      </c>
      <c r="G653" s="40" t="s">
        <v>11</v>
      </c>
    </row>
    <row r="654" spans="3:7" ht="15" thickBot="1" x14ac:dyDescent="0.35">
      <c r="C654" s="38">
        <v>43330</v>
      </c>
      <c r="D654" s="39">
        <v>0.58283564814814814</v>
      </c>
      <c r="E654" s="40" t="s">
        <v>9</v>
      </c>
      <c r="F654" s="40">
        <v>10</v>
      </c>
      <c r="G654" s="40" t="s">
        <v>10</v>
      </c>
    </row>
    <row r="655" spans="3:7" ht="15" thickBot="1" x14ac:dyDescent="0.35">
      <c r="C655" s="38">
        <v>43330</v>
      </c>
      <c r="D655" s="39">
        <v>0.58384259259259264</v>
      </c>
      <c r="E655" s="40" t="s">
        <v>9</v>
      </c>
      <c r="F655" s="40">
        <v>10</v>
      </c>
      <c r="G655" s="40" t="s">
        <v>11</v>
      </c>
    </row>
    <row r="656" spans="3:7" ht="15" thickBot="1" x14ac:dyDescent="0.35">
      <c r="C656" s="38">
        <v>43330</v>
      </c>
      <c r="D656" s="39">
        <v>0.58511574074074069</v>
      </c>
      <c r="E656" s="40" t="s">
        <v>9</v>
      </c>
      <c r="F656" s="40">
        <v>6</v>
      </c>
      <c r="G656" s="40" t="s">
        <v>11</v>
      </c>
    </row>
    <row r="657" spans="3:7" ht="15" thickBot="1" x14ac:dyDescent="0.35">
      <c r="C657" s="38">
        <v>43330</v>
      </c>
      <c r="D657" s="39">
        <v>0.58956018518518516</v>
      </c>
      <c r="E657" s="40" t="s">
        <v>9</v>
      </c>
      <c r="F657" s="40">
        <v>26</v>
      </c>
      <c r="G657" s="40" t="s">
        <v>10</v>
      </c>
    </row>
    <row r="658" spans="3:7" ht="15" thickBot="1" x14ac:dyDescent="0.35">
      <c r="C658" s="38">
        <v>43330</v>
      </c>
      <c r="D658" s="39">
        <v>0.59707175925925926</v>
      </c>
      <c r="E658" s="40" t="s">
        <v>9</v>
      </c>
      <c r="F658" s="40">
        <v>22</v>
      </c>
      <c r="G658" s="40" t="s">
        <v>11</v>
      </c>
    </row>
    <row r="659" spans="3:7" ht="15" thickBot="1" x14ac:dyDescent="0.35">
      <c r="C659" s="38">
        <v>43330</v>
      </c>
      <c r="D659" s="39">
        <v>0.60141203703703705</v>
      </c>
      <c r="E659" s="40" t="s">
        <v>9</v>
      </c>
      <c r="F659" s="40">
        <v>10</v>
      </c>
      <c r="G659" s="40" t="s">
        <v>10</v>
      </c>
    </row>
    <row r="660" spans="3:7" ht="15" thickBot="1" x14ac:dyDescent="0.35">
      <c r="C660" s="38">
        <v>43330</v>
      </c>
      <c r="D660" s="39">
        <v>0.60969907407407409</v>
      </c>
      <c r="E660" s="40" t="s">
        <v>9</v>
      </c>
      <c r="F660" s="40">
        <v>14</v>
      </c>
      <c r="G660" s="40" t="s">
        <v>11</v>
      </c>
    </row>
    <row r="661" spans="3:7" ht="15" thickBot="1" x14ac:dyDescent="0.35">
      <c r="C661" s="38">
        <v>43330</v>
      </c>
      <c r="D661" s="39">
        <v>0.62126157407407401</v>
      </c>
      <c r="E661" s="40" t="s">
        <v>9</v>
      </c>
      <c r="F661" s="40">
        <v>14</v>
      </c>
      <c r="G661" s="40" t="s">
        <v>10</v>
      </c>
    </row>
    <row r="662" spans="3:7" ht="15" thickBot="1" x14ac:dyDescent="0.35">
      <c r="C662" s="38">
        <v>43330</v>
      </c>
      <c r="D662" s="39">
        <v>0.6212847222222222</v>
      </c>
      <c r="E662" s="40" t="s">
        <v>9</v>
      </c>
      <c r="F662" s="40">
        <v>27</v>
      </c>
      <c r="G662" s="40" t="s">
        <v>10</v>
      </c>
    </row>
    <row r="663" spans="3:7" ht="15" thickBot="1" x14ac:dyDescent="0.35">
      <c r="C663" s="38">
        <v>43330</v>
      </c>
      <c r="D663" s="39">
        <v>0.62133101851851846</v>
      </c>
      <c r="E663" s="40" t="s">
        <v>9</v>
      </c>
      <c r="F663" s="40">
        <v>27</v>
      </c>
      <c r="G663" s="40" t="s">
        <v>10</v>
      </c>
    </row>
    <row r="664" spans="3:7" ht="15" thickBot="1" x14ac:dyDescent="0.35">
      <c r="C664" s="38">
        <v>43330</v>
      </c>
      <c r="D664" s="39">
        <v>0.62665509259259256</v>
      </c>
      <c r="E664" s="40" t="s">
        <v>9</v>
      </c>
      <c r="F664" s="40">
        <v>23</v>
      </c>
      <c r="G664" s="40" t="s">
        <v>11</v>
      </c>
    </row>
    <row r="665" spans="3:7" ht="15" thickBot="1" x14ac:dyDescent="0.35">
      <c r="C665" s="38">
        <v>43330</v>
      </c>
      <c r="D665" s="39">
        <v>0.62667824074074074</v>
      </c>
      <c r="E665" s="40" t="s">
        <v>9</v>
      </c>
      <c r="F665" s="40">
        <v>24</v>
      </c>
      <c r="G665" s="40" t="s">
        <v>11</v>
      </c>
    </row>
    <row r="666" spans="3:7" ht="15" thickBot="1" x14ac:dyDescent="0.35">
      <c r="C666" s="38">
        <v>43330</v>
      </c>
      <c r="D666" s="39">
        <v>0.62670138888888893</v>
      </c>
      <c r="E666" s="40" t="s">
        <v>9</v>
      </c>
      <c r="F666" s="40">
        <v>24</v>
      </c>
      <c r="G666" s="40" t="s">
        <v>11</v>
      </c>
    </row>
    <row r="667" spans="3:7" ht="15" thickBot="1" x14ac:dyDescent="0.35">
      <c r="C667" s="38">
        <v>43330</v>
      </c>
      <c r="D667" s="39">
        <v>0.62672453703703701</v>
      </c>
      <c r="E667" s="40" t="s">
        <v>9</v>
      </c>
      <c r="F667" s="40">
        <v>16</v>
      </c>
      <c r="G667" s="40" t="s">
        <v>11</v>
      </c>
    </row>
    <row r="668" spans="3:7" ht="15" thickBot="1" x14ac:dyDescent="0.35">
      <c r="C668" s="38">
        <v>43330</v>
      </c>
      <c r="D668" s="39">
        <v>0.62673611111111105</v>
      </c>
      <c r="E668" s="40" t="s">
        <v>9</v>
      </c>
      <c r="F668" s="40">
        <v>11</v>
      </c>
      <c r="G668" s="40" t="s">
        <v>11</v>
      </c>
    </row>
    <row r="669" spans="3:7" ht="15" thickBot="1" x14ac:dyDescent="0.35">
      <c r="C669" s="38">
        <v>43330</v>
      </c>
      <c r="D669" s="39">
        <v>0.62819444444444439</v>
      </c>
      <c r="E669" s="40" t="s">
        <v>9</v>
      </c>
      <c r="F669" s="40">
        <v>11</v>
      </c>
      <c r="G669" s="40" t="s">
        <v>11</v>
      </c>
    </row>
    <row r="670" spans="3:7" ht="15" thickBot="1" x14ac:dyDescent="0.35">
      <c r="C670" s="38">
        <v>43330</v>
      </c>
      <c r="D670" s="39">
        <v>0.62946759259259266</v>
      </c>
      <c r="E670" s="40" t="s">
        <v>9</v>
      </c>
      <c r="F670" s="40">
        <v>26</v>
      </c>
      <c r="G670" s="40" t="s">
        <v>10</v>
      </c>
    </row>
    <row r="671" spans="3:7" ht="15" thickBot="1" x14ac:dyDescent="0.35">
      <c r="C671" s="38">
        <v>43330</v>
      </c>
      <c r="D671" s="39">
        <v>0.6310069444444445</v>
      </c>
      <c r="E671" s="40" t="s">
        <v>9</v>
      </c>
      <c r="F671" s="40">
        <v>27</v>
      </c>
      <c r="G671" s="40" t="s">
        <v>11</v>
      </c>
    </row>
    <row r="672" spans="3:7" ht="15" thickBot="1" x14ac:dyDescent="0.35">
      <c r="C672" s="38">
        <v>43330</v>
      </c>
      <c r="D672" s="39">
        <v>0.63104166666666661</v>
      </c>
      <c r="E672" s="40" t="s">
        <v>9</v>
      </c>
      <c r="F672" s="40">
        <v>13</v>
      </c>
      <c r="G672" s="40" t="s">
        <v>11</v>
      </c>
    </row>
    <row r="673" spans="3:7" ht="15" thickBot="1" x14ac:dyDescent="0.35">
      <c r="C673" s="38">
        <v>43330</v>
      </c>
      <c r="D673" s="39">
        <v>0.63650462962962961</v>
      </c>
      <c r="E673" s="40" t="s">
        <v>9</v>
      </c>
      <c r="F673" s="40">
        <v>12</v>
      </c>
      <c r="G673" s="40" t="s">
        <v>10</v>
      </c>
    </row>
    <row r="674" spans="3:7" ht="15" thickBot="1" x14ac:dyDescent="0.35">
      <c r="C674" s="38">
        <v>43330</v>
      </c>
      <c r="D674" s="39">
        <v>0.63760416666666664</v>
      </c>
      <c r="E674" s="40" t="s">
        <v>9</v>
      </c>
      <c r="F674" s="40">
        <v>13</v>
      </c>
      <c r="G674" s="40" t="s">
        <v>11</v>
      </c>
    </row>
    <row r="675" spans="3:7" ht="15" thickBot="1" x14ac:dyDescent="0.35">
      <c r="C675" s="38">
        <v>43330</v>
      </c>
      <c r="D675" s="39">
        <v>0.64089120370370367</v>
      </c>
      <c r="E675" s="40" t="s">
        <v>9</v>
      </c>
      <c r="F675" s="40">
        <v>13</v>
      </c>
      <c r="G675" s="40" t="s">
        <v>11</v>
      </c>
    </row>
    <row r="676" spans="3:7" ht="15" thickBot="1" x14ac:dyDescent="0.35">
      <c r="C676" s="38">
        <v>43330</v>
      </c>
      <c r="D676" s="39">
        <v>0.64907407407407403</v>
      </c>
      <c r="E676" s="40" t="s">
        <v>9</v>
      </c>
      <c r="F676" s="40">
        <v>12</v>
      </c>
      <c r="G676" s="40" t="s">
        <v>11</v>
      </c>
    </row>
    <row r="677" spans="3:7" ht="15" thickBot="1" x14ac:dyDescent="0.35">
      <c r="C677" s="38">
        <v>43330</v>
      </c>
      <c r="D677" s="39">
        <v>0.64916666666666667</v>
      </c>
      <c r="E677" s="40" t="s">
        <v>9</v>
      </c>
      <c r="F677" s="40">
        <v>11</v>
      </c>
      <c r="G677" s="40" t="s">
        <v>11</v>
      </c>
    </row>
    <row r="678" spans="3:7" ht="15" thickBot="1" x14ac:dyDescent="0.35">
      <c r="C678" s="38">
        <v>43330</v>
      </c>
      <c r="D678" s="39">
        <v>0.65749999999999997</v>
      </c>
      <c r="E678" s="40" t="s">
        <v>9</v>
      </c>
      <c r="F678" s="40">
        <v>9</v>
      </c>
      <c r="G678" s="40" t="s">
        <v>10</v>
      </c>
    </row>
    <row r="679" spans="3:7" ht="15" thickBot="1" x14ac:dyDescent="0.35">
      <c r="C679" s="38">
        <v>43330</v>
      </c>
      <c r="D679" s="39">
        <v>0.66207175925925921</v>
      </c>
      <c r="E679" s="40" t="s">
        <v>9</v>
      </c>
      <c r="F679" s="40">
        <v>10</v>
      </c>
      <c r="G679" s="40" t="s">
        <v>10</v>
      </c>
    </row>
    <row r="680" spans="3:7" ht="15" thickBot="1" x14ac:dyDescent="0.35">
      <c r="C680" s="38">
        <v>43330</v>
      </c>
      <c r="D680" s="39">
        <v>0.66748842592592583</v>
      </c>
      <c r="E680" s="40" t="s">
        <v>9</v>
      </c>
      <c r="F680" s="40">
        <v>9</v>
      </c>
      <c r="G680" s="40" t="s">
        <v>11</v>
      </c>
    </row>
    <row r="681" spans="3:7" ht="15" thickBot="1" x14ac:dyDescent="0.35">
      <c r="C681" s="38">
        <v>43330</v>
      </c>
      <c r="D681" s="39">
        <v>0.66805555555555562</v>
      </c>
      <c r="E681" s="40" t="s">
        <v>9</v>
      </c>
      <c r="F681" s="40">
        <v>17</v>
      </c>
      <c r="G681" s="40" t="s">
        <v>10</v>
      </c>
    </row>
    <row r="682" spans="3:7" ht="15" thickBot="1" x14ac:dyDescent="0.35">
      <c r="C682" s="38">
        <v>43330</v>
      </c>
      <c r="D682" s="39">
        <v>0.66819444444444442</v>
      </c>
      <c r="E682" s="40" t="s">
        <v>9</v>
      </c>
      <c r="F682" s="40">
        <v>21</v>
      </c>
      <c r="G682" s="40" t="s">
        <v>10</v>
      </c>
    </row>
    <row r="683" spans="3:7" ht="15" thickBot="1" x14ac:dyDescent="0.35">
      <c r="C683" s="38">
        <v>43330</v>
      </c>
      <c r="D683" s="39">
        <v>0.66827546296296303</v>
      </c>
      <c r="E683" s="40" t="s">
        <v>9</v>
      </c>
      <c r="F683" s="40">
        <v>20</v>
      </c>
      <c r="G683" s="40" t="s">
        <v>10</v>
      </c>
    </row>
    <row r="684" spans="3:7" ht="15" thickBot="1" x14ac:dyDescent="0.35">
      <c r="C684" s="38">
        <v>43330</v>
      </c>
      <c r="D684" s="39">
        <v>0.6683217592592593</v>
      </c>
      <c r="E684" s="40" t="s">
        <v>9</v>
      </c>
      <c r="F684" s="40">
        <v>16</v>
      </c>
      <c r="G684" s="40" t="s">
        <v>10</v>
      </c>
    </row>
    <row r="685" spans="3:7" ht="15" thickBot="1" x14ac:dyDescent="0.35">
      <c r="C685" s="38">
        <v>43330</v>
      </c>
      <c r="D685" s="39">
        <v>0.6686805555555555</v>
      </c>
      <c r="E685" s="40" t="s">
        <v>9</v>
      </c>
      <c r="F685" s="40">
        <v>12</v>
      </c>
      <c r="G685" s="40" t="s">
        <v>10</v>
      </c>
    </row>
    <row r="686" spans="3:7" ht="15" thickBot="1" x14ac:dyDescent="0.35">
      <c r="C686" s="38">
        <v>43330</v>
      </c>
      <c r="D686" s="39">
        <v>0.66942129629629632</v>
      </c>
      <c r="E686" s="40" t="s">
        <v>9</v>
      </c>
      <c r="F686" s="40">
        <v>13</v>
      </c>
      <c r="G686" s="40" t="s">
        <v>11</v>
      </c>
    </row>
    <row r="687" spans="3:7" ht="15" thickBot="1" x14ac:dyDescent="0.35">
      <c r="C687" s="38">
        <v>43330</v>
      </c>
      <c r="D687" s="39">
        <v>0.6700462962962962</v>
      </c>
      <c r="E687" s="40" t="s">
        <v>9</v>
      </c>
      <c r="F687" s="40">
        <v>10</v>
      </c>
      <c r="G687" s="40" t="s">
        <v>10</v>
      </c>
    </row>
    <row r="688" spans="3:7" ht="15" thickBot="1" x14ac:dyDescent="0.35">
      <c r="C688" s="38">
        <v>43330</v>
      </c>
      <c r="D688" s="39">
        <v>0.67009259259259257</v>
      </c>
      <c r="E688" s="40" t="s">
        <v>9</v>
      </c>
      <c r="F688" s="40">
        <v>25</v>
      </c>
      <c r="G688" s="40" t="s">
        <v>10</v>
      </c>
    </row>
    <row r="689" spans="3:7" ht="15" thickBot="1" x14ac:dyDescent="0.35">
      <c r="C689" s="38">
        <v>43330</v>
      </c>
      <c r="D689" s="39">
        <v>0.67009259259259257</v>
      </c>
      <c r="E689" s="40" t="s">
        <v>9</v>
      </c>
      <c r="F689" s="40">
        <v>25</v>
      </c>
      <c r="G689" s="40" t="s">
        <v>10</v>
      </c>
    </row>
    <row r="690" spans="3:7" ht="15" thickBot="1" x14ac:dyDescent="0.35">
      <c r="C690" s="38">
        <v>43330</v>
      </c>
      <c r="D690" s="39">
        <v>0.67010416666666661</v>
      </c>
      <c r="E690" s="40" t="s">
        <v>9</v>
      </c>
      <c r="F690" s="40">
        <v>25</v>
      </c>
      <c r="G690" s="40" t="s">
        <v>10</v>
      </c>
    </row>
    <row r="691" spans="3:7" ht="15" thickBot="1" x14ac:dyDescent="0.35">
      <c r="C691" s="38">
        <v>43330</v>
      </c>
      <c r="D691" s="39">
        <v>0.67184027777777777</v>
      </c>
      <c r="E691" s="40" t="s">
        <v>9</v>
      </c>
      <c r="F691" s="40">
        <v>11</v>
      </c>
      <c r="G691" s="40" t="s">
        <v>11</v>
      </c>
    </row>
    <row r="692" spans="3:7" ht="15" thickBot="1" x14ac:dyDescent="0.35">
      <c r="C692" s="38">
        <v>43330</v>
      </c>
      <c r="D692" s="39">
        <v>0.68056712962962962</v>
      </c>
      <c r="E692" s="40" t="s">
        <v>9</v>
      </c>
      <c r="F692" s="40">
        <v>22</v>
      </c>
      <c r="G692" s="40" t="s">
        <v>10</v>
      </c>
    </row>
    <row r="693" spans="3:7" ht="15" thickBot="1" x14ac:dyDescent="0.35">
      <c r="C693" s="38">
        <v>43330</v>
      </c>
      <c r="D693" s="39">
        <v>0.68057870370370377</v>
      </c>
      <c r="E693" s="40" t="s">
        <v>9</v>
      </c>
      <c r="F693" s="40">
        <v>24</v>
      </c>
      <c r="G693" s="40" t="s">
        <v>10</v>
      </c>
    </row>
    <row r="694" spans="3:7" ht="15" thickBot="1" x14ac:dyDescent="0.35">
      <c r="C694" s="38">
        <v>43330</v>
      </c>
      <c r="D694" s="39">
        <v>0.68060185185185185</v>
      </c>
      <c r="E694" s="40" t="s">
        <v>9</v>
      </c>
      <c r="F694" s="40">
        <v>20</v>
      </c>
      <c r="G694" s="40" t="s">
        <v>10</v>
      </c>
    </row>
    <row r="695" spans="3:7" ht="15" thickBot="1" x14ac:dyDescent="0.35">
      <c r="C695" s="38">
        <v>43330</v>
      </c>
      <c r="D695" s="39">
        <v>0.68809027777777787</v>
      </c>
      <c r="E695" s="40" t="s">
        <v>9</v>
      </c>
      <c r="F695" s="40">
        <v>23</v>
      </c>
      <c r="G695" s="40" t="s">
        <v>10</v>
      </c>
    </row>
    <row r="696" spans="3:7" ht="15" thickBot="1" x14ac:dyDescent="0.35">
      <c r="C696" s="38">
        <v>43330</v>
      </c>
      <c r="D696" s="39">
        <v>0.68813657407407414</v>
      </c>
      <c r="E696" s="40" t="s">
        <v>9</v>
      </c>
      <c r="F696" s="40">
        <v>17</v>
      </c>
      <c r="G696" s="40" t="s">
        <v>10</v>
      </c>
    </row>
    <row r="697" spans="3:7" ht="15" thickBot="1" x14ac:dyDescent="0.35">
      <c r="C697" s="38">
        <v>43330</v>
      </c>
      <c r="D697" s="39">
        <v>0.68814814814814806</v>
      </c>
      <c r="E697" s="40" t="s">
        <v>9</v>
      </c>
      <c r="F697" s="40">
        <v>13</v>
      </c>
      <c r="G697" s="40" t="s">
        <v>10</v>
      </c>
    </row>
    <row r="698" spans="3:7" ht="15" thickBot="1" x14ac:dyDescent="0.35">
      <c r="C698" s="38">
        <v>43330</v>
      </c>
      <c r="D698" s="39">
        <v>0.68815972222222221</v>
      </c>
      <c r="E698" s="40" t="s">
        <v>9</v>
      </c>
      <c r="F698" s="40">
        <v>14</v>
      </c>
      <c r="G698" s="40" t="s">
        <v>10</v>
      </c>
    </row>
    <row r="699" spans="3:7" ht="15" thickBot="1" x14ac:dyDescent="0.35">
      <c r="C699" s="38">
        <v>43330</v>
      </c>
      <c r="D699" s="39">
        <v>0.68817129629629636</v>
      </c>
      <c r="E699" s="40" t="s">
        <v>9</v>
      </c>
      <c r="F699" s="40">
        <v>13</v>
      </c>
      <c r="G699" s="40" t="s">
        <v>10</v>
      </c>
    </row>
    <row r="700" spans="3:7" ht="15" thickBot="1" x14ac:dyDescent="0.35">
      <c r="C700" s="38">
        <v>43330</v>
      </c>
      <c r="D700" s="39">
        <v>0.6881828703703704</v>
      </c>
      <c r="E700" s="40" t="s">
        <v>9</v>
      </c>
      <c r="F700" s="40">
        <v>17</v>
      </c>
      <c r="G700" s="40" t="s">
        <v>10</v>
      </c>
    </row>
    <row r="701" spans="3:7" ht="15" thickBot="1" x14ac:dyDescent="0.35">
      <c r="C701" s="38">
        <v>43330</v>
      </c>
      <c r="D701" s="39">
        <v>0.69150462962962955</v>
      </c>
      <c r="E701" s="40" t="s">
        <v>9</v>
      </c>
      <c r="F701" s="40">
        <v>17</v>
      </c>
      <c r="G701" s="40" t="s">
        <v>10</v>
      </c>
    </row>
    <row r="702" spans="3:7" ht="15" thickBot="1" x14ac:dyDescent="0.35">
      <c r="C702" s="38">
        <v>43330</v>
      </c>
      <c r="D702" s="39">
        <v>0.74974537037037037</v>
      </c>
      <c r="E702" s="40" t="s">
        <v>9</v>
      </c>
      <c r="F702" s="40">
        <v>22</v>
      </c>
      <c r="G702" s="40" t="s">
        <v>10</v>
      </c>
    </row>
    <row r="703" spans="3:7" ht="15" thickBot="1" x14ac:dyDescent="0.35">
      <c r="C703" s="38">
        <v>43330</v>
      </c>
      <c r="D703" s="39">
        <v>0.76262731481481483</v>
      </c>
      <c r="E703" s="40" t="s">
        <v>9</v>
      </c>
      <c r="F703" s="40">
        <v>12</v>
      </c>
      <c r="G703" s="40" t="s">
        <v>10</v>
      </c>
    </row>
    <row r="704" spans="3:7" ht="15" thickBot="1" x14ac:dyDescent="0.35">
      <c r="C704" s="38">
        <v>43330</v>
      </c>
      <c r="D704" s="39">
        <v>0.77900462962962969</v>
      </c>
      <c r="E704" s="40" t="s">
        <v>9</v>
      </c>
      <c r="F704" s="40">
        <v>17</v>
      </c>
      <c r="G704" s="40" t="s">
        <v>10</v>
      </c>
    </row>
    <row r="705" spans="3:7" ht="15" thickBot="1" x14ac:dyDescent="0.35">
      <c r="C705" s="38">
        <v>43330</v>
      </c>
      <c r="D705" s="39">
        <v>0.79416666666666658</v>
      </c>
      <c r="E705" s="40" t="s">
        <v>9</v>
      </c>
      <c r="F705" s="40">
        <v>29</v>
      </c>
      <c r="G705" s="40" t="s">
        <v>10</v>
      </c>
    </row>
    <row r="706" spans="3:7" ht="15" thickBot="1" x14ac:dyDescent="0.35">
      <c r="C706" s="38">
        <v>43330</v>
      </c>
      <c r="D706" s="39">
        <v>0.8025000000000001</v>
      </c>
      <c r="E706" s="40" t="s">
        <v>9</v>
      </c>
      <c r="F706" s="40">
        <v>29</v>
      </c>
      <c r="G706" s="40" t="s">
        <v>11</v>
      </c>
    </row>
    <row r="707" spans="3:7" ht="15" thickBot="1" x14ac:dyDescent="0.35">
      <c r="C707" s="38">
        <v>43330</v>
      </c>
      <c r="D707" s="39">
        <v>0.84104166666666658</v>
      </c>
      <c r="E707" s="40" t="s">
        <v>9</v>
      </c>
      <c r="F707" s="40">
        <v>24</v>
      </c>
      <c r="G707" s="40" t="s">
        <v>10</v>
      </c>
    </row>
    <row r="708" spans="3:7" ht="15" thickBot="1" x14ac:dyDescent="0.35">
      <c r="C708" s="38">
        <v>43330</v>
      </c>
      <c r="D708" s="39">
        <v>0.84182870370370377</v>
      </c>
      <c r="E708" s="40" t="s">
        <v>9</v>
      </c>
      <c r="F708" s="40">
        <v>10</v>
      </c>
      <c r="G708" s="40" t="s">
        <v>11</v>
      </c>
    </row>
    <row r="709" spans="3:7" ht="15" thickBot="1" x14ac:dyDescent="0.35">
      <c r="C709" s="38">
        <v>43330</v>
      </c>
      <c r="D709" s="39">
        <v>0.88484953703703706</v>
      </c>
      <c r="E709" s="40" t="s">
        <v>9</v>
      </c>
      <c r="F709" s="40">
        <v>22</v>
      </c>
      <c r="G709" s="40" t="s">
        <v>10</v>
      </c>
    </row>
    <row r="710" spans="3:7" ht="15" thickBot="1" x14ac:dyDescent="0.35">
      <c r="C710" s="38">
        <v>43330</v>
      </c>
      <c r="D710" s="39">
        <v>0.92953703703703694</v>
      </c>
      <c r="E710" s="40" t="s">
        <v>9</v>
      </c>
      <c r="F710" s="40">
        <v>15</v>
      </c>
      <c r="G710" s="40" t="s">
        <v>10</v>
      </c>
    </row>
    <row r="711" spans="3:7" ht="15" thickBot="1" x14ac:dyDescent="0.35">
      <c r="C711" s="38">
        <v>43330</v>
      </c>
      <c r="D711" s="39">
        <v>0.92957175925925928</v>
      </c>
      <c r="E711" s="40" t="s">
        <v>9</v>
      </c>
      <c r="F711" s="40">
        <v>21</v>
      </c>
      <c r="G711" s="40" t="s">
        <v>10</v>
      </c>
    </row>
    <row r="712" spans="3:7" ht="15" thickBot="1" x14ac:dyDescent="0.35">
      <c r="C712" s="38">
        <v>43330</v>
      </c>
      <c r="D712" s="39">
        <v>0.92958333333333332</v>
      </c>
      <c r="E712" s="40" t="s">
        <v>9</v>
      </c>
      <c r="F712" s="40">
        <v>14</v>
      </c>
      <c r="G712" s="40" t="s">
        <v>10</v>
      </c>
    </row>
    <row r="713" spans="3:7" ht="15" thickBot="1" x14ac:dyDescent="0.35">
      <c r="C713" s="38">
        <v>43330</v>
      </c>
      <c r="D713" s="39">
        <v>0.92960648148148151</v>
      </c>
      <c r="E713" s="40" t="s">
        <v>9</v>
      </c>
      <c r="F713" s="40">
        <v>22</v>
      </c>
      <c r="G713" s="40" t="s">
        <v>10</v>
      </c>
    </row>
    <row r="714" spans="3:7" ht="15" thickBot="1" x14ac:dyDescent="0.35">
      <c r="C714" s="38">
        <v>43331</v>
      </c>
      <c r="D714" s="39">
        <v>0.34837962962962959</v>
      </c>
      <c r="E714" s="40" t="s">
        <v>9</v>
      </c>
      <c r="F714" s="40">
        <v>20</v>
      </c>
      <c r="G714" s="40" t="s">
        <v>11</v>
      </c>
    </row>
    <row r="715" spans="3:7" ht="15" thickBot="1" x14ac:dyDescent="0.35">
      <c r="C715" s="38">
        <v>43331</v>
      </c>
      <c r="D715" s="39">
        <v>0.35450231481481481</v>
      </c>
      <c r="E715" s="40" t="s">
        <v>9</v>
      </c>
      <c r="F715" s="40">
        <v>28</v>
      </c>
      <c r="G715" s="40" t="s">
        <v>10</v>
      </c>
    </row>
    <row r="716" spans="3:7" ht="15" thickBot="1" x14ac:dyDescent="0.35">
      <c r="C716" s="38">
        <v>43331</v>
      </c>
      <c r="D716" s="39">
        <v>0.35891203703703706</v>
      </c>
      <c r="E716" s="40" t="s">
        <v>9</v>
      </c>
      <c r="F716" s="40">
        <v>24</v>
      </c>
      <c r="G716" s="40" t="s">
        <v>11</v>
      </c>
    </row>
    <row r="717" spans="3:7" ht="15" thickBot="1" x14ac:dyDescent="0.35">
      <c r="C717" s="38">
        <v>43331</v>
      </c>
      <c r="D717" s="39">
        <v>0.36320601851851847</v>
      </c>
      <c r="E717" s="40" t="s">
        <v>9</v>
      </c>
      <c r="F717" s="40">
        <v>16</v>
      </c>
      <c r="G717" s="40" t="s">
        <v>10</v>
      </c>
    </row>
    <row r="718" spans="3:7" ht="15" thickBot="1" x14ac:dyDescent="0.35">
      <c r="C718" s="38">
        <v>43331</v>
      </c>
      <c r="D718" s="39">
        <v>0.36321759259259262</v>
      </c>
      <c r="E718" s="40" t="s">
        <v>9</v>
      </c>
      <c r="F718" s="40">
        <v>24</v>
      </c>
      <c r="G718" s="40" t="s">
        <v>10</v>
      </c>
    </row>
    <row r="719" spans="3:7" ht="15" thickBot="1" x14ac:dyDescent="0.35">
      <c r="C719" s="38">
        <v>43331</v>
      </c>
      <c r="D719" s="39">
        <v>0.36327546296296293</v>
      </c>
      <c r="E719" s="40" t="s">
        <v>9</v>
      </c>
      <c r="F719" s="40">
        <v>25</v>
      </c>
      <c r="G719" s="40" t="s">
        <v>10</v>
      </c>
    </row>
    <row r="720" spans="3:7" ht="15" thickBot="1" x14ac:dyDescent="0.35">
      <c r="C720" s="38">
        <v>43331</v>
      </c>
      <c r="D720" s="39">
        <v>0.36927083333333338</v>
      </c>
      <c r="E720" s="40" t="s">
        <v>9</v>
      </c>
      <c r="F720" s="40">
        <v>10</v>
      </c>
      <c r="G720" s="40" t="s">
        <v>11</v>
      </c>
    </row>
    <row r="721" spans="3:7" ht="15" thickBot="1" x14ac:dyDescent="0.35">
      <c r="C721" s="38">
        <v>43331</v>
      </c>
      <c r="D721" s="39">
        <v>0.37743055555555555</v>
      </c>
      <c r="E721" s="40" t="s">
        <v>9</v>
      </c>
      <c r="F721" s="40">
        <v>23</v>
      </c>
      <c r="G721" s="40" t="s">
        <v>10</v>
      </c>
    </row>
    <row r="722" spans="3:7" ht="15" thickBot="1" x14ac:dyDescent="0.35">
      <c r="C722" s="38">
        <v>43331</v>
      </c>
      <c r="D722" s="39">
        <v>0.38324074074074077</v>
      </c>
      <c r="E722" s="40" t="s">
        <v>9</v>
      </c>
      <c r="F722" s="40">
        <v>20</v>
      </c>
      <c r="G722" s="40" t="s">
        <v>10</v>
      </c>
    </row>
    <row r="723" spans="3:7" ht="15" thickBot="1" x14ac:dyDescent="0.35">
      <c r="C723" s="38">
        <v>43331</v>
      </c>
      <c r="D723" s="39">
        <v>0.39363425925925927</v>
      </c>
      <c r="E723" s="40" t="s">
        <v>9</v>
      </c>
      <c r="F723" s="40">
        <v>29</v>
      </c>
      <c r="G723" s="40" t="s">
        <v>10</v>
      </c>
    </row>
    <row r="724" spans="3:7" ht="15" thickBot="1" x14ac:dyDescent="0.35">
      <c r="C724" s="38">
        <v>43331</v>
      </c>
      <c r="D724" s="39">
        <v>0.39364583333333331</v>
      </c>
      <c r="E724" s="40" t="s">
        <v>9</v>
      </c>
      <c r="F724" s="40">
        <v>20</v>
      </c>
      <c r="G724" s="40" t="s">
        <v>10</v>
      </c>
    </row>
    <row r="725" spans="3:7" ht="15" thickBot="1" x14ac:dyDescent="0.35">
      <c r="C725" s="38">
        <v>43331</v>
      </c>
      <c r="D725" s="39">
        <v>0.40577546296296302</v>
      </c>
      <c r="E725" s="40" t="s">
        <v>9</v>
      </c>
      <c r="F725" s="40">
        <v>12</v>
      </c>
      <c r="G725" s="40" t="s">
        <v>11</v>
      </c>
    </row>
    <row r="726" spans="3:7" ht="15" thickBot="1" x14ac:dyDescent="0.35">
      <c r="C726" s="38">
        <v>43331</v>
      </c>
      <c r="D726" s="39">
        <v>0.40587962962962965</v>
      </c>
      <c r="E726" s="40" t="s">
        <v>9</v>
      </c>
      <c r="F726" s="40">
        <v>13</v>
      </c>
      <c r="G726" s="40" t="s">
        <v>11</v>
      </c>
    </row>
    <row r="727" spans="3:7" ht="15" thickBot="1" x14ac:dyDescent="0.35">
      <c r="C727" s="38">
        <v>43331</v>
      </c>
      <c r="D727" s="39">
        <v>0.41238425925925926</v>
      </c>
      <c r="E727" s="40" t="s">
        <v>9</v>
      </c>
      <c r="F727" s="40">
        <v>17</v>
      </c>
      <c r="G727" s="40" t="s">
        <v>10</v>
      </c>
    </row>
    <row r="728" spans="3:7" ht="15" thickBot="1" x14ac:dyDescent="0.35">
      <c r="C728" s="38">
        <v>43331</v>
      </c>
      <c r="D728" s="39">
        <v>0.41753472222222227</v>
      </c>
      <c r="E728" s="40" t="s">
        <v>9</v>
      </c>
      <c r="F728" s="40">
        <v>14</v>
      </c>
      <c r="G728" s="40" t="s">
        <v>10</v>
      </c>
    </row>
    <row r="729" spans="3:7" ht="15" thickBot="1" x14ac:dyDescent="0.35">
      <c r="C729" s="38">
        <v>43331</v>
      </c>
      <c r="D729" s="39">
        <v>0.41759259259259257</v>
      </c>
      <c r="E729" s="40" t="s">
        <v>9</v>
      </c>
      <c r="F729" s="40">
        <v>21</v>
      </c>
      <c r="G729" s="40" t="s">
        <v>10</v>
      </c>
    </row>
    <row r="730" spans="3:7" ht="15" thickBot="1" x14ac:dyDescent="0.35">
      <c r="C730" s="38">
        <v>43331</v>
      </c>
      <c r="D730" s="39">
        <v>0.42375000000000002</v>
      </c>
      <c r="E730" s="40" t="s">
        <v>9</v>
      </c>
      <c r="F730" s="40">
        <v>20</v>
      </c>
      <c r="G730" s="40" t="s">
        <v>10</v>
      </c>
    </row>
    <row r="731" spans="3:7" ht="15" thickBot="1" x14ac:dyDescent="0.35">
      <c r="C731" s="38">
        <v>43331</v>
      </c>
      <c r="D731" s="39">
        <v>0.43776620370370373</v>
      </c>
      <c r="E731" s="40" t="s">
        <v>9</v>
      </c>
      <c r="F731" s="40">
        <v>19</v>
      </c>
      <c r="G731" s="40" t="s">
        <v>11</v>
      </c>
    </row>
    <row r="732" spans="3:7" ht="15" thickBot="1" x14ac:dyDescent="0.35">
      <c r="C732" s="38">
        <v>43331</v>
      </c>
      <c r="D732" s="39">
        <v>0.45327546296296295</v>
      </c>
      <c r="E732" s="40" t="s">
        <v>9</v>
      </c>
      <c r="F732" s="40">
        <v>10</v>
      </c>
      <c r="G732" s="40" t="s">
        <v>10</v>
      </c>
    </row>
    <row r="733" spans="3:7" ht="15" thickBot="1" x14ac:dyDescent="0.35">
      <c r="C733" s="38">
        <v>43331</v>
      </c>
      <c r="D733" s="39">
        <v>0.45752314814814815</v>
      </c>
      <c r="E733" s="40" t="s">
        <v>9</v>
      </c>
      <c r="F733" s="40">
        <v>10</v>
      </c>
      <c r="G733" s="40" t="s">
        <v>10</v>
      </c>
    </row>
    <row r="734" spans="3:7" ht="15" thickBot="1" x14ac:dyDescent="0.35">
      <c r="C734" s="38">
        <v>43331</v>
      </c>
      <c r="D734" s="39">
        <v>0.45753472222222219</v>
      </c>
      <c r="E734" s="40" t="s">
        <v>9</v>
      </c>
      <c r="F734" s="40">
        <v>9</v>
      </c>
      <c r="G734" s="40" t="s">
        <v>10</v>
      </c>
    </row>
    <row r="735" spans="3:7" ht="15" thickBot="1" x14ac:dyDescent="0.35">
      <c r="C735" s="38">
        <v>43331</v>
      </c>
      <c r="D735" s="39">
        <v>0.46710648148148143</v>
      </c>
      <c r="E735" s="40" t="s">
        <v>9</v>
      </c>
      <c r="F735" s="40">
        <v>12</v>
      </c>
      <c r="G735" s="40" t="s">
        <v>10</v>
      </c>
    </row>
    <row r="736" spans="3:7" ht="15" thickBot="1" x14ac:dyDescent="0.35">
      <c r="C736" s="38">
        <v>43331</v>
      </c>
      <c r="D736" s="39">
        <v>0.46780092592592593</v>
      </c>
      <c r="E736" s="40" t="s">
        <v>9</v>
      </c>
      <c r="F736" s="40">
        <v>12</v>
      </c>
      <c r="G736" s="40" t="s">
        <v>11</v>
      </c>
    </row>
    <row r="737" spans="3:7" ht="15" thickBot="1" x14ac:dyDescent="0.35">
      <c r="C737" s="38">
        <v>43331</v>
      </c>
      <c r="D737" s="39">
        <v>0.47094907407407405</v>
      </c>
      <c r="E737" s="40" t="s">
        <v>9</v>
      </c>
      <c r="F737" s="40">
        <v>24</v>
      </c>
      <c r="G737" s="40" t="s">
        <v>10</v>
      </c>
    </row>
    <row r="738" spans="3:7" ht="15" thickBot="1" x14ac:dyDescent="0.35">
      <c r="C738" s="38">
        <v>43331</v>
      </c>
      <c r="D738" s="39">
        <v>0.47096064814814814</v>
      </c>
      <c r="E738" s="40" t="s">
        <v>9</v>
      </c>
      <c r="F738" s="40">
        <v>17</v>
      </c>
      <c r="G738" s="40" t="s">
        <v>10</v>
      </c>
    </row>
    <row r="739" spans="3:7" ht="15" thickBot="1" x14ac:dyDescent="0.35">
      <c r="C739" s="38">
        <v>43331</v>
      </c>
      <c r="D739" s="39">
        <v>0.47097222222222218</v>
      </c>
      <c r="E739" s="40" t="s">
        <v>9</v>
      </c>
      <c r="F739" s="40">
        <v>24</v>
      </c>
      <c r="G739" s="40" t="s">
        <v>10</v>
      </c>
    </row>
    <row r="740" spans="3:7" ht="15" thickBot="1" x14ac:dyDescent="0.35">
      <c r="C740" s="38">
        <v>43331</v>
      </c>
      <c r="D740" s="39">
        <v>0.47912037037037036</v>
      </c>
      <c r="E740" s="40" t="s">
        <v>9</v>
      </c>
      <c r="F740" s="40">
        <v>15</v>
      </c>
      <c r="G740" s="40" t="s">
        <v>10</v>
      </c>
    </row>
    <row r="741" spans="3:7" ht="15" thickBot="1" x14ac:dyDescent="0.35">
      <c r="C741" s="38">
        <v>43331</v>
      </c>
      <c r="D741" s="39">
        <v>0.4794444444444444</v>
      </c>
      <c r="E741" s="40" t="s">
        <v>9</v>
      </c>
      <c r="F741" s="40">
        <v>20</v>
      </c>
      <c r="G741" s="40" t="s">
        <v>10</v>
      </c>
    </row>
    <row r="742" spans="3:7" ht="15" thickBot="1" x14ac:dyDescent="0.35">
      <c r="C742" s="38">
        <v>43331</v>
      </c>
      <c r="D742" s="39">
        <v>0.47945601851851855</v>
      </c>
      <c r="E742" s="40" t="s">
        <v>9</v>
      </c>
      <c r="F742" s="40">
        <v>17</v>
      </c>
      <c r="G742" s="40" t="s">
        <v>10</v>
      </c>
    </row>
    <row r="743" spans="3:7" ht="15" thickBot="1" x14ac:dyDescent="0.35">
      <c r="C743" s="38">
        <v>43331</v>
      </c>
      <c r="D743" s="39">
        <v>0.48434027777777783</v>
      </c>
      <c r="E743" s="40" t="s">
        <v>9</v>
      </c>
      <c r="F743" s="40">
        <v>10</v>
      </c>
      <c r="G743" s="40" t="s">
        <v>10</v>
      </c>
    </row>
    <row r="744" spans="3:7" ht="15" thickBot="1" x14ac:dyDescent="0.35">
      <c r="C744" s="38">
        <v>43331</v>
      </c>
      <c r="D744" s="39">
        <v>0.48820601851851847</v>
      </c>
      <c r="E744" s="40" t="s">
        <v>9</v>
      </c>
      <c r="F744" s="40">
        <v>12</v>
      </c>
      <c r="G744" s="40" t="s">
        <v>11</v>
      </c>
    </row>
    <row r="745" spans="3:7" ht="15" thickBot="1" x14ac:dyDescent="0.35">
      <c r="C745" s="38">
        <v>43331</v>
      </c>
      <c r="D745" s="39">
        <v>0.49570601851851853</v>
      </c>
      <c r="E745" s="40" t="s">
        <v>9</v>
      </c>
      <c r="F745" s="40">
        <v>13</v>
      </c>
      <c r="G745" s="40" t="s">
        <v>10</v>
      </c>
    </row>
    <row r="746" spans="3:7" ht="15" thickBot="1" x14ac:dyDescent="0.35">
      <c r="C746" s="38">
        <v>43331</v>
      </c>
      <c r="D746" s="39">
        <v>0.49582175925925925</v>
      </c>
      <c r="E746" s="40" t="s">
        <v>9</v>
      </c>
      <c r="F746" s="40">
        <v>12</v>
      </c>
      <c r="G746" s="40" t="s">
        <v>10</v>
      </c>
    </row>
    <row r="747" spans="3:7" ht="15" thickBot="1" x14ac:dyDescent="0.35">
      <c r="C747" s="38">
        <v>43331</v>
      </c>
      <c r="D747" s="39">
        <v>0.49679398148148146</v>
      </c>
      <c r="E747" s="40" t="s">
        <v>9</v>
      </c>
      <c r="F747" s="40">
        <v>9</v>
      </c>
      <c r="G747" s="40" t="s">
        <v>10</v>
      </c>
    </row>
    <row r="748" spans="3:7" ht="15" thickBot="1" x14ac:dyDescent="0.35">
      <c r="C748" s="38">
        <v>43331</v>
      </c>
      <c r="D748" s="39">
        <v>0.49680555555555556</v>
      </c>
      <c r="E748" s="40" t="s">
        <v>9</v>
      </c>
      <c r="F748" s="40">
        <v>11</v>
      </c>
      <c r="G748" s="40" t="s">
        <v>10</v>
      </c>
    </row>
    <row r="749" spans="3:7" ht="15" thickBot="1" x14ac:dyDescent="0.35">
      <c r="C749" s="38">
        <v>43331</v>
      </c>
      <c r="D749" s="39">
        <v>0.49681712962962959</v>
      </c>
      <c r="E749" s="40" t="s">
        <v>9</v>
      </c>
      <c r="F749" s="40">
        <v>10</v>
      </c>
      <c r="G749" s="40" t="s">
        <v>10</v>
      </c>
    </row>
    <row r="750" spans="3:7" ht="15" thickBot="1" x14ac:dyDescent="0.35">
      <c r="C750" s="38">
        <v>43331</v>
      </c>
      <c r="D750" s="39">
        <v>0.49690972222222224</v>
      </c>
      <c r="E750" s="40" t="s">
        <v>9</v>
      </c>
      <c r="F750" s="40">
        <v>16</v>
      </c>
      <c r="G750" s="40" t="s">
        <v>10</v>
      </c>
    </row>
    <row r="751" spans="3:7" ht="15" thickBot="1" x14ac:dyDescent="0.35">
      <c r="C751" s="38">
        <v>43331</v>
      </c>
      <c r="D751" s="39">
        <v>0.49693287037037037</v>
      </c>
      <c r="E751" s="40" t="s">
        <v>9</v>
      </c>
      <c r="F751" s="40">
        <v>21</v>
      </c>
      <c r="G751" s="40" t="s">
        <v>10</v>
      </c>
    </row>
    <row r="752" spans="3:7" ht="15" thickBot="1" x14ac:dyDescent="0.35">
      <c r="C752" s="38">
        <v>43331</v>
      </c>
      <c r="D752" s="39">
        <v>0.49931712962962965</v>
      </c>
      <c r="E752" s="40" t="s">
        <v>9</v>
      </c>
      <c r="F752" s="40">
        <v>15</v>
      </c>
      <c r="G752" s="40" t="s">
        <v>11</v>
      </c>
    </row>
    <row r="753" spans="3:7" ht="15" thickBot="1" x14ac:dyDescent="0.35">
      <c r="C753" s="38">
        <v>43331</v>
      </c>
      <c r="D753" s="39">
        <v>0.49937499999999996</v>
      </c>
      <c r="E753" s="40" t="s">
        <v>9</v>
      </c>
      <c r="F753" s="40">
        <v>13</v>
      </c>
      <c r="G753" s="40" t="s">
        <v>11</v>
      </c>
    </row>
    <row r="754" spans="3:7" ht="15" thickBot="1" x14ac:dyDescent="0.35">
      <c r="C754" s="38">
        <v>43331</v>
      </c>
      <c r="D754" s="39">
        <v>0.49938657407407411</v>
      </c>
      <c r="E754" s="40" t="s">
        <v>9</v>
      </c>
      <c r="F754" s="40">
        <v>16</v>
      </c>
      <c r="G754" s="40" t="s">
        <v>11</v>
      </c>
    </row>
    <row r="755" spans="3:7" ht="15" thickBot="1" x14ac:dyDescent="0.35">
      <c r="C755" s="38">
        <v>43331</v>
      </c>
      <c r="D755" s="39">
        <v>0.49939814814814815</v>
      </c>
      <c r="E755" s="40" t="s">
        <v>9</v>
      </c>
      <c r="F755" s="40">
        <v>15</v>
      </c>
      <c r="G755" s="40" t="s">
        <v>11</v>
      </c>
    </row>
    <row r="756" spans="3:7" ht="15" thickBot="1" x14ac:dyDescent="0.35">
      <c r="C756" s="38">
        <v>43331</v>
      </c>
      <c r="D756" s="39">
        <v>0.49940972222222224</v>
      </c>
      <c r="E756" s="40" t="s">
        <v>9</v>
      </c>
      <c r="F756" s="40">
        <v>12</v>
      </c>
      <c r="G756" s="40" t="s">
        <v>11</v>
      </c>
    </row>
    <row r="757" spans="3:7" ht="15" thickBot="1" x14ac:dyDescent="0.35">
      <c r="C757" s="38">
        <v>43331</v>
      </c>
      <c r="D757" s="39">
        <v>0.50261574074074067</v>
      </c>
      <c r="E757" s="40" t="s">
        <v>9</v>
      </c>
      <c r="F757" s="40">
        <v>13</v>
      </c>
      <c r="G757" s="40" t="s">
        <v>11</v>
      </c>
    </row>
    <row r="758" spans="3:7" ht="15" thickBot="1" x14ac:dyDescent="0.35">
      <c r="C758" s="38">
        <v>43331</v>
      </c>
      <c r="D758" s="39">
        <v>0.50762731481481482</v>
      </c>
      <c r="E758" s="40" t="s">
        <v>9</v>
      </c>
      <c r="F758" s="40">
        <v>10</v>
      </c>
      <c r="G758" s="40" t="s">
        <v>11</v>
      </c>
    </row>
    <row r="759" spans="3:7" ht="15" thickBot="1" x14ac:dyDescent="0.35">
      <c r="C759" s="38">
        <v>43331</v>
      </c>
      <c r="D759" s="39">
        <v>0.50784722222222223</v>
      </c>
      <c r="E759" s="40" t="s">
        <v>9</v>
      </c>
      <c r="F759" s="40">
        <v>10</v>
      </c>
      <c r="G759" s="40" t="s">
        <v>11</v>
      </c>
    </row>
    <row r="760" spans="3:7" ht="15" thickBot="1" x14ac:dyDescent="0.35">
      <c r="C760" s="38">
        <v>43331</v>
      </c>
      <c r="D760" s="39">
        <v>0.50834490740740745</v>
      </c>
      <c r="E760" s="40" t="s">
        <v>9</v>
      </c>
      <c r="F760" s="40">
        <v>16</v>
      </c>
      <c r="G760" s="40" t="s">
        <v>11</v>
      </c>
    </row>
    <row r="761" spans="3:7" ht="15" thickBot="1" x14ac:dyDescent="0.35">
      <c r="C761" s="38">
        <v>43331</v>
      </c>
      <c r="D761" s="39">
        <v>0.50843749999999999</v>
      </c>
      <c r="E761" s="40" t="s">
        <v>9</v>
      </c>
      <c r="F761" s="40">
        <v>13</v>
      </c>
      <c r="G761" s="40" t="s">
        <v>11</v>
      </c>
    </row>
    <row r="762" spans="3:7" ht="15" thickBot="1" x14ac:dyDescent="0.35">
      <c r="C762" s="38">
        <v>43331</v>
      </c>
      <c r="D762" s="39">
        <v>0.50878472222222226</v>
      </c>
      <c r="E762" s="40" t="s">
        <v>9</v>
      </c>
      <c r="F762" s="40">
        <v>11</v>
      </c>
      <c r="G762" s="40" t="s">
        <v>11</v>
      </c>
    </row>
    <row r="763" spans="3:7" ht="15" thickBot="1" x14ac:dyDescent="0.35">
      <c r="C763" s="38">
        <v>43331</v>
      </c>
      <c r="D763" s="39">
        <v>0.5090972222222222</v>
      </c>
      <c r="E763" s="40" t="s">
        <v>9</v>
      </c>
      <c r="F763" s="40">
        <v>11</v>
      </c>
      <c r="G763" s="40" t="s">
        <v>11</v>
      </c>
    </row>
    <row r="764" spans="3:7" ht="15" thickBot="1" x14ac:dyDescent="0.35">
      <c r="C764" s="38">
        <v>43331</v>
      </c>
      <c r="D764" s="39">
        <v>0.51586805555555559</v>
      </c>
      <c r="E764" s="40" t="s">
        <v>9</v>
      </c>
      <c r="F764" s="40">
        <v>10</v>
      </c>
      <c r="G764" s="40" t="s">
        <v>11</v>
      </c>
    </row>
    <row r="765" spans="3:7" ht="15" thickBot="1" x14ac:dyDescent="0.35">
      <c r="C765" s="38">
        <v>43331</v>
      </c>
      <c r="D765" s="39">
        <v>0.52172453703703703</v>
      </c>
      <c r="E765" s="40" t="s">
        <v>9</v>
      </c>
      <c r="F765" s="40">
        <v>18</v>
      </c>
      <c r="G765" s="40" t="s">
        <v>11</v>
      </c>
    </row>
    <row r="766" spans="3:7" ht="15" thickBot="1" x14ac:dyDescent="0.35">
      <c r="C766" s="38">
        <v>43331</v>
      </c>
      <c r="D766" s="39">
        <v>0.52182870370370371</v>
      </c>
      <c r="E766" s="40" t="s">
        <v>9</v>
      </c>
      <c r="F766" s="40">
        <v>16</v>
      </c>
      <c r="G766" s="40" t="s">
        <v>11</v>
      </c>
    </row>
    <row r="767" spans="3:7" ht="15" thickBot="1" x14ac:dyDescent="0.35">
      <c r="C767" s="38">
        <v>43331</v>
      </c>
      <c r="D767" s="39">
        <v>0.52184027777777775</v>
      </c>
      <c r="E767" s="40" t="s">
        <v>9</v>
      </c>
      <c r="F767" s="40">
        <v>17</v>
      </c>
      <c r="G767" s="40" t="s">
        <v>11</v>
      </c>
    </row>
    <row r="768" spans="3:7" ht="15" thickBot="1" x14ac:dyDescent="0.35">
      <c r="C768" s="38">
        <v>43331</v>
      </c>
      <c r="D768" s="39">
        <v>0.52188657407407402</v>
      </c>
      <c r="E768" s="40" t="s">
        <v>9</v>
      </c>
      <c r="F768" s="40">
        <v>12</v>
      </c>
      <c r="G768" s="40" t="s">
        <v>11</v>
      </c>
    </row>
    <row r="769" spans="3:7" ht="15" thickBot="1" x14ac:dyDescent="0.35">
      <c r="C769" s="38">
        <v>43331</v>
      </c>
      <c r="D769" s="39">
        <v>0.52189814814814817</v>
      </c>
      <c r="E769" s="40" t="s">
        <v>9</v>
      </c>
      <c r="F769" s="40">
        <v>12</v>
      </c>
      <c r="G769" s="40" t="s">
        <v>11</v>
      </c>
    </row>
    <row r="770" spans="3:7" ht="15" thickBot="1" x14ac:dyDescent="0.35">
      <c r="C770" s="38">
        <v>43331</v>
      </c>
      <c r="D770" s="39">
        <v>0.52491898148148153</v>
      </c>
      <c r="E770" s="40" t="s">
        <v>9</v>
      </c>
      <c r="F770" s="40">
        <v>12</v>
      </c>
      <c r="G770" s="40" t="s">
        <v>11</v>
      </c>
    </row>
    <row r="771" spans="3:7" ht="15" thickBot="1" x14ac:dyDescent="0.35">
      <c r="C771" s="38">
        <v>43331</v>
      </c>
      <c r="D771" s="39">
        <v>0.53313657407407411</v>
      </c>
      <c r="E771" s="40" t="s">
        <v>9</v>
      </c>
      <c r="F771" s="40">
        <v>9</v>
      </c>
      <c r="G771" s="40" t="s">
        <v>10</v>
      </c>
    </row>
    <row r="772" spans="3:7" ht="15" thickBot="1" x14ac:dyDescent="0.35">
      <c r="C772" s="38">
        <v>43331</v>
      </c>
      <c r="D772" s="39">
        <v>0.5332986111111111</v>
      </c>
      <c r="E772" s="40" t="s">
        <v>9</v>
      </c>
      <c r="F772" s="40">
        <v>12</v>
      </c>
      <c r="G772" s="40" t="s">
        <v>10</v>
      </c>
    </row>
    <row r="773" spans="3:7" ht="15" thickBot="1" x14ac:dyDescent="0.35">
      <c r="C773" s="38">
        <v>43331</v>
      </c>
      <c r="D773" s="39">
        <v>0.53478009259259263</v>
      </c>
      <c r="E773" s="40" t="s">
        <v>9</v>
      </c>
      <c r="F773" s="40">
        <v>12</v>
      </c>
      <c r="G773" s="40" t="s">
        <v>10</v>
      </c>
    </row>
    <row r="774" spans="3:7" ht="15" thickBot="1" x14ac:dyDescent="0.35">
      <c r="C774" s="38">
        <v>43331</v>
      </c>
      <c r="D774" s="39">
        <v>0.53560185185185183</v>
      </c>
      <c r="E774" s="40" t="s">
        <v>9</v>
      </c>
      <c r="F774" s="40">
        <v>13</v>
      </c>
      <c r="G774" s="40" t="s">
        <v>11</v>
      </c>
    </row>
    <row r="775" spans="3:7" ht="15" thickBot="1" x14ac:dyDescent="0.35">
      <c r="C775" s="38">
        <v>43331</v>
      </c>
      <c r="D775" s="39">
        <v>0.53562500000000002</v>
      </c>
      <c r="E775" s="40" t="s">
        <v>9</v>
      </c>
      <c r="F775" s="40">
        <v>10</v>
      </c>
      <c r="G775" s="40" t="s">
        <v>11</v>
      </c>
    </row>
    <row r="776" spans="3:7" ht="15" thickBot="1" x14ac:dyDescent="0.35">
      <c r="C776" s="38">
        <v>43331</v>
      </c>
      <c r="D776" s="39">
        <v>0.53924768518518518</v>
      </c>
      <c r="E776" s="40" t="s">
        <v>9</v>
      </c>
      <c r="F776" s="40">
        <v>11</v>
      </c>
      <c r="G776" s="40" t="s">
        <v>11</v>
      </c>
    </row>
    <row r="777" spans="3:7" ht="15" thickBot="1" x14ac:dyDescent="0.35">
      <c r="C777" s="38">
        <v>43331</v>
      </c>
      <c r="D777" s="39">
        <v>0.53924768518518518</v>
      </c>
      <c r="E777" s="40" t="s">
        <v>9</v>
      </c>
      <c r="F777" s="40">
        <v>12</v>
      </c>
      <c r="G777" s="40" t="s">
        <v>11</v>
      </c>
    </row>
    <row r="778" spans="3:7" ht="15" thickBot="1" x14ac:dyDescent="0.35">
      <c r="C778" s="38">
        <v>43331</v>
      </c>
      <c r="D778" s="39">
        <v>0.53925925925925922</v>
      </c>
      <c r="E778" s="40" t="s">
        <v>9</v>
      </c>
      <c r="F778" s="40">
        <v>9</v>
      </c>
      <c r="G778" s="40" t="s">
        <v>11</v>
      </c>
    </row>
    <row r="779" spans="3:7" ht="15" thickBot="1" x14ac:dyDescent="0.35">
      <c r="C779" s="38">
        <v>43331</v>
      </c>
      <c r="D779" s="39">
        <v>0.5392824074074074</v>
      </c>
      <c r="E779" s="40" t="s">
        <v>9</v>
      </c>
      <c r="F779" s="40">
        <v>14</v>
      </c>
      <c r="G779" s="40" t="s">
        <v>11</v>
      </c>
    </row>
    <row r="780" spans="3:7" ht="15" thickBot="1" x14ac:dyDescent="0.35">
      <c r="C780" s="38">
        <v>43331</v>
      </c>
      <c r="D780" s="39">
        <v>0.5415740740740741</v>
      </c>
      <c r="E780" s="40" t="s">
        <v>9</v>
      </c>
      <c r="F780" s="40">
        <v>11</v>
      </c>
      <c r="G780" s="40" t="s">
        <v>11</v>
      </c>
    </row>
    <row r="781" spans="3:7" ht="15" thickBot="1" x14ac:dyDescent="0.35">
      <c r="C781" s="38">
        <v>43331</v>
      </c>
      <c r="D781" s="39">
        <v>0.54393518518518513</v>
      </c>
      <c r="E781" s="40" t="s">
        <v>9</v>
      </c>
      <c r="F781" s="40">
        <v>10</v>
      </c>
      <c r="G781" s="40" t="s">
        <v>11</v>
      </c>
    </row>
    <row r="782" spans="3:7" ht="15" thickBot="1" x14ac:dyDescent="0.35">
      <c r="C782" s="38">
        <v>43331</v>
      </c>
      <c r="D782" s="39">
        <v>0.54928240740740741</v>
      </c>
      <c r="E782" s="40" t="s">
        <v>9</v>
      </c>
      <c r="F782" s="40">
        <v>11</v>
      </c>
      <c r="G782" s="40" t="s">
        <v>11</v>
      </c>
    </row>
    <row r="783" spans="3:7" ht="15" thickBot="1" x14ac:dyDescent="0.35">
      <c r="C783" s="38">
        <v>43331</v>
      </c>
      <c r="D783" s="39">
        <v>0.55562500000000004</v>
      </c>
      <c r="E783" s="40" t="s">
        <v>9</v>
      </c>
      <c r="F783" s="40">
        <v>11</v>
      </c>
      <c r="G783" s="40" t="s">
        <v>11</v>
      </c>
    </row>
    <row r="784" spans="3:7" ht="15" thickBot="1" x14ac:dyDescent="0.35">
      <c r="C784" s="38">
        <v>43331</v>
      </c>
      <c r="D784" s="39">
        <v>0.55820601851851859</v>
      </c>
      <c r="E784" s="40" t="s">
        <v>9</v>
      </c>
      <c r="F784" s="40">
        <v>10</v>
      </c>
      <c r="G784" s="40" t="s">
        <v>11</v>
      </c>
    </row>
    <row r="785" spans="3:7" ht="15" thickBot="1" x14ac:dyDescent="0.35">
      <c r="C785" s="38">
        <v>43331</v>
      </c>
      <c r="D785" s="39">
        <v>0.55971064814814808</v>
      </c>
      <c r="E785" s="40" t="s">
        <v>9</v>
      </c>
      <c r="F785" s="40">
        <v>10</v>
      </c>
      <c r="G785" s="40" t="s">
        <v>10</v>
      </c>
    </row>
    <row r="786" spans="3:7" ht="15" thickBot="1" x14ac:dyDescent="0.35">
      <c r="C786" s="38">
        <v>43331</v>
      </c>
      <c r="D786" s="39">
        <v>0.56240740740740736</v>
      </c>
      <c r="E786" s="40" t="s">
        <v>9</v>
      </c>
      <c r="F786" s="40">
        <v>11</v>
      </c>
      <c r="G786" s="40" t="s">
        <v>10</v>
      </c>
    </row>
    <row r="787" spans="3:7" ht="15" thickBot="1" x14ac:dyDescent="0.35">
      <c r="C787" s="38">
        <v>43331</v>
      </c>
      <c r="D787" s="39">
        <v>0.57038194444444446</v>
      </c>
      <c r="E787" s="40" t="s">
        <v>9</v>
      </c>
      <c r="F787" s="40">
        <v>13</v>
      </c>
      <c r="G787" s="40" t="s">
        <v>10</v>
      </c>
    </row>
    <row r="788" spans="3:7" ht="15" thickBot="1" x14ac:dyDescent="0.35">
      <c r="C788" s="38">
        <v>43331</v>
      </c>
      <c r="D788" s="39">
        <v>0.57270833333333326</v>
      </c>
      <c r="E788" s="40" t="s">
        <v>9</v>
      </c>
      <c r="F788" s="40">
        <v>13</v>
      </c>
      <c r="G788" s="40" t="s">
        <v>11</v>
      </c>
    </row>
    <row r="789" spans="3:7" ht="15" thickBot="1" x14ac:dyDescent="0.35">
      <c r="C789" s="38">
        <v>43331</v>
      </c>
      <c r="D789" s="39">
        <v>0.57278935185185187</v>
      </c>
      <c r="E789" s="40" t="s">
        <v>9</v>
      </c>
      <c r="F789" s="40">
        <v>10</v>
      </c>
      <c r="G789" s="40" t="s">
        <v>10</v>
      </c>
    </row>
    <row r="790" spans="3:7" ht="15" thickBot="1" x14ac:dyDescent="0.35">
      <c r="C790" s="38">
        <v>43331</v>
      </c>
      <c r="D790" s="39">
        <v>0.59262731481481479</v>
      </c>
      <c r="E790" s="40" t="s">
        <v>9</v>
      </c>
      <c r="F790" s="40">
        <v>5</v>
      </c>
      <c r="G790" s="40" t="s">
        <v>11</v>
      </c>
    </row>
    <row r="791" spans="3:7" ht="15" thickBot="1" x14ac:dyDescent="0.35">
      <c r="C791" s="38">
        <v>43331</v>
      </c>
      <c r="D791" s="39">
        <v>0.59263888888888883</v>
      </c>
      <c r="E791" s="40" t="s">
        <v>9</v>
      </c>
      <c r="F791" s="40">
        <v>14</v>
      </c>
      <c r="G791" s="40" t="s">
        <v>11</v>
      </c>
    </row>
    <row r="792" spans="3:7" ht="15" thickBot="1" x14ac:dyDescent="0.35">
      <c r="C792" s="38">
        <v>43331</v>
      </c>
      <c r="D792" s="39">
        <v>0.59263888888888883</v>
      </c>
      <c r="E792" s="40" t="s">
        <v>9</v>
      </c>
      <c r="F792" s="40">
        <v>18</v>
      </c>
      <c r="G792" s="40" t="s">
        <v>11</v>
      </c>
    </row>
    <row r="793" spans="3:7" ht="15" thickBot="1" x14ac:dyDescent="0.35">
      <c r="C793" s="38">
        <v>43331</v>
      </c>
      <c r="D793" s="39">
        <v>0.59266203703703701</v>
      </c>
      <c r="E793" s="40" t="s">
        <v>9</v>
      </c>
      <c r="F793" s="40">
        <v>20</v>
      </c>
      <c r="G793" s="40" t="s">
        <v>11</v>
      </c>
    </row>
    <row r="794" spans="3:7" ht="15" thickBot="1" x14ac:dyDescent="0.35">
      <c r="C794" s="38">
        <v>43331</v>
      </c>
      <c r="D794" s="39">
        <v>0.59267361111111116</v>
      </c>
      <c r="E794" s="40" t="s">
        <v>9</v>
      </c>
      <c r="F794" s="40">
        <v>19</v>
      </c>
      <c r="G794" s="40" t="s">
        <v>11</v>
      </c>
    </row>
    <row r="795" spans="3:7" ht="15" thickBot="1" x14ac:dyDescent="0.35">
      <c r="C795" s="38">
        <v>43331</v>
      </c>
      <c r="D795" s="39">
        <v>0.59270833333333328</v>
      </c>
      <c r="E795" s="40" t="s">
        <v>9</v>
      </c>
      <c r="F795" s="40">
        <v>11</v>
      </c>
      <c r="G795" s="40" t="s">
        <v>11</v>
      </c>
    </row>
    <row r="796" spans="3:7" ht="15" thickBot="1" x14ac:dyDescent="0.35">
      <c r="C796" s="38">
        <v>43331</v>
      </c>
      <c r="D796" s="39">
        <v>0.59856481481481483</v>
      </c>
      <c r="E796" s="40" t="s">
        <v>9</v>
      </c>
      <c r="F796" s="40">
        <v>20</v>
      </c>
      <c r="G796" s="40" t="s">
        <v>10</v>
      </c>
    </row>
    <row r="797" spans="3:7" ht="15" thickBot="1" x14ac:dyDescent="0.35">
      <c r="C797" s="38">
        <v>43331</v>
      </c>
      <c r="D797" s="39">
        <v>0.59950231481481475</v>
      </c>
      <c r="E797" s="40" t="s">
        <v>9</v>
      </c>
      <c r="F797" s="40">
        <v>13</v>
      </c>
      <c r="G797" s="40" t="s">
        <v>11</v>
      </c>
    </row>
    <row r="798" spans="3:7" ht="15" thickBot="1" x14ac:dyDescent="0.35">
      <c r="C798" s="38">
        <v>43331</v>
      </c>
      <c r="D798" s="39">
        <v>0.60402777777777772</v>
      </c>
      <c r="E798" s="40" t="s">
        <v>9</v>
      </c>
      <c r="F798" s="40">
        <v>15</v>
      </c>
      <c r="G798" s="40" t="s">
        <v>10</v>
      </c>
    </row>
    <row r="799" spans="3:7" ht="15" thickBot="1" x14ac:dyDescent="0.35">
      <c r="C799" s="38">
        <v>43331</v>
      </c>
      <c r="D799" s="39">
        <v>0.60403935185185187</v>
      </c>
      <c r="E799" s="40" t="s">
        <v>9</v>
      </c>
      <c r="F799" s="40">
        <v>15</v>
      </c>
      <c r="G799" s="40" t="s">
        <v>10</v>
      </c>
    </row>
    <row r="800" spans="3:7" ht="15" thickBot="1" x14ac:dyDescent="0.35">
      <c r="C800" s="38">
        <v>43331</v>
      </c>
      <c r="D800" s="39">
        <v>0.60405092592592591</v>
      </c>
      <c r="E800" s="40" t="s">
        <v>9</v>
      </c>
      <c r="F800" s="40">
        <v>15</v>
      </c>
      <c r="G800" s="40" t="s">
        <v>10</v>
      </c>
    </row>
    <row r="801" spans="3:7" ht="15" thickBot="1" x14ac:dyDescent="0.35">
      <c r="C801" s="38">
        <v>43331</v>
      </c>
      <c r="D801" s="39">
        <v>0.6040740740740741</v>
      </c>
      <c r="E801" s="40" t="s">
        <v>9</v>
      </c>
      <c r="F801" s="40">
        <v>20</v>
      </c>
      <c r="G801" s="40" t="s">
        <v>10</v>
      </c>
    </row>
    <row r="802" spans="3:7" ht="15" thickBot="1" x14ac:dyDescent="0.35">
      <c r="C802" s="38">
        <v>43331</v>
      </c>
      <c r="D802" s="39">
        <v>0.6040740740740741</v>
      </c>
      <c r="E802" s="40" t="s">
        <v>9</v>
      </c>
      <c r="F802" s="40">
        <v>10</v>
      </c>
      <c r="G802" s="40" t="s">
        <v>10</v>
      </c>
    </row>
    <row r="803" spans="3:7" ht="15" thickBot="1" x14ac:dyDescent="0.35">
      <c r="C803" s="38">
        <v>43331</v>
      </c>
      <c r="D803" s="39">
        <v>0.60409722222222217</v>
      </c>
      <c r="E803" s="40" t="s">
        <v>9</v>
      </c>
      <c r="F803" s="40">
        <v>20</v>
      </c>
      <c r="G803" s="40" t="s">
        <v>10</v>
      </c>
    </row>
    <row r="804" spans="3:7" ht="15" thickBot="1" x14ac:dyDescent="0.35">
      <c r="C804" s="38">
        <v>43331</v>
      </c>
      <c r="D804" s="39">
        <v>0.60412037037037036</v>
      </c>
      <c r="E804" s="40" t="s">
        <v>9</v>
      </c>
      <c r="F804" s="40">
        <v>19</v>
      </c>
      <c r="G804" s="40" t="s">
        <v>10</v>
      </c>
    </row>
    <row r="805" spans="3:7" ht="15" thickBot="1" x14ac:dyDescent="0.35">
      <c r="C805" s="38">
        <v>43331</v>
      </c>
      <c r="D805" s="39">
        <v>0.60759259259259257</v>
      </c>
      <c r="E805" s="40" t="s">
        <v>9</v>
      </c>
      <c r="F805" s="40">
        <v>13</v>
      </c>
      <c r="G805" s="40" t="s">
        <v>10</v>
      </c>
    </row>
    <row r="806" spans="3:7" ht="15" thickBot="1" x14ac:dyDescent="0.35">
      <c r="C806" s="38">
        <v>43331</v>
      </c>
      <c r="D806" s="39">
        <v>0.60828703703703701</v>
      </c>
      <c r="E806" s="40" t="s">
        <v>9</v>
      </c>
      <c r="F806" s="40">
        <v>12</v>
      </c>
      <c r="G806" s="40" t="s">
        <v>11</v>
      </c>
    </row>
    <row r="807" spans="3:7" ht="15" thickBot="1" x14ac:dyDescent="0.35">
      <c r="C807" s="38">
        <v>43331</v>
      </c>
      <c r="D807" s="39">
        <v>0.61664351851851851</v>
      </c>
      <c r="E807" s="40" t="s">
        <v>9</v>
      </c>
      <c r="F807" s="40">
        <v>10</v>
      </c>
      <c r="G807" s="40" t="s">
        <v>11</v>
      </c>
    </row>
    <row r="808" spans="3:7" ht="15" thickBot="1" x14ac:dyDescent="0.35">
      <c r="C808" s="38">
        <v>43331</v>
      </c>
      <c r="D808" s="39">
        <v>0.6192361111111111</v>
      </c>
      <c r="E808" s="40" t="s">
        <v>9</v>
      </c>
      <c r="F808" s="40">
        <v>10</v>
      </c>
      <c r="G808" s="40" t="s">
        <v>11</v>
      </c>
    </row>
    <row r="809" spans="3:7" ht="15" thickBot="1" x14ac:dyDescent="0.35">
      <c r="C809" s="38">
        <v>43331</v>
      </c>
      <c r="D809" s="39">
        <v>0.62033564814814812</v>
      </c>
      <c r="E809" s="40" t="s">
        <v>9</v>
      </c>
      <c r="F809" s="40">
        <v>13</v>
      </c>
      <c r="G809" s="40" t="s">
        <v>10</v>
      </c>
    </row>
    <row r="810" spans="3:7" ht="15" thickBot="1" x14ac:dyDescent="0.35">
      <c r="C810" s="38">
        <v>43331</v>
      </c>
      <c r="D810" s="39">
        <v>0.62293981481481475</v>
      </c>
      <c r="E810" s="40" t="s">
        <v>9</v>
      </c>
      <c r="F810" s="40">
        <v>27</v>
      </c>
      <c r="G810" s="40" t="s">
        <v>11</v>
      </c>
    </row>
    <row r="811" spans="3:7" ht="15" thickBot="1" x14ac:dyDescent="0.35">
      <c r="C811" s="38">
        <v>43331</v>
      </c>
      <c r="D811" s="39">
        <v>0.62296296296296294</v>
      </c>
      <c r="E811" s="40" t="s">
        <v>9</v>
      </c>
      <c r="F811" s="40">
        <v>22</v>
      </c>
      <c r="G811" s="40" t="s">
        <v>11</v>
      </c>
    </row>
    <row r="812" spans="3:7" ht="15" thickBot="1" x14ac:dyDescent="0.35">
      <c r="C812" s="38">
        <v>43331</v>
      </c>
      <c r="D812" s="39">
        <v>0.62300925925925921</v>
      </c>
      <c r="E812" s="40" t="s">
        <v>9</v>
      </c>
      <c r="F812" s="40">
        <v>11</v>
      </c>
      <c r="G812" s="40" t="s">
        <v>11</v>
      </c>
    </row>
    <row r="813" spans="3:7" ht="15" thickBot="1" x14ac:dyDescent="0.35">
      <c r="C813" s="38">
        <v>43331</v>
      </c>
      <c r="D813" s="39">
        <v>0.62312500000000004</v>
      </c>
      <c r="E813" s="40" t="s">
        <v>9</v>
      </c>
      <c r="F813" s="40">
        <v>19</v>
      </c>
      <c r="G813" s="40" t="s">
        <v>11</v>
      </c>
    </row>
    <row r="814" spans="3:7" ht="15" thickBot="1" x14ac:dyDescent="0.35">
      <c r="C814" s="38">
        <v>43331</v>
      </c>
      <c r="D814" s="39">
        <v>0.62313657407407408</v>
      </c>
      <c r="E814" s="40" t="s">
        <v>9</v>
      </c>
      <c r="F814" s="40">
        <v>19</v>
      </c>
      <c r="G814" s="40" t="s">
        <v>11</v>
      </c>
    </row>
    <row r="815" spans="3:7" ht="15" thickBot="1" x14ac:dyDescent="0.35">
      <c r="C815" s="38">
        <v>43331</v>
      </c>
      <c r="D815" s="39">
        <v>0.62315972222222216</v>
      </c>
      <c r="E815" s="40" t="s">
        <v>9</v>
      </c>
      <c r="F815" s="40">
        <v>17</v>
      </c>
      <c r="G815" s="40" t="s">
        <v>11</v>
      </c>
    </row>
    <row r="816" spans="3:7" ht="15" thickBot="1" x14ac:dyDescent="0.35">
      <c r="C816" s="38">
        <v>43331</v>
      </c>
      <c r="D816" s="39">
        <v>0.62315972222222216</v>
      </c>
      <c r="E816" s="40" t="s">
        <v>9</v>
      </c>
      <c r="F816" s="40">
        <v>16</v>
      </c>
      <c r="G816" s="40" t="s">
        <v>11</v>
      </c>
    </row>
    <row r="817" spans="3:7" ht="15" thickBot="1" x14ac:dyDescent="0.35">
      <c r="C817" s="38">
        <v>43331</v>
      </c>
      <c r="D817" s="39">
        <v>0.62318287037037035</v>
      </c>
      <c r="E817" s="40" t="s">
        <v>9</v>
      </c>
      <c r="F817" s="40">
        <v>19</v>
      </c>
      <c r="G817" s="40" t="s">
        <v>11</v>
      </c>
    </row>
    <row r="818" spans="3:7" ht="15" thickBot="1" x14ac:dyDescent="0.35">
      <c r="C818" s="38">
        <v>43331</v>
      </c>
      <c r="D818" s="39">
        <v>0.62320601851851853</v>
      </c>
      <c r="E818" s="40" t="s">
        <v>9</v>
      </c>
      <c r="F818" s="40">
        <v>14</v>
      </c>
      <c r="G818" s="40" t="s">
        <v>11</v>
      </c>
    </row>
    <row r="819" spans="3:7" ht="15" thickBot="1" x14ac:dyDescent="0.35">
      <c r="C819" s="38">
        <v>43331</v>
      </c>
      <c r="D819" s="39">
        <v>0.62417824074074069</v>
      </c>
      <c r="E819" s="40" t="s">
        <v>9</v>
      </c>
      <c r="F819" s="40">
        <v>14</v>
      </c>
      <c r="G819" s="40" t="s">
        <v>11</v>
      </c>
    </row>
    <row r="820" spans="3:7" ht="15" thickBot="1" x14ac:dyDescent="0.35">
      <c r="C820" s="38">
        <v>43331</v>
      </c>
      <c r="D820" s="39">
        <v>0.62604166666666672</v>
      </c>
      <c r="E820" s="40" t="s">
        <v>9</v>
      </c>
      <c r="F820" s="40">
        <v>12</v>
      </c>
      <c r="G820" s="40" t="s">
        <v>10</v>
      </c>
    </row>
    <row r="821" spans="3:7" ht="15" thickBot="1" x14ac:dyDescent="0.35">
      <c r="C821" s="38">
        <v>43331</v>
      </c>
      <c r="D821" s="39">
        <v>0.62605324074074076</v>
      </c>
      <c r="E821" s="40" t="s">
        <v>9</v>
      </c>
      <c r="F821" s="40">
        <v>9</v>
      </c>
      <c r="G821" s="40" t="s">
        <v>11</v>
      </c>
    </row>
    <row r="822" spans="3:7" ht="15" thickBot="1" x14ac:dyDescent="0.35">
      <c r="C822" s="38">
        <v>43331</v>
      </c>
      <c r="D822" s="39">
        <v>0.62763888888888886</v>
      </c>
      <c r="E822" s="40" t="s">
        <v>9</v>
      </c>
      <c r="F822" s="40">
        <v>11</v>
      </c>
      <c r="G822" s="40" t="s">
        <v>11</v>
      </c>
    </row>
    <row r="823" spans="3:7" ht="15" thickBot="1" x14ac:dyDescent="0.35">
      <c r="C823" s="38">
        <v>43331</v>
      </c>
      <c r="D823" s="39">
        <v>0.63256944444444441</v>
      </c>
      <c r="E823" s="40" t="s">
        <v>9</v>
      </c>
      <c r="F823" s="40">
        <v>9</v>
      </c>
      <c r="G823" s="40" t="s">
        <v>10</v>
      </c>
    </row>
    <row r="824" spans="3:7" ht="15" thickBot="1" x14ac:dyDescent="0.35">
      <c r="C824" s="38">
        <v>43331</v>
      </c>
      <c r="D824" s="39">
        <v>0.63256944444444441</v>
      </c>
      <c r="E824" s="40" t="s">
        <v>9</v>
      </c>
      <c r="F824" s="40">
        <v>9</v>
      </c>
      <c r="G824" s="40" t="s">
        <v>10</v>
      </c>
    </row>
    <row r="825" spans="3:7" ht="15" thickBot="1" x14ac:dyDescent="0.35">
      <c r="C825" s="38">
        <v>43331</v>
      </c>
      <c r="D825" s="39">
        <v>0.63266203703703705</v>
      </c>
      <c r="E825" s="40" t="s">
        <v>9</v>
      </c>
      <c r="F825" s="40">
        <v>10</v>
      </c>
      <c r="G825" s="40" t="s">
        <v>10</v>
      </c>
    </row>
    <row r="826" spans="3:7" ht="15" thickBot="1" x14ac:dyDescent="0.35">
      <c r="C826" s="38">
        <v>43331</v>
      </c>
      <c r="D826" s="39">
        <v>0.63372685185185185</v>
      </c>
      <c r="E826" s="40" t="s">
        <v>9</v>
      </c>
      <c r="F826" s="40">
        <v>12</v>
      </c>
      <c r="G826" s="40" t="s">
        <v>10</v>
      </c>
    </row>
    <row r="827" spans="3:7" ht="15" thickBot="1" x14ac:dyDescent="0.35">
      <c r="C827" s="38">
        <v>43331</v>
      </c>
      <c r="D827" s="39">
        <v>0.63380787037037034</v>
      </c>
      <c r="E827" s="40" t="s">
        <v>9</v>
      </c>
      <c r="F827" s="40">
        <v>19</v>
      </c>
      <c r="G827" s="40" t="s">
        <v>10</v>
      </c>
    </row>
    <row r="828" spans="3:7" ht="15" thickBot="1" x14ac:dyDescent="0.35">
      <c r="C828" s="38">
        <v>43331</v>
      </c>
      <c r="D828" s="39">
        <v>0.63504629629629628</v>
      </c>
      <c r="E828" s="40" t="s">
        <v>9</v>
      </c>
      <c r="F828" s="40">
        <v>15</v>
      </c>
      <c r="G828" s="40" t="s">
        <v>10</v>
      </c>
    </row>
    <row r="829" spans="3:7" ht="15" thickBot="1" x14ac:dyDescent="0.35">
      <c r="C829" s="38">
        <v>43331</v>
      </c>
      <c r="D829" s="39">
        <v>0.6378125</v>
      </c>
      <c r="E829" s="40" t="s">
        <v>9</v>
      </c>
      <c r="F829" s="40">
        <v>13</v>
      </c>
      <c r="G829" s="40" t="s">
        <v>10</v>
      </c>
    </row>
    <row r="830" spans="3:7" ht="15" thickBot="1" x14ac:dyDescent="0.35">
      <c r="C830" s="38">
        <v>43331</v>
      </c>
      <c r="D830" s="39">
        <v>0.64163194444444438</v>
      </c>
      <c r="E830" s="40" t="s">
        <v>9</v>
      </c>
      <c r="F830" s="40">
        <v>10</v>
      </c>
      <c r="G830" s="40" t="s">
        <v>11</v>
      </c>
    </row>
    <row r="831" spans="3:7" ht="15" thickBot="1" x14ac:dyDescent="0.35">
      <c r="C831" s="38">
        <v>43331</v>
      </c>
      <c r="D831" s="39">
        <v>0.66240740740740744</v>
      </c>
      <c r="E831" s="40" t="s">
        <v>9</v>
      </c>
      <c r="F831" s="40">
        <v>19</v>
      </c>
      <c r="G831" s="40" t="s">
        <v>10</v>
      </c>
    </row>
    <row r="832" spans="3:7" ht="15" thickBot="1" x14ac:dyDescent="0.35">
      <c r="C832" s="38">
        <v>43331</v>
      </c>
      <c r="D832" s="39">
        <v>0.67296296296296287</v>
      </c>
      <c r="E832" s="40" t="s">
        <v>9</v>
      </c>
      <c r="F832" s="40">
        <v>31</v>
      </c>
      <c r="G832" s="40" t="s">
        <v>10</v>
      </c>
    </row>
    <row r="833" spans="3:7" ht="15" thickBot="1" x14ac:dyDescent="0.35">
      <c r="C833" s="38">
        <v>43331</v>
      </c>
      <c r="D833" s="39">
        <v>0.67471064814814818</v>
      </c>
      <c r="E833" s="40" t="s">
        <v>9</v>
      </c>
      <c r="F833" s="40">
        <v>10</v>
      </c>
      <c r="G833" s="40" t="s">
        <v>10</v>
      </c>
    </row>
    <row r="834" spans="3:7" ht="15" thickBot="1" x14ac:dyDescent="0.35">
      <c r="C834" s="38">
        <v>43331</v>
      </c>
      <c r="D834" s="39">
        <v>0.67532407407407413</v>
      </c>
      <c r="E834" s="40" t="s">
        <v>9</v>
      </c>
      <c r="F834" s="40">
        <v>9</v>
      </c>
      <c r="G834" s="40" t="s">
        <v>10</v>
      </c>
    </row>
    <row r="835" spans="3:7" ht="15" thickBot="1" x14ac:dyDescent="0.35">
      <c r="C835" s="38">
        <v>43331</v>
      </c>
      <c r="D835" s="39">
        <v>0.68009259259259258</v>
      </c>
      <c r="E835" s="40" t="s">
        <v>9</v>
      </c>
      <c r="F835" s="40">
        <v>9</v>
      </c>
      <c r="G835" s="40" t="s">
        <v>11</v>
      </c>
    </row>
    <row r="836" spans="3:7" ht="15" thickBot="1" x14ac:dyDescent="0.35">
      <c r="C836" s="38">
        <v>43331</v>
      </c>
      <c r="D836" s="39">
        <v>0.68076388888888895</v>
      </c>
      <c r="E836" s="40" t="s">
        <v>9</v>
      </c>
      <c r="F836" s="40">
        <v>11</v>
      </c>
      <c r="G836" s="40" t="s">
        <v>10</v>
      </c>
    </row>
    <row r="837" spans="3:7" ht="15" thickBot="1" x14ac:dyDescent="0.35">
      <c r="C837" s="38">
        <v>43331</v>
      </c>
      <c r="D837" s="39">
        <v>0.68428240740740742</v>
      </c>
      <c r="E837" s="40" t="s">
        <v>9</v>
      </c>
      <c r="F837" s="40">
        <v>10</v>
      </c>
      <c r="G837" s="40" t="s">
        <v>11</v>
      </c>
    </row>
    <row r="838" spans="3:7" ht="15" thickBot="1" x14ac:dyDescent="0.35">
      <c r="C838" s="38">
        <v>43331</v>
      </c>
      <c r="D838" s="39">
        <v>0.68517361111111119</v>
      </c>
      <c r="E838" s="40" t="s">
        <v>9</v>
      </c>
      <c r="F838" s="40">
        <v>8</v>
      </c>
      <c r="G838" s="40" t="s">
        <v>10</v>
      </c>
    </row>
    <row r="839" spans="3:7" ht="15" thickBot="1" x14ac:dyDescent="0.35">
      <c r="C839" s="38">
        <v>43331</v>
      </c>
      <c r="D839" s="39">
        <v>0.68519675925925927</v>
      </c>
      <c r="E839" s="40" t="s">
        <v>9</v>
      </c>
      <c r="F839" s="40">
        <v>22</v>
      </c>
      <c r="G839" s="40" t="s">
        <v>10</v>
      </c>
    </row>
    <row r="840" spans="3:7" ht="15" thickBot="1" x14ac:dyDescent="0.35">
      <c r="C840" s="38">
        <v>43331</v>
      </c>
      <c r="D840" s="39">
        <v>0.68520833333333331</v>
      </c>
      <c r="E840" s="40" t="s">
        <v>9</v>
      </c>
      <c r="F840" s="40">
        <v>20</v>
      </c>
      <c r="G840" s="40" t="s">
        <v>10</v>
      </c>
    </row>
    <row r="841" spans="3:7" ht="15" thickBot="1" x14ac:dyDescent="0.35">
      <c r="C841" s="38">
        <v>43331</v>
      </c>
      <c r="D841" s="39">
        <v>0.68521990740740746</v>
      </c>
      <c r="E841" s="40" t="s">
        <v>9</v>
      </c>
      <c r="F841" s="40">
        <v>21</v>
      </c>
      <c r="G841" s="40" t="s">
        <v>10</v>
      </c>
    </row>
    <row r="842" spans="3:7" ht="15" thickBot="1" x14ac:dyDescent="0.35">
      <c r="C842" s="38">
        <v>43331</v>
      </c>
      <c r="D842" s="39">
        <v>0.68525462962962969</v>
      </c>
      <c r="E842" s="40" t="s">
        <v>9</v>
      </c>
      <c r="F842" s="40">
        <v>19</v>
      </c>
      <c r="G842" s="40" t="s">
        <v>10</v>
      </c>
    </row>
    <row r="843" spans="3:7" ht="15" thickBot="1" x14ac:dyDescent="0.35">
      <c r="C843" s="38">
        <v>43331</v>
      </c>
      <c r="D843" s="39">
        <v>0.69113425925925931</v>
      </c>
      <c r="E843" s="40" t="s">
        <v>9</v>
      </c>
      <c r="F843" s="40">
        <v>11</v>
      </c>
      <c r="G843" s="40" t="s">
        <v>10</v>
      </c>
    </row>
    <row r="844" spans="3:7" ht="15" thickBot="1" x14ac:dyDescent="0.35">
      <c r="C844" s="38">
        <v>43331</v>
      </c>
      <c r="D844" s="39">
        <v>0.69115740740740739</v>
      </c>
      <c r="E844" s="40" t="s">
        <v>9</v>
      </c>
      <c r="F844" s="40">
        <v>13</v>
      </c>
      <c r="G844" s="40" t="s">
        <v>10</v>
      </c>
    </row>
    <row r="845" spans="3:7" ht="15" thickBot="1" x14ac:dyDescent="0.35">
      <c r="C845" s="38">
        <v>43331</v>
      </c>
      <c r="D845" s="39">
        <v>0.69116898148148154</v>
      </c>
      <c r="E845" s="40" t="s">
        <v>9</v>
      </c>
      <c r="F845" s="40">
        <v>11</v>
      </c>
      <c r="G845" s="40" t="s">
        <v>10</v>
      </c>
    </row>
    <row r="846" spans="3:7" ht="15" thickBot="1" x14ac:dyDescent="0.35">
      <c r="C846" s="38">
        <v>43331</v>
      </c>
      <c r="D846" s="39">
        <v>0.69118055555555558</v>
      </c>
      <c r="E846" s="40" t="s">
        <v>9</v>
      </c>
      <c r="F846" s="40">
        <v>10</v>
      </c>
      <c r="G846" s="40" t="s">
        <v>10</v>
      </c>
    </row>
    <row r="847" spans="3:7" ht="15" thickBot="1" x14ac:dyDescent="0.35">
      <c r="C847" s="38">
        <v>43331</v>
      </c>
      <c r="D847" s="39">
        <v>0.69119212962962961</v>
      </c>
      <c r="E847" s="40" t="s">
        <v>9</v>
      </c>
      <c r="F847" s="40">
        <v>8</v>
      </c>
      <c r="G847" s="40" t="s">
        <v>10</v>
      </c>
    </row>
    <row r="848" spans="3:7" ht="15" thickBot="1" x14ac:dyDescent="0.35">
      <c r="C848" s="38">
        <v>43331</v>
      </c>
      <c r="D848" s="39">
        <v>0.69120370370370365</v>
      </c>
      <c r="E848" s="40" t="s">
        <v>9</v>
      </c>
      <c r="F848" s="40">
        <v>9</v>
      </c>
      <c r="G848" s="40" t="s">
        <v>10</v>
      </c>
    </row>
    <row r="849" spans="3:7" ht="15" thickBot="1" x14ac:dyDescent="0.35">
      <c r="C849" s="38">
        <v>43331</v>
      </c>
      <c r="D849" s="39">
        <v>0.69271990740740741</v>
      </c>
      <c r="E849" s="40" t="s">
        <v>9</v>
      </c>
      <c r="F849" s="40">
        <v>17</v>
      </c>
      <c r="G849" s="40" t="s">
        <v>10</v>
      </c>
    </row>
    <row r="850" spans="3:7" ht="15" thickBot="1" x14ac:dyDescent="0.35">
      <c r="C850" s="38">
        <v>43331</v>
      </c>
      <c r="D850" s="39">
        <v>0.69274305555555549</v>
      </c>
      <c r="E850" s="40" t="s">
        <v>9</v>
      </c>
      <c r="F850" s="40">
        <v>11</v>
      </c>
      <c r="G850" s="40" t="s">
        <v>10</v>
      </c>
    </row>
    <row r="851" spans="3:7" ht="15" thickBot="1" x14ac:dyDescent="0.35">
      <c r="C851" s="38">
        <v>43331</v>
      </c>
      <c r="D851" s="39">
        <v>0.69274305555555549</v>
      </c>
      <c r="E851" s="40" t="s">
        <v>9</v>
      </c>
      <c r="F851" s="40">
        <v>11</v>
      </c>
      <c r="G851" s="40" t="s">
        <v>10</v>
      </c>
    </row>
    <row r="852" spans="3:7" ht="15" thickBot="1" x14ac:dyDescent="0.35">
      <c r="C852" s="38">
        <v>43331</v>
      </c>
      <c r="D852" s="39">
        <v>0.69756944444444446</v>
      </c>
      <c r="E852" s="40" t="s">
        <v>9</v>
      </c>
      <c r="F852" s="40">
        <v>11</v>
      </c>
      <c r="G852" s="40" t="s">
        <v>11</v>
      </c>
    </row>
    <row r="853" spans="3:7" ht="15" thickBot="1" x14ac:dyDescent="0.35">
      <c r="C853" s="38">
        <v>43331</v>
      </c>
      <c r="D853" s="39">
        <v>0.69959490740740737</v>
      </c>
      <c r="E853" s="40" t="s">
        <v>9</v>
      </c>
      <c r="F853" s="40">
        <v>11</v>
      </c>
      <c r="G853" s="40" t="s">
        <v>10</v>
      </c>
    </row>
    <row r="854" spans="3:7" ht="15" thickBot="1" x14ac:dyDescent="0.35">
      <c r="C854" s="38">
        <v>43331</v>
      </c>
      <c r="D854" s="39">
        <v>0.70026620370370374</v>
      </c>
      <c r="E854" s="40" t="s">
        <v>9</v>
      </c>
      <c r="F854" s="40">
        <v>12</v>
      </c>
      <c r="G854" s="40" t="s">
        <v>11</v>
      </c>
    </row>
    <row r="855" spans="3:7" ht="15" thickBot="1" x14ac:dyDescent="0.35">
      <c r="C855" s="38">
        <v>43331</v>
      </c>
      <c r="D855" s="39">
        <v>0.70081018518518512</v>
      </c>
      <c r="E855" s="40" t="s">
        <v>9</v>
      </c>
      <c r="F855" s="40">
        <v>27</v>
      </c>
      <c r="G855" s="40" t="s">
        <v>10</v>
      </c>
    </row>
    <row r="856" spans="3:7" ht="15" thickBot="1" x14ac:dyDescent="0.35">
      <c r="C856" s="38">
        <v>43331</v>
      </c>
      <c r="D856" s="39">
        <v>0.70096064814814818</v>
      </c>
      <c r="E856" s="40" t="s">
        <v>9</v>
      </c>
      <c r="F856" s="40">
        <v>13</v>
      </c>
      <c r="G856" s="40" t="s">
        <v>10</v>
      </c>
    </row>
    <row r="857" spans="3:7" ht="15" thickBot="1" x14ac:dyDescent="0.35">
      <c r="C857" s="38">
        <v>43331</v>
      </c>
      <c r="D857" s="39">
        <v>0.7015393518518519</v>
      </c>
      <c r="E857" s="40" t="s">
        <v>9</v>
      </c>
      <c r="F857" s="40">
        <v>22</v>
      </c>
      <c r="G857" s="40" t="s">
        <v>10</v>
      </c>
    </row>
    <row r="858" spans="3:7" ht="15" thickBot="1" x14ac:dyDescent="0.35">
      <c r="C858" s="38">
        <v>43331</v>
      </c>
      <c r="D858" s="39">
        <v>0.70712962962962955</v>
      </c>
      <c r="E858" s="40" t="s">
        <v>9</v>
      </c>
      <c r="F858" s="40">
        <v>19</v>
      </c>
      <c r="G858" s="40" t="s">
        <v>10</v>
      </c>
    </row>
    <row r="859" spans="3:7" ht="15" thickBot="1" x14ac:dyDescent="0.35">
      <c r="C859" s="38">
        <v>43331</v>
      </c>
      <c r="D859" s="39">
        <v>0.71045138888888892</v>
      </c>
      <c r="E859" s="40" t="s">
        <v>9</v>
      </c>
      <c r="F859" s="40">
        <v>12</v>
      </c>
      <c r="G859" s="40" t="s">
        <v>11</v>
      </c>
    </row>
    <row r="860" spans="3:7" ht="15" thickBot="1" x14ac:dyDescent="0.35">
      <c r="C860" s="38">
        <v>43331</v>
      </c>
      <c r="D860" s="39">
        <v>0.71089120370370373</v>
      </c>
      <c r="E860" s="40" t="s">
        <v>9</v>
      </c>
      <c r="F860" s="40">
        <v>12</v>
      </c>
      <c r="G860" s="40" t="s">
        <v>11</v>
      </c>
    </row>
    <row r="861" spans="3:7" ht="15" thickBot="1" x14ac:dyDescent="0.35">
      <c r="C861" s="38">
        <v>43331</v>
      </c>
      <c r="D861" s="39">
        <v>0.71167824074074071</v>
      </c>
      <c r="E861" s="40" t="s">
        <v>9</v>
      </c>
      <c r="F861" s="40">
        <v>26</v>
      </c>
      <c r="G861" s="40" t="s">
        <v>10</v>
      </c>
    </row>
    <row r="862" spans="3:7" ht="15" thickBot="1" x14ac:dyDescent="0.35">
      <c r="C862" s="38">
        <v>43331</v>
      </c>
      <c r="D862" s="39">
        <v>0.71575231481481483</v>
      </c>
      <c r="E862" s="40" t="s">
        <v>9</v>
      </c>
      <c r="F862" s="40">
        <v>17</v>
      </c>
      <c r="G862" s="40" t="s">
        <v>11</v>
      </c>
    </row>
    <row r="863" spans="3:7" ht="15" thickBot="1" x14ac:dyDescent="0.35">
      <c r="C863" s="38">
        <v>43331</v>
      </c>
      <c r="D863" s="39">
        <v>0.72298611111111111</v>
      </c>
      <c r="E863" s="40" t="s">
        <v>9</v>
      </c>
      <c r="F863" s="40">
        <v>11</v>
      </c>
      <c r="G863" s="40" t="s">
        <v>10</v>
      </c>
    </row>
    <row r="864" spans="3:7" ht="15" thickBot="1" x14ac:dyDescent="0.35">
      <c r="C864" s="38">
        <v>43331</v>
      </c>
      <c r="D864" s="39">
        <v>0.72303240740740737</v>
      </c>
      <c r="E864" s="40" t="s">
        <v>9</v>
      </c>
      <c r="F864" s="40">
        <v>10</v>
      </c>
      <c r="G864" s="40" t="s">
        <v>11</v>
      </c>
    </row>
    <row r="865" spans="3:7" ht="15" thickBot="1" x14ac:dyDescent="0.35">
      <c r="C865" s="38">
        <v>43331</v>
      </c>
      <c r="D865" s="39">
        <v>0.72327546296296286</v>
      </c>
      <c r="E865" s="40" t="s">
        <v>9</v>
      </c>
      <c r="F865" s="40">
        <v>18</v>
      </c>
      <c r="G865" s="40" t="s">
        <v>11</v>
      </c>
    </row>
    <row r="866" spans="3:7" ht="15" thickBot="1" x14ac:dyDescent="0.35">
      <c r="C866" s="38">
        <v>43331</v>
      </c>
      <c r="D866" s="39">
        <v>0.72328703703703701</v>
      </c>
      <c r="E866" s="40" t="s">
        <v>9</v>
      </c>
      <c r="F866" s="40">
        <v>14</v>
      </c>
      <c r="G866" s="40" t="s">
        <v>11</v>
      </c>
    </row>
    <row r="867" spans="3:7" ht="15" thickBot="1" x14ac:dyDescent="0.35">
      <c r="C867" s="38">
        <v>43331</v>
      </c>
      <c r="D867" s="39">
        <v>0.72927083333333342</v>
      </c>
      <c r="E867" s="40" t="s">
        <v>9</v>
      </c>
      <c r="F867" s="40">
        <v>14</v>
      </c>
      <c r="G867" s="40" t="s">
        <v>10</v>
      </c>
    </row>
    <row r="868" spans="3:7" ht="15" thickBot="1" x14ac:dyDescent="0.35">
      <c r="C868" s="38">
        <v>43331</v>
      </c>
      <c r="D868" s="39">
        <v>0.74724537037037031</v>
      </c>
      <c r="E868" s="40" t="s">
        <v>9</v>
      </c>
      <c r="F868" s="40">
        <v>27</v>
      </c>
      <c r="G868" s="40" t="s">
        <v>10</v>
      </c>
    </row>
    <row r="869" spans="3:7" ht="15" thickBot="1" x14ac:dyDescent="0.35">
      <c r="C869" s="38">
        <v>43331</v>
      </c>
      <c r="D869" s="39">
        <v>0.75931712962962961</v>
      </c>
      <c r="E869" s="40" t="s">
        <v>9</v>
      </c>
      <c r="F869" s="40">
        <v>24</v>
      </c>
      <c r="G869" s="40" t="s">
        <v>10</v>
      </c>
    </row>
    <row r="870" spans="3:7" ht="15" thickBot="1" x14ac:dyDescent="0.35">
      <c r="C870" s="38">
        <v>43331</v>
      </c>
      <c r="D870" s="39">
        <v>0.76392361111111118</v>
      </c>
      <c r="E870" s="40" t="s">
        <v>9</v>
      </c>
      <c r="F870" s="40">
        <v>28</v>
      </c>
      <c r="G870" s="40" t="s">
        <v>10</v>
      </c>
    </row>
    <row r="871" spans="3:7" ht="15" thickBot="1" x14ac:dyDescent="0.35">
      <c r="C871" s="38">
        <v>43331</v>
      </c>
      <c r="D871" s="39">
        <v>0.76967592592592593</v>
      </c>
      <c r="E871" s="40" t="s">
        <v>9</v>
      </c>
      <c r="F871" s="40">
        <v>12</v>
      </c>
      <c r="G871" s="40" t="s">
        <v>11</v>
      </c>
    </row>
    <row r="872" spans="3:7" ht="15" thickBot="1" x14ac:dyDescent="0.35">
      <c r="C872" s="38">
        <v>43331</v>
      </c>
      <c r="D872" s="39">
        <v>0.77126157407407403</v>
      </c>
      <c r="E872" s="40" t="s">
        <v>9</v>
      </c>
      <c r="F872" s="40">
        <v>23</v>
      </c>
      <c r="G872" s="40" t="s">
        <v>11</v>
      </c>
    </row>
    <row r="873" spans="3:7" ht="15" thickBot="1" x14ac:dyDescent="0.35">
      <c r="C873" s="38">
        <v>43331</v>
      </c>
      <c r="D873" s="39">
        <v>0.7713310185185186</v>
      </c>
      <c r="E873" s="40" t="s">
        <v>9</v>
      </c>
      <c r="F873" s="40">
        <v>11</v>
      </c>
      <c r="G873" s="40" t="s">
        <v>11</v>
      </c>
    </row>
    <row r="874" spans="3:7" ht="15" thickBot="1" x14ac:dyDescent="0.35">
      <c r="C874" s="38">
        <v>43331</v>
      </c>
      <c r="D874" s="39">
        <v>0.77552083333333333</v>
      </c>
      <c r="E874" s="40" t="s">
        <v>9</v>
      </c>
      <c r="F874" s="40">
        <v>13</v>
      </c>
      <c r="G874" s="40" t="s">
        <v>11</v>
      </c>
    </row>
    <row r="875" spans="3:7" ht="15" thickBot="1" x14ac:dyDescent="0.35">
      <c r="C875" s="38">
        <v>43331</v>
      </c>
      <c r="D875" s="39">
        <v>0.77812500000000007</v>
      </c>
      <c r="E875" s="40" t="s">
        <v>9</v>
      </c>
      <c r="F875" s="40">
        <v>10</v>
      </c>
      <c r="G875" s="40" t="s">
        <v>11</v>
      </c>
    </row>
    <row r="876" spans="3:7" ht="15" thickBot="1" x14ac:dyDescent="0.35">
      <c r="C876" s="38">
        <v>43331</v>
      </c>
      <c r="D876" s="39">
        <v>0.77932870370370377</v>
      </c>
      <c r="E876" s="40" t="s">
        <v>9</v>
      </c>
      <c r="F876" s="40">
        <v>22</v>
      </c>
      <c r="G876" s="40" t="s">
        <v>10</v>
      </c>
    </row>
    <row r="877" spans="3:7" ht="15" thickBot="1" x14ac:dyDescent="0.35">
      <c r="C877" s="38">
        <v>43331</v>
      </c>
      <c r="D877" s="39">
        <v>0.779363425925926</v>
      </c>
      <c r="E877" s="40" t="s">
        <v>9</v>
      </c>
      <c r="F877" s="40">
        <v>20</v>
      </c>
      <c r="G877" s="40" t="s">
        <v>10</v>
      </c>
    </row>
    <row r="878" spans="3:7" ht="15" thickBot="1" x14ac:dyDescent="0.35">
      <c r="C878" s="38">
        <v>43331</v>
      </c>
      <c r="D878" s="39">
        <v>0.78023148148148147</v>
      </c>
      <c r="E878" s="40" t="s">
        <v>9</v>
      </c>
      <c r="F878" s="40">
        <v>14</v>
      </c>
      <c r="G878" s="40" t="s">
        <v>11</v>
      </c>
    </row>
    <row r="879" spans="3:7" ht="15" thickBot="1" x14ac:dyDescent="0.35">
      <c r="C879" s="38">
        <v>43331</v>
      </c>
      <c r="D879" s="39">
        <v>0.78050925925925929</v>
      </c>
      <c r="E879" s="40" t="s">
        <v>9</v>
      </c>
      <c r="F879" s="40">
        <v>13</v>
      </c>
      <c r="G879" s="40" t="s">
        <v>11</v>
      </c>
    </row>
    <row r="880" spans="3:7" ht="15" thickBot="1" x14ac:dyDescent="0.35">
      <c r="C880" s="38">
        <v>43331</v>
      </c>
      <c r="D880" s="39">
        <v>0.7814699074074074</v>
      </c>
      <c r="E880" s="40" t="s">
        <v>9</v>
      </c>
      <c r="F880" s="40">
        <v>10</v>
      </c>
      <c r="G880" s="40" t="s">
        <v>11</v>
      </c>
    </row>
    <row r="881" spans="3:7" ht="15" thickBot="1" x14ac:dyDescent="0.35">
      <c r="C881" s="38">
        <v>43331</v>
      </c>
      <c r="D881" s="39">
        <v>0.78237268518518521</v>
      </c>
      <c r="E881" s="40" t="s">
        <v>9</v>
      </c>
      <c r="F881" s="40">
        <v>23</v>
      </c>
      <c r="G881" s="40" t="s">
        <v>10</v>
      </c>
    </row>
    <row r="882" spans="3:7" ht="15" thickBot="1" x14ac:dyDescent="0.35">
      <c r="C882" s="38">
        <v>43331</v>
      </c>
      <c r="D882" s="39">
        <v>0.78679398148148139</v>
      </c>
      <c r="E882" s="40" t="s">
        <v>9</v>
      </c>
      <c r="F882" s="40">
        <v>11</v>
      </c>
      <c r="G882" s="40" t="s">
        <v>11</v>
      </c>
    </row>
    <row r="883" spans="3:7" ht="15" thickBot="1" x14ac:dyDescent="0.35">
      <c r="C883" s="38">
        <v>43331</v>
      </c>
      <c r="D883" s="39">
        <v>0.79144675925925922</v>
      </c>
      <c r="E883" s="40" t="s">
        <v>9</v>
      </c>
      <c r="F883" s="40">
        <v>11</v>
      </c>
      <c r="G883" s="40" t="s">
        <v>11</v>
      </c>
    </row>
    <row r="884" spans="3:7" ht="15" thickBot="1" x14ac:dyDescent="0.35">
      <c r="C884" s="38">
        <v>43331</v>
      </c>
      <c r="D884" s="39">
        <v>0.81136574074074075</v>
      </c>
      <c r="E884" s="40" t="s">
        <v>9</v>
      </c>
      <c r="F884" s="40">
        <v>22</v>
      </c>
      <c r="G884" s="40" t="s">
        <v>10</v>
      </c>
    </row>
    <row r="885" spans="3:7" ht="15" thickBot="1" x14ac:dyDescent="0.35">
      <c r="C885" s="38">
        <v>43331</v>
      </c>
      <c r="D885" s="39">
        <v>0.82659722222222232</v>
      </c>
      <c r="E885" s="40" t="s">
        <v>9</v>
      </c>
      <c r="F885" s="40">
        <v>19</v>
      </c>
      <c r="G885" s="40" t="s">
        <v>10</v>
      </c>
    </row>
    <row r="886" spans="3:7" ht="15" thickBot="1" x14ac:dyDescent="0.35">
      <c r="C886" s="38">
        <v>43331</v>
      </c>
      <c r="D886" s="39">
        <v>0.82662037037037039</v>
      </c>
      <c r="E886" s="40" t="s">
        <v>9</v>
      </c>
      <c r="F886" s="40">
        <v>22</v>
      </c>
      <c r="G886" s="40" t="s">
        <v>10</v>
      </c>
    </row>
    <row r="887" spans="3:7" ht="15" thickBot="1" x14ac:dyDescent="0.35">
      <c r="C887" s="41">
        <v>43331</v>
      </c>
      <c r="D887" s="42">
        <v>0.82665509259259251</v>
      </c>
      <c r="E887" s="43" t="s">
        <v>9</v>
      </c>
      <c r="F887" s="43">
        <v>29</v>
      </c>
      <c r="G887" s="43" t="s">
        <v>10</v>
      </c>
    </row>
    <row r="888" spans="3:7" ht="15" thickBot="1" x14ac:dyDescent="0.35">
      <c r="C888" s="44">
        <v>43332</v>
      </c>
      <c r="D888" s="45">
        <v>0.20807870370370371</v>
      </c>
      <c r="E888" s="46" t="s">
        <v>9</v>
      </c>
      <c r="F888" s="46">
        <v>14</v>
      </c>
      <c r="G888" s="46" t="s">
        <v>11</v>
      </c>
    </row>
    <row r="889" spans="3:7" ht="15" thickBot="1" x14ac:dyDescent="0.35">
      <c r="C889" s="38">
        <v>43332</v>
      </c>
      <c r="D889" s="39">
        <v>0.20824074074074073</v>
      </c>
      <c r="E889" s="40" t="s">
        <v>9</v>
      </c>
      <c r="F889" s="40">
        <v>13</v>
      </c>
      <c r="G889" s="40" t="s">
        <v>11</v>
      </c>
    </row>
    <row r="890" spans="3:7" ht="15" thickBot="1" x14ac:dyDescent="0.35">
      <c r="C890" s="38">
        <v>43332</v>
      </c>
      <c r="D890" s="39">
        <v>0.27391203703703704</v>
      </c>
      <c r="E890" s="40" t="s">
        <v>9</v>
      </c>
      <c r="F890" s="40">
        <v>11</v>
      </c>
      <c r="G890" s="40" t="s">
        <v>11</v>
      </c>
    </row>
    <row r="891" spans="3:7" ht="15" thickBot="1" x14ac:dyDescent="0.35">
      <c r="C891" s="38">
        <v>43332</v>
      </c>
      <c r="D891" s="39">
        <v>0.28493055555555552</v>
      </c>
      <c r="E891" s="40" t="s">
        <v>9</v>
      </c>
      <c r="F891" s="40">
        <v>11</v>
      </c>
      <c r="G891" s="40" t="s">
        <v>11</v>
      </c>
    </row>
    <row r="892" spans="3:7" ht="15" thickBot="1" x14ac:dyDescent="0.35">
      <c r="C892" s="38">
        <v>43332</v>
      </c>
      <c r="D892" s="39">
        <v>0.30723379629629627</v>
      </c>
      <c r="E892" s="40" t="s">
        <v>9</v>
      </c>
      <c r="F892" s="40">
        <v>10</v>
      </c>
      <c r="G892" s="40" t="s">
        <v>11</v>
      </c>
    </row>
    <row r="893" spans="3:7" ht="15" thickBot="1" x14ac:dyDescent="0.35">
      <c r="C893" s="38">
        <v>43332</v>
      </c>
      <c r="D893" s="39">
        <v>0.31143518518518515</v>
      </c>
      <c r="E893" s="40" t="s">
        <v>9</v>
      </c>
      <c r="F893" s="40">
        <v>12</v>
      </c>
      <c r="G893" s="40" t="s">
        <v>11</v>
      </c>
    </row>
    <row r="894" spans="3:7" x14ac:dyDescent="0.3">
      <c r="C894" s="47">
        <v>43332</v>
      </c>
      <c r="D894" s="48">
        <v>0.31635416666666666</v>
      </c>
      <c r="E894" s="49" t="s">
        <v>9</v>
      </c>
      <c r="F894" s="49">
        <v>12</v>
      </c>
      <c r="G894" s="49" t="s">
        <v>11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C263A-F701-4DE0-AEA3-61E40821D38B}">
  <dimension ref="C3:T1063"/>
  <sheetViews>
    <sheetView workbookViewId="0"/>
  </sheetViews>
  <sheetFormatPr defaultRowHeight="14.4" x14ac:dyDescent="0.3"/>
  <cols>
    <col min="3" max="3" width="10.44140625" customWidth="1"/>
    <col min="5" max="5" width="12" customWidth="1"/>
    <col min="10" max="10" width="33.5546875" customWidth="1"/>
  </cols>
  <sheetData>
    <row r="3" spans="3:20" ht="15" thickBot="1" x14ac:dyDescent="0.35"/>
    <row r="4" spans="3:20" ht="15" thickBot="1" x14ac:dyDescent="0.35">
      <c r="C4" s="72" t="s">
        <v>0</v>
      </c>
      <c r="D4" s="73" t="s">
        <v>1</v>
      </c>
      <c r="E4" s="73" t="s">
        <v>2</v>
      </c>
      <c r="F4" s="73" t="s">
        <v>3</v>
      </c>
      <c r="G4" s="74" t="s">
        <v>4</v>
      </c>
    </row>
    <row r="5" spans="3:20" ht="15" thickBot="1" x14ac:dyDescent="0.35">
      <c r="C5" s="75" t="s">
        <v>5</v>
      </c>
      <c r="D5" s="33">
        <v>15</v>
      </c>
      <c r="E5" s="34">
        <v>43339</v>
      </c>
      <c r="F5" s="35">
        <v>0.32489583333333333</v>
      </c>
      <c r="G5" s="76">
        <v>0.5</v>
      </c>
    </row>
    <row r="6" spans="3:20" ht="15" thickBot="1" x14ac:dyDescent="0.35">
      <c r="C6" s="77" t="s">
        <v>2</v>
      </c>
      <c r="D6" s="78" t="s">
        <v>3</v>
      </c>
      <c r="E6" s="78" t="s">
        <v>6</v>
      </c>
      <c r="F6" s="78" t="s">
        <v>7</v>
      </c>
      <c r="G6" s="79" t="s">
        <v>8</v>
      </c>
    </row>
    <row r="7" spans="3:20" ht="15" thickBot="1" x14ac:dyDescent="0.35">
      <c r="C7" s="44">
        <v>43332</v>
      </c>
      <c r="D7" s="45">
        <v>0.20807870370370371</v>
      </c>
      <c r="E7" s="46" t="s">
        <v>9</v>
      </c>
      <c r="F7" s="46">
        <v>14</v>
      </c>
      <c r="G7" s="46" t="s">
        <v>11</v>
      </c>
    </row>
    <row r="8" spans="3:20" ht="15" thickBot="1" x14ac:dyDescent="0.35">
      <c r="C8" s="38">
        <v>43332</v>
      </c>
      <c r="D8" s="39">
        <v>0.20824074074074073</v>
      </c>
      <c r="E8" s="40" t="s">
        <v>9</v>
      </c>
      <c r="F8" s="40">
        <v>13</v>
      </c>
      <c r="G8" s="40" t="s">
        <v>11</v>
      </c>
    </row>
    <row r="9" spans="3:20" ht="15" thickBot="1" x14ac:dyDescent="0.35">
      <c r="C9" s="38">
        <v>43332</v>
      </c>
      <c r="D9" s="39">
        <v>0.27391203703703704</v>
      </c>
      <c r="E9" s="40" t="s">
        <v>9</v>
      </c>
      <c r="F9" s="40">
        <v>11</v>
      </c>
      <c r="G9" s="40" t="s">
        <v>11</v>
      </c>
      <c r="J9" t="s">
        <v>12</v>
      </c>
      <c r="K9" s="13">
        <f>SUM( K11:R11 )</f>
        <v>1041</v>
      </c>
      <c r="L9" s="13"/>
      <c r="M9" s="14"/>
      <c r="N9" s="14"/>
      <c r="O9" s="14"/>
      <c r="P9" s="14"/>
      <c r="Q9" s="14"/>
    </row>
    <row r="10" spans="3:20" ht="15" thickBot="1" x14ac:dyDescent="0.35">
      <c r="C10" s="38">
        <v>43332</v>
      </c>
      <c r="D10" s="39">
        <v>0.28493055555555552</v>
      </c>
      <c r="E10" s="40" t="s">
        <v>9</v>
      </c>
      <c r="F10" s="40">
        <v>11</v>
      </c>
      <c r="G10" s="40" t="s">
        <v>11</v>
      </c>
      <c r="K10" s="14" t="s">
        <v>142</v>
      </c>
      <c r="L10" s="14" t="s">
        <v>143</v>
      </c>
      <c r="M10" s="14" t="s">
        <v>144</v>
      </c>
      <c r="N10" s="14" t="s">
        <v>145</v>
      </c>
      <c r="O10" s="14" t="s">
        <v>146</v>
      </c>
      <c r="P10" s="14" t="s">
        <v>147</v>
      </c>
      <c r="Q10" s="14" t="s">
        <v>148</v>
      </c>
      <c r="S10" s="14" t="s">
        <v>20</v>
      </c>
    </row>
    <row r="11" spans="3:20" ht="15" thickBot="1" x14ac:dyDescent="0.35">
      <c r="C11" s="38">
        <v>43332</v>
      </c>
      <c r="D11" s="39">
        <v>0.30723379629629627</v>
      </c>
      <c r="E11" s="40" t="s">
        <v>9</v>
      </c>
      <c r="F11" s="40">
        <v>10</v>
      </c>
      <c r="G11" s="40" t="s">
        <v>11</v>
      </c>
      <c r="J11" t="s">
        <v>21</v>
      </c>
      <c r="K11" s="13">
        <f>COUNTIFS($C$7:$C$1047, "=2018-08-20" )</f>
        <v>170</v>
      </c>
      <c r="L11" s="13">
        <f>COUNTIFS($C$7:$C$1047, "=2018-08-21" )</f>
        <v>128</v>
      </c>
      <c r="M11" s="13">
        <f>COUNTIFS($C$7:$C$1047, "=2018-08-22" )</f>
        <v>150</v>
      </c>
      <c r="N11" s="13">
        <f>COUNTIFS($C$7:$C$1047, "=2018-08-23" )</f>
        <v>180</v>
      </c>
      <c r="O11" s="13">
        <f>COUNTIFS($C$7:$C$1047, "=2018-08-24" )</f>
        <v>109</v>
      </c>
      <c r="P11" s="13">
        <f>COUNTIFS($C$7:$C$1047, "=2018-08-25" )</f>
        <v>116</v>
      </c>
      <c r="Q11" s="13">
        <f>COUNTIFS($C$7:$C$1047, "=2018-08-26" )</f>
        <v>188</v>
      </c>
      <c r="S11" s="13">
        <f>SUM( K11:Q11 )</f>
        <v>1041</v>
      </c>
    </row>
    <row r="12" spans="3:20" ht="15" thickBot="1" x14ac:dyDescent="0.35">
      <c r="C12" s="38">
        <v>43332</v>
      </c>
      <c r="D12" s="39">
        <v>0.31143518518518515</v>
      </c>
      <c r="E12" s="40" t="s">
        <v>9</v>
      </c>
      <c r="F12" s="40">
        <v>12</v>
      </c>
      <c r="G12" s="40" t="s">
        <v>11</v>
      </c>
      <c r="J12" t="s">
        <v>22</v>
      </c>
      <c r="K12" s="13">
        <f>COUNTIFS($C$7:$C$1047, "=2018-08-20",  $F$7:$F$1047, "&gt;30" )</f>
        <v>6</v>
      </c>
      <c r="L12" s="13">
        <f>COUNTIFS($C$7:$C$1047, "=2018-08-21", $F$7:$F$1047, "&gt;30" )</f>
        <v>2</v>
      </c>
      <c r="M12" s="13">
        <f>COUNTIFS($C$7:$C$1047, "=2018-08-22", $F$7:$F$1047, "&gt;30" )</f>
        <v>2</v>
      </c>
      <c r="N12" s="13">
        <f>COUNTIFS($C$7:$C$1047, "=2018-08-23", $F$7:$F$1047, "&gt;30" )</f>
        <v>4</v>
      </c>
      <c r="O12" s="13">
        <f>COUNTIFS($C$7:$C$1047, "=2018-08-24", $F$7:$F$1047, "&gt;30" )</f>
        <v>0</v>
      </c>
      <c r="P12" s="13">
        <f>COUNTIFS($C$7:$C$1047, "=2018-08-25", $F$7:$F$1047, "&gt;30" )</f>
        <v>3</v>
      </c>
      <c r="Q12" s="13">
        <f>COUNTIFS($C$7:$C$1047, "=2018-08-26", $F$7:$F$1047, "&gt;30" )</f>
        <v>1</v>
      </c>
      <c r="S12" s="13">
        <f>SUM( K12:R12 )</f>
        <v>18</v>
      </c>
      <c r="T12" s="15">
        <f>S12/S11</f>
        <v>1.7291066282420751E-2</v>
      </c>
    </row>
    <row r="13" spans="3:20" x14ac:dyDescent="0.3">
      <c r="C13" s="65">
        <v>43332</v>
      </c>
      <c r="D13" s="66">
        <v>0.31635416666666666</v>
      </c>
      <c r="E13" s="67" t="s">
        <v>9</v>
      </c>
      <c r="F13" s="67">
        <v>12</v>
      </c>
      <c r="G13" s="67" t="s">
        <v>11</v>
      </c>
    </row>
    <row r="14" spans="3:20" ht="15" thickBot="1" x14ac:dyDescent="0.35">
      <c r="C14" s="62">
        <v>43332</v>
      </c>
      <c r="D14" s="63">
        <v>0.3253240740740741</v>
      </c>
      <c r="E14" s="64" t="s">
        <v>9</v>
      </c>
      <c r="F14" s="64">
        <v>10</v>
      </c>
      <c r="G14" s="64" t="s">
        <v>11</v>
      </c>
    </row>
    <row r="15" spans="3:20" ht="15" thickBot="1" x14ac:dyDescent="0.35">
      <c r="C15" s="38">
        <v>43332</v>
      </c>
      <c r="D15" s="39">
        <v>0.32622685185185185</v>
      </c>
      <c r="E15" s="40" t="s">
        <v>9</v>
      </c>
      <c r="F15" s="40">
        <v>10</v>
      </c>
      <c r="G15" s="40" t="s">
        <v>11</v>
      </c>
    </row>
    <row r="16" spans="3:20" ht="15" thickBot="1" x14ac:dyDescent="0.35">
      <c r="C16" s="38">
        <v>43332</v>
      </c>
      <c r="D16" s="39">
        <v>0.33378472222222227</v>
      </c>
      <c r="E16" s="40" t="s">
        <v>9</v>
      </c>
      <c r="F16" s="40">
        <v>19</v>
      </c>
      <c r="G16" s="40" t="s">
        <v>10</v>
      </c>
    </row>
    <row r="17" spans="3:7" ht="15" thickBot="1" x14ac:dyDescent="0.35">
      <c r="C17" s="38">
        <v>43332</v>
      </c>
      <c r="D17" s="39">
        <v>0.34861111111111115</v>
      </c>
      <c r="E17" s="40" t="s">
        <v>9</v>
      </c>
      <c r="F17" s="40">
        <v>18</v>
      </c>
      <c r="G17" s="40" t="s">
        <v>11</v>
      </c>
    </row>
    <row r="18" spans="3:7" ht="15" thickBot="1" x14ac:dyDescent="0.35">
      <c r="C18" s="38">
        <v>43332</v>
      </c>
      <c r="D18" s="39">
        <v>0.3505092592592593</v>
      </c>
      <c r="E18" s="40" t="s">
        <v>9</v>
      </c>
      <c r="F18" s="40">
        <v>25</v>
      </c>
      <c r="G18" s="40" t="s">
        <v>11</v>
      </c>
    </row>
    <row r="19" spans="3:7" ht="15" thickBot="1" x14ac:dyDescent="0.35">
      <c r="C19" s="38">
        <v>43332</v>
      </c>
      <c r="D19" s="39">
        <v>0.35053240740740743</v>
      </c>
      <c r="E19" s="40" t="s">
        <v>9</v>
      </c>
      <c r="F19" s="40">
        <v>12</v>
      </c>
      <c r="G19" s="40" t="s">
        <v>11</v>
      </c>
    </row>
    <row r="20" spans="3:7" ht="15" thickBot="1" x14ac:dyDescent="0.35">
      <c r="C20" s="38">
        <v>43332</v>
      </c>
      <c r="D20" s="39">
        <v>0.42738425925925921</v>
      </c>
      <c r="E20" s="40" t="s">
        <v>9</v>
      </c>
      <c r="F20" s="40">
        <v>13</v>
      </c>
      <c r="G20" s="40" t="s">
        <v>11</v>
      </c>
    </row>
    <row r="21" spans="3:7" ht="15" thickBot="1" x14ac:dyDescent="0.35">
      <c r="C21" s="38">
        <v>43332</v>
      </c>
      <c r="D21" s="39">
        <v>0.4288541666666667</v>
      </c>
      <c r="E21" s="40" t="s">
        <v>9</v>
      </c>
      <c r="F21" s="40">
        <v>13</v>
      </c>
      <c r="G21" s="40" t="s">
        <v>11</v>
      </c>
    </row>
    <row r="22" spans="3:7" ht="15" thickBot="1" x14ac:dyDescent="0.35">
      <c r="C22" s="38">
        <v>43332</v>
      </c>
      <c r="D22" s="39">
        <v>0.46714120370370371</v>
      </c>
      <c r="E22" s="40" t="s">
        <v>9</v>
      </c>
      <c r="F22" s="40">
        <v>11</v>
      </c>
      <c r="G22" s="40" t="s">
        <v>10</v>
      </c>
    </row>
    <row r="23" spans="3:7" ht="15" thickBot="1" x14ac:dyDescent="0.35">
      <c r="C23" s="38">
        <v>43332</v>
      </c>
      <c r="D23" s="39">
        <v>0.46986111111111112</v>
      </c>
      <c r="E23" s="40" t="s">
        <v>9</v>
      </c>
      <c r="F23" s="40">
        <v>13</v>
      </c>
      <c r="G23" s="40" t="s">
        <v>10</v>
      </c>
    </row>
    <row r="24" spans="3:7" ht="15" thickBot="1" x14ac:dyDescent="0.35">
      <c r="C24" s="38">
        <v>43332</v>
      </c>
      <c r="D24" s="39">
        <v>0.47425925925925921</v>
      </c>
      <c r="E24" s="40" t="s">
        <v>9</v>
      </c>
      <c r="F24" s="40">
        <v>15</v>
      </c>
      <c r="G24" s="40" t="s">
        <v>11</v>
      </c>
    </row>
    <row r="25" spans="3:7" ht="15" thickBot="1" x14ac:dyDescent="0.35">
      <c r="C25" s="38">
        <v>43332</v>
      </c>
      <c r="D25" s="39">
        <v>0.4742824074074074</v>
      </c>
      <c r="E25" s="40" t="s">
        <v>9</v>
      </c>
      <c r="F25" s="40">
        <v>15</v>
      </c>
      <c r="G25" s="40" t="s">
        <v>11</v>
      </c>
    </row>
    <row r="26" spans="3:7" ht="15" thickBot="1" x14ac:dyDescent="0.35">
      <c r="C26" s="38">
        <v>43332</v>
      </c>
      <c r="D26" s="39">
        <v>0.4742939814814815</v>
      </c>
      <c r="E26" s="40" t="s">
        <v>9</v>
      </c>
      <c r="F26" s="40">
        <v>22</v>
      </c>
      <c r="G26" s="40" t="s">
        <v>11</v>
      </c>
    </row>
    <row r="27" spans="3:7" ht="15" thickBot="1" x14ac:dyDescent="0.35">
      <c r="C27" s="38">
        <v>43332</v>
      </c>
      <c r="D27" s="39">
        <v>0.47430555555555554</v>
      </c>
      <c r="E27" s="40" t="s">
        <v>9</v>
      </c>
      <c r="F27" s="40">
        <v>24</v>
      </c>
      <c r="G27" s="40" t="s">
        <v>11</v>
      </c>
    </row>
    <row r="28" spans="3:7" ht="15" thickBot="1" x14ac:dyDescent="0.35">
      <c r="C28" s="38">
        <v>43332</v>
      </c>
      <c r="D28" s="39">
        <v>0.47435185185185186</v>
      </c>
      <c r="E28" s="40" t="s">
        <v>9</v>
      </c>
      <c r="F28" s="40">
        <v>15</v>
      </c>
      <c r="G28" s="40" t="s">
        <v>11</v>
      </c>
    </row>
    <row r="29" spans="3:7" ht="15" thickBot="1" x14ac:dyDescent="0.35">
      <c r="C29" s="38">
        <v>43332</v>
      </c>
      <c r="D29" s="39">
        <v>0.47437499999999999</v>
      </c>
      <c r="E29" s="40" t="s">
        <v>9</v>
      </c>
      <c r="F29" s="40">
        <v>7</v>
      </c>
      <c r="G29" s="40" t="s">
        <v>11</v>
      </c>
    </row>
    <row r="30" spans="3:7" ht="15" thickBot="1" x14ac:dyDescent="0.35">
      <c r="C30" s="38">
        <v>43332</v>
      </c>
      <c r="D30" s="39">
        <v>0.47719907407407408</v>
      </c>
      <c r="E30" s="40" t="s">
        <v>9</v>
      </c>
      <c r="F30" s="40">
        <v>10</v>
      </c>
      <c r="G30" s="40" t="s">
        <v>11</v>
      </c>
    </row>
    <row r="31" spans="3:7" ht="15" thickBot="1" x14ac:dyDescent="0.35">
      <c r="C31" s="38">
        <v>43332</v>
      </c>
      <c r="D31" s="39">
        <v>0.48762731481481486</v>
      </c>
      <c r="E31" s="40" t="s">
        <v>9</v>
      </c>
      <c r="F31" s="40">
        <v>12</v>
      </c>
      <c r="G31" s="40" t="s">
        <v>11</v>
      </c>
    </row>
    <row r="32" spans="3:7" ht="15" thickBot="1" x14ac:dyDescent="0.35">
      <c r="C32" s="38">
        <v>43332</v>
      </c>
      <c r="D32" s="39">
        <v>0.4980324074074074</v>
      </c>
      <c r="E32" s="40" t="s">
        <v>9</v>
      </c>
      <c r="F32" s="40">
        <v>11</v>
      </c>
      <c r="G32" s="40" t="s">
        <v>10</v>
      </c>
    </row>
    <row r="33" spans="3:7" ht="15" thickBot="1" x14ac:dyDescent="0.35">
      <c r="C33" s="38">
        <v>43332</v>
      </c>
      <c r="D33" s="39">
        <v>0.50381944444444449</v>
      </c>
      <c r="E33" s="40" t="s">
        <v>9</v>
      </c>
      <c r="F33" s="40">
        <v>10</v>
      </c>
      <c r="G33" s="40" t="s">
        <v>11</v>
      </c>
    </row>
    <row r="34" spans="3:7" ht="15" thickBot="1" x14ac:dyDescent="0.35">
      <c r="C34" s="38">
        <v>43332</v>
      </c>
      <c r="D34" s="39">
        <v>0.51957175925925925</v>
      </c>
      <c r="E34" s="40" t="s">
        <v>9</v>
      </c>
      <c r="F34" s="40">
        <v>12</v>
      </c>
      <c r="G34" s="40" t="s">
        <v>10</v>
      </c>
    </row>
    <row r="35" spans="3:7" ht="15" thickBot="1" x14ac:dyDescent="0.35">
      <c r="C35" s="38">
        <v>43332</v>
      </c>
      <c r="D35" s="39">
        <v>0.52585648148148145</v>
      </c>
      <c r="E35" s="40" t="s">
        <v>9</v>
      </c>
      <c r="F35" s="40">
        <v>24</v>
      </c>
      <c r="G35" s="40" t="s">
        <v>11</v>
      </c>
    </row>
    <row r="36" spans="3:7" ht="15" thickBot="1" x14ac:dyDescent="0.35">
      <c r="C36" s="38">
        <v>43332</v>
      </c>
      <c r="D36" s="39">
        <v>0.52587962962962964</v>
      </c>
      <c r="E36" s="40" t="s">
        <v>9</v>
      </c>
      <c r="F36" s="40">
        <v>13</v>
      </c>
      <c r="G36" s="40" t="s">
        <v>11</v>
      </c>
    </row>
    <row r="37" spans="3:7" ht="15" thickBot="1" x14ac:dyDescent="0.35">
      <c r="C37" s="38">
        <v>43332</v>
      </c>
      <c r="D37" s="39">
        <v>0.52876157407407409</v>
      </c>
      <c r="E37" s="40" t="s">
        <v>9</v>
      </c>
      <c r="F37" s="40">
        <v>24</v>
      </c>
      <c r="G37" s="40" t="s">
        <v>10</v>
      </c>
    </row>
    <row r="38" spans="3:7" ht="15" thickBot="1" x14ac:dyDescent="0.35">
      <c r="C38" s="38">
        <v>43332</v>
      </c>
      <c r="D38" s="39">
        <v>0.52976851851851847</v>
      </c>
      <c r="E38" s="40" t="s">
        <v>9</v>
      </c>
      <c r="F38" s="40">
        <v>12</v>
      </c>
      <c r="G38" s="40" t="s">
        <v>11</v>
      </c>
    </row>
    <row r="39" spans="3:7" ht="15" thickBot="1" x14ac:dyDescent="0.35">
      <c r="C39" s="38">
        <v>43332</v>
      </c>
      <c r="D39" s="39">
        <v>0.53010416666666671</v>
      </c>
      <c r="E39" s="40" t="s">
        <v>9</v>
      </c>
      <c r="F39" s="40">
        <v>13</v>
      </c>
      <c r="G39" s="40" t="s">
        <v>11</v>
      </c>
    </row>
    <row r="40" spans="3:7" ht="15" thickBot="1" x14ac:dyDescent="0.35">
      <c r="C40" s="38">
        <v>43332</v>
      </c>
      <c r="D40" s="39">
        <v>0.53388888888888886</v>
      </c>
      <c r="E40" s="40" t="s">
        <v>9</v>
      </c>
      <c r="F40" s="40">
        <v>21</v>
      </c>
      <c r="G40" s="40" t="s">
        <v>10</v>
      </c>
    </row>
    <row r="41" spans="3:7" ht="15" thickBot="1" x14ac:dyDescent="0.35">
      <c r="C41" s="38">
        <v>43332</v>
      </c>
      <c r="D41" s="39">
        <v>0.55209490740740741</v>
      </c>
      <c r="E41" s="40" t="s">
        <v>9</v>
      </c>
      <c r="F41" s="40">
        <v>13</v>
      </c>
      <c r="G41" s="40" t="s">
        <v>11</v>
      </c>
    </row>
    <row r="42" spans="3:7" ht="15" thickBot="1" x14ac:dyDescent="0.35">
      <c r="C42" s="38">
        <v>43332</v>
      </c>
      <c r="D42" s="39">
        <v>0.55914351851851851</v>
      </c>
      <c r="E42" s="40" t="s">
        <v>9</v>
      </c>
      <c r="F42" s="40">
        <v>12</v>
      </c>
      <c r="G42" s="40" t="s">
        <v>10</v>
      </c>
    </row>
    <row r="43" spans="3:7" ht="15" thickBot="1" x14ac:dyDescent="0.35">
      <c r="C43" s="38">
        <v>43332</v>
      </c>
      <c r="D43" s="39">
        <v>0.55914351851851851</v>
      </c>
      <c r="E43" s="40" t="s">
        <v>9</v>
      </c>
      <c r="F43" s="40">
        <v>10</v>
      </c>
      <c r="G43" s="40" t="s">
        <v>10</v>
      </c>
    </row>
    <row r="44" spans="3:7" ht="15" thickBot="1" x14ac:dyDescent="0.35">
      <c r="C44" s="38">
        <v>43332</v>
      </c>
      <c r="D44" s="39">
        <v>0.5591666666666667</v>
      </c>
      <c r="E44" s="40" t="s">
        <v>9</v>
      </c>
      <c r="F44" s="40">
        <v>19</v>
      </c>
      <c r="G44" s="40" t="s">
        <v>10</v>
      </c>
    </row>
    <row r="45" spans="3:7" ht="15" thickBot="1" x14ac:dyDescent="0.35">
      <c r="C45" s="38">
        <v>43332</v>
      </c>
      <c r="D45" s="39">
        <v>0.55917824074074074</v>
      </c>
      <c r="E45" s="40" t="s">
        <v>9</v>
      </c>
      <c r="F45" s="40">
        <v>20</v>
      </c>
      <c r="G45" s="40" t="s">
        <v>10</v>
      </c>
    </row>
    <row r="46" spans="3:7" ht="15" thickBot="1" x14ac:dyDescent="0.35">
      <c r="C46" s="38">
        <v>43332</v>
      </c>
      <c r="D46" s="39">
        <v>0.56871527777777775</v>
      </c>
      <c r="E46" s="40" t="s">
        <v>9</v>
      </c>
      <c r="F46" s="40">
        <v>18</v>
      </c>
      <c r="G46" s="40" t="s">
        <v>10</v>
      </c>
    </row>
    <row r="47" spans="3:7" ht="15" thickBot="1" x14ac:dyDescent="0.35">
      <c r="C47" s="38">
        <v>43332</v>
      </c>
      <c r="D47" s="39">
        <v>0.59108796296296295</v>
      </c>
      <c r="E47" s="40" t="s">
        <v>9</v>
      </c>
      <c r="F47" s="40">
        <v>18</v>
      </c>
      <c r="G47" s="40" t="s">
        <v>11</v>
      </c>
    </row>
    <row r="48" spans="3:7" ht="15" thickBot="1" x14ac:dyDescent="0.35">
      <c r="C48" s="38">
        <v>43332</v>
      </c>
      <c r="D48" s="39">
        <v>0.61023148148148143</v>
      </c>
      <c r="E48" s="40" t="s">
        <v>9</v>
      </c>
      <c r="F48" s="40">
        <v>12</v>
      </c>
      <c r="G48" s="40" t="s">
        <v>11</v>
      </c>
    </row>
    <row r="49" spans="3:7" ht="15" thickBot="1" x14ac:dyDescent="0.35">
      <c r="C49" s="38">
        <v>43332</v>
      </c>
      <c r="D49" s="39">
        <v>0.63341435185185191</v>
      </c>
      <c r="E49" s="40" t="s">
        <v>9</v>
      </c>
      <c r="F49" s="40">
        <v>21</v>
      </c>
      <c r="G49" s="40" t="s">
        <v>10</v>
      </c>
    </row>
    <row r="50" spans="3:7" ht="15" thickBot="1" x14ac:dyDescent="0.35">
      <c r="C50" s="38">
        <v>43332</v>
      </c>
      <c r="D50" s="39">
        <v>0.63668981481481479</v>
      </c>
      <c r="E50" s="40" t="s">
        <v>9</v>
      </c>
      <c r="F50" s="40">
        <v>23</v>
      </c>
      <c r="G50" s="40" t="s">
        <v>10</v>
      </c>
    </row>
    <row r="51" spans="3:7" ht="15" thickBot="1" x14ac:dyDescent="0.35">
      <c r="C51" s="38">
        <v>43332</v>
      </c>
      <c r="D51" s="39">
        <v>0.65857638888888892</v>
      </c>
      <c r="E51" s="40" t="s">
        <v>9</v>
      </c>
      <c r="F51" s="40">
        <v>25</v>
      </c>
      <c r="G51" s="40" t="s">
        <v>11</v>
      </c>
    </row>
    <row r="52" spans="3:7" ht="15" thickBot="1" x14ac:dyDescent="0.35">
      <c r="C52" s="38">
        <v>43332</v>
      </c>
      <c r="D52" s="39">
        <v>0.65859953703703711</v>
      </c>
      <c r="E52" s="40" t="s">
        <v>9</v>
      </c>
      <c r="F52" s="40">
        <v>25</v>
      </c>
      <c r="G52" s="40" t="s">
        <v>11</v>
      </c>
    </row>
    <row r="53" spans="3:7" ht="15" thickBot="1" x14ac:dyDescent="0.35">
      <c r="C53" s="38">
        <v>43332</v>
      </c>
      <c r="D53" s="39">
        <v>0.65861111111111115</v>
      </c>
      <c r="E53" s="40" t="s">
        <v>9</v>
      </c>
      <c r="F53" s="40">
        <v>21</v>
      </c>
      <c r="G53" s="40" t="s">
        <v>11</v>
      </c>
    </row>
    <row r="54" spans="3:7" ht="15" thickBot="1" x14ac:dyDescent="0.35">
      <c r="C54" s="38">
        <v>43332</v>
      </c>
      <c r="D54" s="39">
        <v>0.65863425925925922</v>
      </c>
      <c r="E54" s="40" t="s">
        <v>9</v>
      </c>
      <c r="F54" s="40">
        <v>16</v>
      </c>
      <c r="G54" s="40" t="s">
        <v>11</v>
      </c>
    </row>
    <row r="55" spans="3:7" ht="15" thickBot="1" x14ac:dyDescent="0.35">
      <c r="C55" s="38">
        <v>43332</v>
      </c>
      <c r="D55" s="39">
        <v>0.65864583333333326</v>
      </c>
      <c r="E55" s="40" t="s">
        <v>9</v>
      </c>
      <c r="F55" s="40">
        <v>11</v>
      </c>
      <c r="G55" s="40" t="s">
        <v>11</v>
      </c>
    </row>
    <row r="56" spans="3:7" ht="15" thickBot="1" x14ac:dyDescent="0.35">
      <c r="C56" s="38">
        <v>43332</v>
      </c>
      <c r="D56" s="39">
        <v>0.67143518518518519</v>
      </c>
      <c r="E56" s="40" t="s">
        <v>9</v>
      </c>
      <c r="F56" s="40">
        <v>28</v>
      </c>
      <c r="G56" s="40" t="s">
        <v>11</v>
      </c>
    </row>
    <row r="57" spans="3:7" ht="15" thickBot="1" x14ac:dyDescent="0.35">
      <c r="C57" s="38">
        <v>43332</v>
      </c>
      <c r="D57" s="39">
        <v>0.67144675925925934</v>
      </c>
      <c r="E57" s="40" t="s">
        <v>9</v>
      </c>
      <c r="F57" s="40">
        <v>21</v>
      </c>
      <c r="G57" s="40" t="s">
        <v>11</v>
      </c>
    </row>
    <row r="58" spans="3:7" ht="15" thickBot="1" x14ac:dyDescent="0.35">
      <c r="C58" s="38">
        <v>43332</v>
      </c>
      <c r="D58" s="39">
        <v>0.67145833333333327</v>
      </c>
      <c r="E58" s="40" t="s">
        <v>9</v>
      </c>
      <c r="F58" s="40">
        <v>14</v>
      </c>
      <c r="G58" s="40" t="s">
        <v>11</v>
      </c>
    </row>
    <row r="59" spans="3:7" ht="15" thickBot="1" x14ac:dyDescent="0.35">
      <c r="C59" s="38">
        <v>43332</v>
      </c>
      <c r="D59" s="39">
        <v>0.67835648148148142</v>
      </c>
      <c r="E59" s="40" t="s">
        <v>9</v>
      </c>
      <c r="F59" s="40">
        <v>19</v>
      </c>
      <c r="G59" s="40" t="s">
        <v>10</v>
      </c>
    </row>
    <row r="60" spans="3:7" ht="15" thickBot="1" x14ac:dyDescent="0.35">
      <c r="C60" s="38">
        <v>43332</v>
      </c>
      <c r="D60" s="39">
        <v>0.67837962962962972</v>
      </c>
      <c r="E60" s="40" t="s">
        <v>9</v>
      </c>
      <c r="F60" s="40">
        <v>19</v>
      </c>
      <c r="G60" s="40" t="s">
        <v>10</v>
      </c>
    </row>
    <row r="61" spans="3:7" ht="15" thickBot="1" x14ac:dyDescent="0.35">
      <c r="C61" s="38">
        <v>43332</v>
      </c>
      <c r="D61" s="39">
        <v>0.6784027777777778</v>
      </c>
      <c r="E61" s="40" t="s">
        <v>9</v>
      </c>
      <c r="F61" s="40">
        <v>23</v>
      </c>
      <c r="G61" s="40" t="s">
        <v>10</v>
      </c>
    </row>
    <row r="62" spans="3:7" ht="15" thickBot="1" x14ac:dyDescent="0.35">
      <c r="C62" s="38">
        <v>43332</v>
      </c>
      <c r="D62" s="39">
        <v>0.67841435185185184</v>
      </c>
      <c r="E62" s="40" t="s">
        <v>9</v>
      </c>
      <c r="F62" s="40">
        <v>24</v>
      </c>
      <c r="G62" s="40" t="s">
        <v>10</v>
      </c>
    </row>
    <row r="63" spans="3:7" ht="15" thickBot="1" x14ac:dyDescent="0.35">
      <c r="C63" s="38">
        <v>43332</v>
      </c>
      <c r="D63" s="39">
        <v>0.67898148148148152</v>
      </c>
      <c r="E63" s="40" t="s">
        <v>9</v>
      </c>
      <c r="F63" s="40">
        <v>16</v>
      </c>
      <c r="G63" s="40" t="s">
        <v>11</v>
      </c>
    </row>
    <row r="64" spans="3:7" ht="15" thickBot="1" x14ac:dyDescent="0.35">
      <c r="C64" s="38">
        <v>43332</v>
      </c>
      <c r="D64" s="39">
        <v>0.67902777777777779</v>
      </c>
      <c r="E64" s="40" t="s">
        <v>9</v>
      </c>
      <c r="F64" s="40">
        <v>16</v>
      </c>
      <c r="G64" s="40" t="s">
        <v>11</v>
      </c>
    </row>
    <row r="65" spans="3:7" ht="15" thickBot="1" x14ac:dyDescent="0.35">
      <c r="C65" s="38">
        <v>43332</v>
      </c>
      <c r="D65" s="39">
        <v>0.68655092592592604</v>
      </c>
      <c r="E65" s="40" t="s">
        <v>9</v>
      </c>
      <c r="F65" s="40">
        <v>10</v>
      </c>
      <c r="G65" s="40" t="s">
        <v>10</v>
      </c>
    </row>
    <row r="66" spans="3:7" ht="15" thickBot="1" x14ac:dyDescent="0.35">
      <c r="C66" s="38">
        <v>43332</v>
      </c>
      <c r="D66" s="39">
        <v>0.6962962962962963</v>
      </c>
      <c r="E66" s="40" t="s">
        <v>9</v>
      </c>
      <c r="F66" s="40">
        <v>24</v>
      </c>
      <c r="G66" s="40" t="s">
        <v>10</v>
      </c>
    </row>
    <row r="67" spans="3:7" ht="15" thickBot="1" x14ac:dyDescent="0.35">
      <c r="C67" s="38">
        <v>43332</v>
      </c>
      <c r="D67" s="39">
        <v>0.69633101851851853</v>
      </c>
      <c r="E67" s="40" t="s">
        <v>9</v>
      </c>
      <c r="F67" s="40">
        <v>22</v>
      </c>
      <c r="G67" s="40" t="s">
        <v>10</v>
      </c>
    </row>
    <row r="68" spans="3:7" ht="15" thickBot="1" x14ac:dyDescent="0.35">
      <c r="C68" s="38">
        <v>43332</v>
      </c>
      <c r="D68" s="39">
        <v>0.69634259259259268</v>
      </c>
      <c r="E68" s="40" t="s">
        <v>9</v>
      </c>
      <c r="F68" s="40">
        <v>27</v>
      </c>
      <c r="G68" s="40" t="s">
        <v>10</v>
      </c>
    </row>
    <row r="69" spans="3:7" ht="15" thickBot="1" x14ac:dyDescent="0.35">
      <c r="C69" s="38">
        <v>43332</v>
      </c>
      <c r="D69" s="39">
        <v>0.6963773148148148</v>
      </c>
      <c r="E69" s="40" t="s">
        <v>9</v>
      </c>
      <c r="F69" s="40">
        <v>22</v>
      </c>
      <c r="G69" s="40" t="s">
        <v>10</v>
      </c>
    </row>
    <row r="70" spans="3:7" ht="15" thickBot="1" x14ac:dyDescent="0.35">
      <c r="C70" s="38">
        <v>43332</v>
      </c>
      <c r="D70" s="39">
        <v>0.69638888888888895</v>
      </c>
      <c r="E70" s="40" t="s">
        <v>9</v>
      </c>
      <c r="F70" s="40">
        <v>17</v>
      </c>
      <c r="G70" s="40" t="s">
        <v>10</v>
      </c>
    </row>
    <row r="71" spans="3:7" ht="15" thickBot="1" x14ac:dyDescent="0.35">
      <c r="C71" s="38">
        <v>43332</v>
      </c>
      <c r="D71" s="39">
        <v>0.69641203703703702</v>
      </c>
      <c r="E71" s="40" t="s">
        <v>9</v>
      </c>
      <c r="F71" s="40">
        <v>21</v>
      </c>
      <c r="G71" s="40" t="s">
        <v>10</v>
      </c>
    </row>
    <row r="72" spans="3:7" ht="15" thickBot="1" x14ac:dyDescent="0.35">
      <c r="C72" s="38">
        <v>43332</v>
      </c>
      <c r="D72" s="39">
        <v>0.69643518518518521</v>
      </c>
      <c r="E72" s="40" t="s">
        <v>9</v>
      </c>
      <c r="F72" s="40">
        <v>31</v>
      </c>
      <c r="G72" s="40" t="s">
        <v>10</v>
      </c>
    </row>
    <row r="73" spans="3:7" ht="15" thickBot="1" x14ac:dyDescent="0.35">
      <c r="C73" s="38">
        <v>43332</v>
      </c>
      <c r="D73" s="39">
        <v>0.69781249999999995</v>
      </c>
      <c r="E73" s="40" t="s">
        <v>9</v>
      </c>
      <c r="F73" s="40">
        <v>28</v>
      </c>
      <c r="G73" s="40" t="s">
        <v>11</v>
      </c>
    </row>
    <row r="74" spans="3:7" ht="15" thickBot="1" x14ac:dyDescent="0.35">
      <c r="C74" s="38">
        <v>43332</v>
      </c>
      <c r="D74" s="39">
        <v>0.6978240740740741</v>
      </c>
      <c r="E74" s="40" t="s">
        <v>9</v>
      </c>
      <c r="F74" s="40">
        <v>26</v>
      </c>
      <c r="G74" s="40" t="s">
        <v>11</v>
      </c>
    </row>
    <row r="75" spans="3:7" ht="15" thickBot="1" x14ac:dyDescent="0.35">
      <c r="C75" s="38">
        <v>43332</v>
      </c>
      <c r="D75" s="39">
        <v>0.69787037037037036</v>
      </c>
      <c r="E75" s="40" t="s">
        <v>9</v>
      </c>
      <c r="F75" s="40">
        <v>24</v>
      </c>
      <c r="G75" s="40" t="s">
        <v>11</v>
      </c>
    </row>
    <row r="76" spans="3:7" ht="15" thickBot="1" x14ac:dyDescent="0.35">
      <c r="C76" s="38">
        <v>43332</v>
      </c>
      <c r="D76" s="39">
        <v>0.69954861111111111</v>
      </c>
      <c r="E76" s="40" t="s">
        <v>9</v>
      </c>
      <c r="F76" s="40">
        <v>27</v>
      </c>
      <c r="G76" s="40" t="s">
        <v>10</v>
      </c>
    </row>
    <row r="77" spans="3:7" ht="15" thickBot="1" x14ac:dyDescent="0.35">
      <c r="C77" s="38">
        <v>43332</v>
      </c>
      <c r="D77" s="39">
        <v>0.70126157407407408</v>
      </c>
      <c r="E77" s="40" t="s">
        <v>9</v>
      </c>
      <c r="F77" s="40">
        <v>25</v>
      </c>
      <c r="G77" s="40" t="s">
        <v>10</v>
      </c>
    </row>
    <row r="78" spans="3:7" ht="15" thickBot="1" x14ac:dyDescent="0.35">
      <c r="C78" s="38">
        <v>43332</v>
      </c>
      <c r="D78" s="39">
        <v>0.7015393518518519</v>
      </c>
      <c r="E78" s="40" t="s">
        <v>9</v>
      </c>
      <c r="F78" s="40">
        <v>22</v>
      </c>
      <c r="G78" s="40" t="s">
        <v>10</v>
      </c>
    </row>
    <row r="79" spans="3:7" ht="15" thickBot="1" x14ac:dyDescent="0.35">
      <c r="C79" s="38">
        <v>43332</v>
      </c>
      <c r="D79" s="39">
        <v>0.70155092592592594</v>
      </c>
      <c r="E79" s="40" t="s">
        <v>9</v>
      </c>
      <c r="F79" s="40">
        <v>21</v>
      </c>
      <c r="G79" s="40" t="s">
        <v>10</v>
      </c>
    </row>
    <row r="80" spans="3:7" ht="15" thickBot="1" x14ac:dyDescent="0.35">
      <c r="C80" s="38">
        <v>43332</v>
      </c>
      <c r="D80" s="39">
        <v>0.70158564814814817</v>
      </c>
      <c r="E80" s="40" t="s">
        <v>9</v>
      </c>
      <c r="F80" s="40">
        <v>26</v>
      </c>
      <c r="G80" s="40" t="s">
        <v>10</v>
      </c>
    </row>
    <row r="81" spans="3:7" ht="15" thickBot="1" x14ac:dyDescent="0.35">
      <c r="C81" s="38">
        <v>43332</v>
      </c>
      <c r="D81" s="39">
        <v>0.70398148148148154</v>
      </c>
      <c r="E81" s="40" t="s">
        <v>9</v>
      </c>
      <c r="F81" s="40">
        <v>30</v>
      </c>
      <c r="G81" s="40" t="s">
        <v>11</v>
      </c>
    </row>
    <row r="82" spans="3:7" ht="15" thickBot="1" x14ac:dyDescent="0.35">
      <c r="C82" s="38">
        <v>43332</v>
      </c>
      <c r="D82" s="39">
        <v>0.70403935185185185</v>
      </c>
      <c r="E82" s="40" t="s">
        <v>9</v>
      </c>
      <c r="F82" s="40">
        <v>16</v>
      </c>
      <c r="G82" s="40" t="s">
        <v>11</v>
      </c>
    </row>
    <row r="83" spans="3:7" ht="15" thickBot="1" x14ac:dyDescent="0.35">
      <c r="C83" s="38">
        <v>43332</v>
      </c>
      <c r="D83" s="39">
        <v>0.70405092592592589</v>
      </c>
      <c r="E83" s="40" t="s">
        <v>9</v>
      </c>
      <c r="F83" s="40">
        <v>11</v>
      </c>
      <c r="G83" s="40" t="s">
        <v>11</v>
      </c>
    </row>
    <row r="84" spans="3:7" ht="15" thickBot="1" x14ac:dyDescent="0.35">
      <c r="C84" s="38">
        <v>43332</v>
      </c>
      <c r="D84" s="39">
        <v>0.70620370370370367</v>
      </c>
      <c r="E84" s="40" t="s">
        <v>9</v>
      </c>
      <c r="F84" s="40">
        <v>10</v>
      </c>
      <c r="G84" s="40" t="s">
        <v>11</v>
      </c>
    </row>
    <row r="85" spans="3:7" ht="15" thickBot="1" x14ac:dyDescent="0.35">
      <c r="C85" s="38">
        <v>43332</v>
      </c>
      <c r="D85" s="39">
        <v>0.70743055555555545</v>
      </c>
      <c r="E85" s="40" t="s">
        <v>9</v>
      </c>
      <c r="F85" s="40">
        <v>22</v>
      </c>
      <c r="G85" s="40" t="s">
        <v>10</v>
      </c>
    </row>
    <row r="86" spans="3:7" ht="15" thickBot="1" x14ac:dyDescent="0.35">
      <c r="C86" s="38">
        <v>43332</v>
      </c>
      <c r="D86" s="39">
        <v>0.7074421296296296</v>
      </c>
      <c r="E86" s="40" t="s">
        <v>9</v>
      </c>
      <c r="F86" s="40">
        <v>20</v>
      </c>
      <c r="G86" s="40" t="s">
        <v>10</v>
      </c>
    </row>
    <row r="87" spans="3:7" ht="15" thickBot="1" x14ac:dyDescent="0.35">
      <c r="C87" s="38">
        <v>43332</v>
      </c>
      <c r="D87" s="39">
        <v>0.70745370370370375</v>
      </c>
      <c r="E87" s="40" t="s">
        <v>9</v>
      </c>
      <c r="F87" s="40">
        <v>29</v>
      </c>
      <c r="G87" s="40" t="s">
        <v>10</v>
      </c>
    </row>
    <row r="88" spans="3:7" ht="15" thickBot="1" x14ac:dyDescent="0.35">
      <c r="C88" s="38">
        <v>43332</v>
      </c>
      <c r="D88" s="39">
        <v>0.70746527777777779</v>
      </c>
      <c r="E88" s="40" t="s">
        <v>9</v>
      </c>
      <c r="F88" s="40">
        <v>28</v>
      </c>
      <c r="G88" s="40" t="s">
        <v>10</v>
      </c>
    </row>
    <row r="89" spans="3:7" ht="15" thickBot="1" x14ac:dyDescent="0.35">
      <c r="C89" s="38">
        <v>43332</v>
      </c>
      <c r="D89" s="39">
        <v>0.70747685185185183</v>
      </c>
      <c r="E89" s="40" t="s">
        <v>9</v>
      </c>
      <c r="F89" s="40">
        <v>31</v>
      </c>
      <c r="G89" s="40" t="s">
        <v>10</v>
      </c>
    </row>
    <row r="90" spans="3:7" ht="15" thickBot="1" x14ac:dyDescent="0.35">
      <c r="C90" s="38">
        <v>43332</v>
      </c>
      <c r="D90" s="39">
        <v>0.70938657407407402</v>
      </c>
      <c r="E90" s="40" t="s">
        <v>9</v>
      </c>
      <c r="F90" s="40">
        <v>23</v>
      </c>
      <c r="G90" s="40" t="s">
        <v>11</v>
      </c>
    </row>
    <row r="91" spans="3:7" ht="15" thickBot="1" x14ac:dyDescent="0.35">
      <c r="C91" s="38">
        <v>43332</v>
      </c>
      <c r="D91" s="39">
        <v>0.71218750000000008</v>
      </c>
      <c r="E91" s="40" t="s">
        <v>9</v>
      </c>
      <c r="F91" s="40">
        <v>10</v>
      </c>
      <c r="G91" s="40" t="s">
        <v>10</v>
      </c>
    </row>
    <row r="92" spans="3:7" ht="15" thickBot="1" x14ac:dyDescent="0.35">
      <c r="C92" s="38">
        <v>43332</v>
      </c>
      <c r="D92" s="39">
        <v>0.71221064814814816</v>
      </c>
      <c r="E92" s="40" t="s">
        <v>9</v>
      </c>
      <c r="F92" s="40">
        <v>20</v>
      </c>
      <c r="G92" s="40" t="s">
        <v>10</v>
      </c>
    </row>
    <row r="93" spans="3:7" ht="15" thickBot="1" x14ac:dyDescent="0.35">
      <c r="C93" s="38">
        <v>43332</v>
      </c>
      <c r="D93" s="39">
        <v>0.71221064814814816</v>
      </c>
      <c r="E93" s="40" t="s">
        <v>9</v>
      </c>
      <c r="F93" s="40">
        <v>19</v>
      </c>
      <c r="G93" s="40" t="s">
        <v>10</v>
      </c>
    </row>
    <row r="94" spans="3:7" ht="15" thickBot="1" x14ac:dyDescent="0.35">
      <c r="C94" s="38">
        <v>43332</v>
      </c>
      <c r="D94" s="39">
        <v>0.7122222222222222</v>
      </c>
      <c r="E94" s="40" t="s">
        <v>9</v>
      </c>
      <c r="F94" s="40">
        <v>23</v>
      </c>
      <c r="G94" s="40" t="s">
        <v>10</v>
      </c>
    </row>
    <row r="95" spans="3:7" ht="15" thickBot="1" x14ac:dyDescent="0.35">
      <c r="C95" s="38">
        <v>43332</v>
      </c>
      <c r="D95" s="39">
        <v>0.7276273148148148</v>
      </c>
      <c r="E95" s="40" t="s">
        <v>9</v>
      </c>
      <c r="F95" s="40">
        <v>26</v>
      </c>
      <c r="G95" s="40" t="s">
        <v>10</v>
      </c>
    </row>
    <row r="96" spans="3:7" ht="15" thickBot="1" x14ac:dyDescent="0.35">
      <c r="C96" s="38">
        <v>43332</v>
      </c>
      <c r="D96" s="39">
        <v>0.72763888888888895</v>
      </c>
      <c r="E96" s="40" t="s">
        <v>9</v>
      </c>
      <c r="F96" s="40">
        <v>19</v>
      </c>
      <c r="G96" s="40" t="s">
        <v>10</v>
      </c>
    </row>
    <row r="97" spans="3:7" ht="15" thickBot="1" x14ac:dyDescent="0.35">
      <c r="C97" s="38">
        <v>43332</v>
      </c>
      <c r="D97" s="39">
        <v>0.72935185185185192</v>
      </c>
      <c r="E97" s="40" t="s">
        <v>9</v>
      </c>
      <c r="F97" s="40">
        <v>13</v>
      </c>
      <c r="G97" s="40" t="s">
        <v>11</v>
      </c>
    </row>
    <row r="98" spans="3:7" ht="15" thickBot="1" x14ac:dyDescent="0.35">
      <c r="C98" s="38">
        <v>43332</v>
      </c>
      <c r="D98" s="39">
        <v>0.73168981481481488</v>
      </c>
      <c r="E98" s="40" t="s">
        <v>9</v>
      </c>
      <c r="F98" s="40">
        <v>21</v>
      </c>
      <c r="G98" s="40" t="s">
        <v>10</v>
      </c>
    </row>
    <row r="99" spans="3:7" ht="15" thickBot="1" x14ac:dyDescent="0.35">
      <c r="C99" s="38">
        <v>43332</v>
      </c>
      <c r="D99" s="39">
        <v>0.73303240740740738</v>
      </c>
      <c r="E99" s="40" t="s">
        <v>9</v>
      </c>
      <c r="F99" s="40">
        <v>15</v>
      </c>
      <c r="G99" s="40" t="s">
        <v>10</v>
      </c>
    </row>
    <row r="100" spans="3:7" ht="15" thickBot="1" x14ac:dyDescent="0.35">
      <c r="C100" s="38">
        <v>43332</v>
      </c>
      <c r="D100" s="39">
        <v>0.73312499999999992</v>
      </c>
      <c r="E100" s="40" t="s">
        <v>9</v>
      </c>
      <c r="F100" s="40">
        <v>18</v>
      </c>
      <c r="G100" s="40" t="s">
        <v>10</v>
      </c>
    </row>
    <row r="101" spans="3:7" ht="15" thickBot="1" x14ac:dyDescent="0.35">
      <c r="C101" s="38">
        <v>43332</v>
      </c>
      <c r="D101" s="39">
        <v>0.73621527777777773</v>
      </c>
      <c r="E101" s="40" t="s">
        <v>9</v>
      </c>
      <c r="F101" s="40">
        <v>26</v>
      </c>
      <c r="G101" s="40" t="s">
        <v>10</v>
      </c>
    </row>
    <row r="102" spans="3:7" ht="15" thickBot="1" x14ac:dyDescent="0.35">
      <c r="C102" s="38">
        <v>43332</v>
      </c>
      <c r="D102" s="39">
        <v>0.73748842592592589</v>
      </c>
      <c r="E102" s="40" t="s">
        <v>9</v>
      </c>
      <c r="F102" s="40">
        <v>29</v>
      </c>
      <c r="G102" s="40" t="s">
        <v>10</v>
      </c>
    </row>
    <row r="103" spans="3:7" ht="15" thickBot="1" x14ac:dyDescent="0.35">
      <c r="C103" s="38">
        <v>43332</v>
      </c>
      <c r="D103" s="39">
        <v>0.73752314814814823</v>
      </c>
      <c r="E103" s="40" t="s">
        <v>9</v>
      </c>
      <c r="F103" s="40">
        <v>23</v>
      </c>
      <c r="G103" s="40" t="s">
        <v>10</v>
      </c>
    </row>
    <row r="104" spans="3:7" ht="15" thickBot="1" x14ac:dyDescent="0.35">
      <c r="C104" s="38">
        <v>43332</v>
      </c>
      <c r="D104" s="39">
        <v>0.73806712962962961</v>
      </c>
      <c r="E104" s="40" t="s">
        <v>9</v>
      </c>
      <c r="F104" s="40">
        <v>36</v>
      </c>
      <c r="G104" s="40" t="s">
        <v>10</v>
      </c>
    </row>
    <row r="105" spans="3:7" ht="15" thickBot="1" x14ac:dyDescent="0.35">
      <c r="C105" s="38">
        <v>43332</v>
      </c>
      <c r="D105" s="39">
        <v>0.74646990740740737</v>
      </c>
      <c r="E105" s="40" t="s">
        <v>9</v>
      </c>
      <c r="F105" s="40">
        <v>11</v>
      </c>
      <c r="G105" s="40" t="s">
        <v>10</v>
      </c>
    </row>
    <row r="106" spans="3:7" ht="15" thickBot="1" x14ac:dyDescent="0.35">
      <c r="C106" s="38">
        <v>43332</v>
      </c>
      <c r="D106" s="39">
        <v>0.74668981481481478</v>
      </c>
      <c r="E106" s="40" t="s">
        <v>9</v>
      </c>
      <c r="F106" s="40">
        <v>24</v>
      </c>
      <c r="G106" s="40" t="s">
        <v>10</v>
      </c>
    </row>
    <row r="107" spans="3:7" ht="15" thickBot="1" x14ac:dyDescent="0.35">
      <c r="C107" s="38">
        <v>43332</v>
      </c>
      <c r="D107" s="39">
        <v>0.74670138888888893</v>
      </c>
      <c r="E107" s="40" t="s">
        <v>9</v>
      </c>
      <c r="F107" s="40">
        <v>26</v>
      </c>
      <c r="G107" s="40" t="s">
        <v>10</v>
      </c>
    </row>
    <row r="108" spans="3:7" ht="15" thickBot="1" x14ac:dyDescent="0.35">
      <c r="C108" s="38">
        <v>43332</v>
      </c>
      <c r="D108" s="39">
        <v>0.74674768518518519</v>
      </c>
      <c r="E108" s="40" t="s">
        <v>9</v>
      </c>
      <c r="F108" s="40">
        <v>26</v>
      </c>
      <c r="G108" s="40" t="s">
        <v>10</v>
      </c>
    </row>
    <row r="109" spans="3:7" ht="15" thickBot="1" x14ac:dyDescent="0.35">
      <c r="C109" s="38">
        <v>43332</v>
      </c>
      <c r="D109" s="39">
        <v>0.74800925925925921</v>
      </c>
      <c r="E109" s="40" t="s">
        <v>9</v>
      </c>
      <c r="F109" s="40">
        <v>18</v>
      </c>
      <c r="G109" s="40" t="s">
        <v>10</v>
      </c>
    </row>
    <row r="110" spans="3:7" ht="15" thickBot="1" x14ac:dyDescent="0.35">
      <c r="C110" s="38">
        <v>43332</v>
      </c>
      <c r="D110" s="39">
        <v>0.74878472222222225</v>
      </c>
      <c r="E110" s="40" t="s">
        <v>9</v>
      </c>
      <c r="F110" s="40">
        <v>32</v>
      </c>
      <c r="G110" s="40" t="s">
        <v>10</v>
      </c>
    </row>
    <row r="111" spans="3:7" ht="15" thickBot="1" x14ac:dyDescent="0.35">
      <c r="C111" s="38">
        <v>43332</v>
      </c>
      <c r="D111" s="39">
        <v>0.74957175925925934</v>
      </c>
      <c r="E111" s="40" t="s">
        <v>9</v>
      </c>
      <c r="F111" s="40">
        <v>12</v>
      </c>
      <c r="G111" s="40" t="s">
        <v>11</v>
      </c>
    </row>
    <row r="112" spans="3:7" ht="15" thickBot="1" x14ac:dyDescent="0.35">
      <c r="C112" s="38">
        <v>43332</v>
      </c>
      <c r="D112" s="39">
        <v>0.74979166666666675</v>
      </c>
      <c r="E112" s="40" t="s">
        <v>9</v>
      </c>
      <c r="F112" s="40">
        <v>9</v>
      </c>
      <c r="G112" s="40" t="s">
        <v>11</v>
      </c>
    </row>
    <row r="113" spans="3:7" ht="15" thickBot="1" x14ac:dyDescent="0.35">
      <c r="C113" s="38">
        <v>43332</v>
      </c>
      <c r="D113" s="39">
        <v>0.75113425925925925</v>
      </c>
      <c r="E113" s="40" t="s">
        <v>9</v>
      </c>
      <c r="F113" s="40">
        <v>11</v>
      </c>
      <c r="G113" s="40" t="s">
        <v>10</v>
      </c>
    </row>
    <row r="114" spans="3:7" ht="15" thickBot="1" x14ac:dyDescent="0.35">
      <c r="C114" s="38">
        <v>43332</v>
      </c>
      <c r="D114" s="39">
        <v>0.75163194444444448</v>
      </c>
      <c r="E114" s="40" t="s">
        <v>9</v>
      </c>
      <c r="F114" s="40">
        <v>13</v>
      </c>
      <c r="G114" s="40" t="s">
        <v>10</v>
      </c>
    </row>
    <row r="115" spans="3:7" ht="15" thickBot="1" x14ac:dyDescent="0.35">
      <c r="C115" s="38">
        <v>43332</v>
      </c>
      <c r="D115" s="39">
        <v>0.75416666666666676</v>
      </c>
      <c r="E115" s="40" t="s">
        <v>9</v>
      </c>
      <c r="F115" s="40">
        <v>19</v>
      </c>
      <c r="G115" s="40" t="s">
        <v>10</v>
      </c>
    </row>
    <row r="116" spans="3:7" ht="15" thickBot="1" x14ac:dyDescent="0.35">
      <c r="C116" s="38">
        <v>43332</v>
      </c>
      <c r="D116" s="39">
        <v>0.75581018518518517</v>
      </c>
      <c r="E116" s="40" t="s">
        <v>9</v>
      </c>
      <c r="F116" s="40">
        <v>16</v>
      </c>
      <c r="G116" s="40" t="s">
        <v>10</v>
      </c>
    </row>
    <row r="117" spans="3:7" ht="15" thickBot="1" x14ac:dyDescent="0.35">
      <c r="C117" s="38">
        <v>43332</v>
      </c>
      <c r="D117" s="39">
        <v>0.75584490740740751</v>
      </c>
      <c r="E117" s="40" t="s">
        <v>9</v>
      </c>
      <c r="F117" s="40">
        <v>34</v>
      </c>
      <c r="G117" s="40" t="s">
        <v>10</v>
      </c>
    </row>
    <row r="118" spans="3:7" ht="15" thickBot="1" x14ac:dyDescent="0.35">
      <c r="C118" s="38">
        <v>43332</v>
      </c>
      <c r="D118" s="39">
        <v>0.75585648148148143</v>
      </c>
      <c r="E118" s="40" t="s">
        <v>9</v>
      </c>
      <c r="F118" s="40">
        <v>37</v>
      </c>
      <c r="G118" s="40" t="s">
        <v>10</v>
      </c>
    </row>
    <row r="119" spans="3:7" ht="15" thickBot="1" x14ac:dyDescent="0.35">
      <c r="C119" s="38">
        <v>43332</v>
      </c>
      <c r="D119" s="39">
        <v>0.7567476851851852</v>
      </c>
      <c r="E119" s="40" t="s">
        <v>9</v>
      </c>
      <c r="F119" s="40">
        <v>29</v>
      </c>
      <c r="G119" s="40" t="s">
        <v>10</v>
      </c>
    </row>
    <row r="120" spans="3:7" ht="15" thickBot="1" x14ac:dyDescent="0.35">
      <c r="C120" s="38">
        <v>43332</v>
      </c>
      <c r="D120" s="39">
        <v>0.75677083333333339</v>
      </c>
      <c r="E120" s="40" t="s">
        <v>9</v>
      </c>
      <c r="F120" s="40">
        <v>29</v>
      </c>
      <c r="G120" s="40" t="s">
        <v>10</v>
      </c>
    </row>
    <row r="121" spans="3:7" ht="15" thickBot="1" x14ac:dyDescent="0.35">
      <c r="C121" s="38">
        <v>43332</v>
      </c>
      <c r="D121" s="39">
        <v>0.75893518518518521</v>
      </c>
      <c r="E121" s="40" t="s">
        <v>9</v>
      </c>
      <c r="F121" s="40">
        <v>25</v>
      </c>
      <c r="G121" s="40" t="s">
        <v>10</v>
      </c>
    </row>
    <row r="122" spans="3:7" ht="15" thickBot="1" x14ac:dyDescent="0.35">
      <c r="C122" s="38">
        <v>43332</v>
      </c>
      <c r="D122" s="39">
        <v>0.75978009259259249</v>
      </c>
      <c r="E122" s="40" t="s">
        <v>9</v>
      </c>
      <c r="F122" s="40">
        <v>26</v>
      </c>
      <c r="G122" s="40" t="s">
        <v>10</v>
      </c>
    </row>
    <row r="123" spans="3:7" ht="15" thickBot="1" x14ac:dyDescent="0.35">
      <c r="C123" s="38">
        <v>43332</v>
      </c>
      <c r="D123" s="39">
        <v>0.75979166666666664</v>
      </c>
      <c r="E123" s="40" t="s">
        <v>9</v>
      </c>
      <c r="F123" s="40">
        <v>11</v>
      </c>
      <c r="G123" s="40" t="s">
        <v>10</v>
      </c>
    </row>
    <row r="124" spans="3:7" ht="15" thickBot="1" x14ac:dyDescent="0.35">
      <c r="C124" s="38">
        <v>43332</v>
      </c>
      <c r="D124" s="39">
        <v>0.75980324074074079</v>
      </c>
      <c r="E124" s="40" t="s">
        <v>9</v>
      </c>
      <c r="F124" s="40">
        <v>22</v>
      </c>
      <c r="G124" s="40" t="s">
        <v>10</v>
      </c>
    </row>
    <row r="125" spans="3:7" ht="15" thickBot="1" x14ac:dyDescent="0.35">
      <c r="C125" s="38">
        <v>43332</v>
      </c>
      <c r="D125" s="39">
        <v>0.75984953703703706</v>
      </c>
      <c r="E125" s="40" t="s">
        <v>9</v>
      </c>
      <c r="F125" s="40">
        <v>25</v>
      </c>
      <c r="G125" s="40" t="s">
        <v>10</v>
      </c>
    </row>
    <row r="126" spans="3:7" ht="15" thickBot="1" x14ac:dyDescent="0.35">
      <c r="C126" s="38">
        <v>43332</v>
      </c>
      <c r="D126" s="39">
        <v>0.76055555555555554</v>
      </c>
      <c r="E126" s="40" t="s">
        <v>9</v>
      </c>
      <c r="F126" s="40">
        <v>11</v>
      </c>
      <c r="G126" s="40" t="s">
        <v>11</v>
      </c>
    </row>
    <row r="127" spans="3:7" ht="15" thickBot="1" x14ac:dyDescent="0.35">
      <c r="C127" s="38">
        <v>43332</v>
      </c>
      <c r="D127" s="39">
        <v>0.76217592592592587</v>
      </c>
      <c r="E127" s="40" t="s">
        <v>9</v>
      </c>
      <c r="F127" s="40">
        <v>12</v>
      </c>
      <c r="G127" s="40" t="s">
        <v>11</v>
      </c>
    </row>
    <row r="128" spans="3:7" ht="15" thickBot="1" x14ac:dyDescent="0.35">
      <c r="C128" s="38">
        <v>43332</v>
      </c>
      <c r="D128" s="39">
        <v>0.76590277777777782</v>
      </c>
      <c r="E128" s="40" t="s">
        <v>9</v>
      </c>
      <c r="F128" s="40">
        <v>12</v>
      </c>
      <c r="G128" s="40" t="s">
        <v>10</v>
      </c>
    </row>
    <row r="129" spans="3:7" ht="15" thickBot="1" x14ac:dyDescent="0.35">
      <c r="C129" s="38">
        <v>43332</v>
      </c>
      <c r="D129" s="39">
        <v>0.76596064814814813</v>
      </c>
      <c r="E129" s="40" t="s">
        <v>9</v>
      </c>
      <c r="F129" s="40">
        <v>10</v>
      </c>
      <c r="G129" s="40" t="s">
        <v>10</v>
      </c>
    </row>
    <row r="130" spans="3:7" ht="15" thickBot="1" x14ac:dyDescent="0.35">
      <c r="C130" s="38">
        <v>43332</v>
      </c>
      <c r="D130" s="39">
        <v>0.76791666666666669</v>
      </c>
      <c r="E130" s="40" t="s">
        <v>9</v>
      </c>
      <c r="F130" s="40">
        <v>28</v>
      </c>
      <c r="G130" s="40" t="s">
        <v>10</v>
      </c>
    </row>
    <row r="131" spans="3:7" ht="15" thickBot="1" x14ac:dyDescent="0.35">
      <c r="C131" s="38">
        <v>43332</v>
      </c>
      <c r="D131" s="39">
        <v>0.76908564814814817</v>
      </c>
      <c r="E131" s="40" t="s">
        <v>9</v>
      </c>
      <c r="F131" s="40">
        <v>23</v>
      </c>
      <c r="G131" s="40" t="s">
        <v>10</v>
      </c>
    </row>
    <row r="132" spans="3:7" ht="15" thickBot="1" x14ac:dyDescent="0.35">
      <c r="C132" s="38">
        <v>43332</v>
      </c>
      <c r="D132" s="39">
        <v>0.76909722222222221</v>
      </c>
      <c r="E132" s="40" t="s">
        <v>9</v>
      </c>
      <c r="F132" s="40">
        <v>15</v>
      </c>
      <c r="G132" s="40" t="s">
        <v>10</v>
      </c>
    </row>
    <row r="133" spans="3:7" ht="15" thickBot="1" x14ac:dyDescent="0.35">
      <c r="C133" s="38">
        <v>43332</v>
      </c>
      <c r="D133" s="39">
        <v>0.76910879629629625</v>
      </c>
      <c r="E133" s="40" t="s">
        <v>9</v>
      </c>
      <c r="F133" s="40">
        <v>22</v>
      </c>
      <c r="G133" s="40" t="s">
        <v>10</v>
      </c>
    </row>
    <row r="134" spans="3:7" ht="15" thickBot="1" x14ac:dyDescent="0.35">
      <c r="C134" s="38">
        <v>43332</v>
      </c>
      <c r="D134" s="39">
        <v>0.76915509259259263</v>
      </c>
      <c r="E134" s="40" t="s">
        <v>9</v>
      </c>
      <c r="F134" s="40">
        <v>26</v>
      </c>
      <c r="G134" s="40" t="s">
        <v>10</v>
      </c>
    </row>
    <row r="135" spans="3:7" ht="15" thickBot="1" x14ac:dyDescent="0.35">
      <c r="C135" s="38">
        <v>43332</v>
      </c>
      <c r="D135" s="39">
        <v>0.77157407407407408</v>
      </c>
      <c r="E135" s="40" t="s">
        <v>9</v>
      </c>
      <c r="F135" s="40">
        <v>22</v>
      </c>
      <c r="G135" s="40" t="s">
        <v>10</v>
      </c>
    </row>
    <row r="136" spans="3:7" ht="15" thickBot="1" x14ac:dyDescent="0.35">
      <c r="C136" s="38">
        <v>43332</v>
      </c>
      <c r="D136" s="39">
        <v>0.77221064814814822</v>
      </c>
      <c r="E136" s="40" t="s">
        <v>9</v>
      </c>
      <c r="F136" s="40">
        <v>28</v>
      </c>
      <c r="G136" s="40" t="s">
        <v>10</v>
      </c>
    </row>
    <row r="137" spans="3:7" ht="15" thickBot="1" x14ac:dyDescent="0.35">
      <c r="C137" s="38">
        <v>43332</v>
      </c>
      <c r="D137" s="39">
        <v>0.77328703703703694</v>
      </c>
      <c r="E137" s="40" t="s">
        <v>9</v>
      </c>
      <c r="F137" s="40">
        <v>14</v>
      </c>
      <c r="G137" s="40" t="s">
        <v>10</v>
      </c>
    </row>
    <row r="138" spans="3:7" ht="15" thickBot="1" x14ac:dyDescent="0.35">
      <c r="C138" s="38">
        <v>43332</v>
      </c>
      <c r="D138" s="39">
        <v>0.77724537037037045</v>
      </c>
      <c r="E138" s="40" t="s">
        <v>9</v>
      </c>
      <c r="F138" s="40">
        <v>10</v>
      </c>
      <c r="G138" s="40" t="s">
        <v>11</v>
      </c>
    </row>
    <row r="139" spans="3:7" ht="15" thickBot="1" x14ac:dyDescent="0.35">
      <c r="C139" s="38">
        <v>43332</v>
      </c>
      <c r="D139" s="39">
        <v>0.77759259259259261</v>
      </c>
      <c r="E139" s="40" t="s">
        <v>9</v>
      </c>
      <c r="F139" s="40">
        <v>21</v>
      </c>
      <c r="G139" s="40" t="s">
        <v>10</v>
      </c>
    </row>
    <row r="140" spans="3:7" ht="15" thickBot="1" x14ac:dyDescent="0.35">
      <c r="C140" s="38">
        <v>43332</v>
      </c>
      <c r="D140" s="39">
        <v>0.78206018518518527</v>
      </c>
      <c r="E140" s="40" t="s">
        <v>9</v>
      </c>
      <c r="F140" s="40">
        <v>13</v>
      </c>
      <c r="G140" s="40" t="s">
        <v>11</v>
      </c>
    </row>
    <row r="141" spans="3:7" ht="15" thickBot="1" x14ac:dyDescent="0.35">
      <c r="C141" s="38">
        <v>43332</v>
      </c>
      <c r="D141" s="39">
        <v>0.78209490740740739</v>
      </c>
      <c r="E141" s="40" t="s">
        <v>9</v>
      </c>
      <c r="F141" s="40">
        <v>13</v>
      </c>
      <c r="G141" s="40" t="s">
        <v>11</v>
      </c>
    </row>
    <row r="142" spans="3:7" ht="15" thickBot="1" x14ac:dyDescent="0.35">
      <c r="C142" s="38">
        <v>43332</v>
      </c>
      <c r="D142" s="39">
        <v>0.78225694444444438</v>
      </c>
      <c r="E142" s="40" t="s">
        <v>9</v>
      </c>
      <c r="F142" s="40">
        <v>12</v>
      </c>
      <c r="G142" s="40" t="s">
        <v>11</v>
      </c>
    </row>
    <row r="143" spans="3:7" ht="15" thickBot="1" x14ac:dyDescent="0.35">
      <c r="C143" s="38">
        <v>43332</v>
      </c>
      <c r="D143" s="39">
        <v>0.78228009259259268</v>
      </c>
      <c r="E143" s="40" t="s">
        <v>9</v>
      </c>
      <c r="F143" s="40">
        <v>12</v>
      </c>
      <c r="G143" s="40" t="s">
        <v>11</v>
      </c>
    </row>
    <row r="144" spans="3:7" ht="15" thickBot="1" x14ac:dyDescent="0.35">
      <c r="C144" s="38">
        <v>43332</v>
      </c>
      <c r="D144" s="39">
        <v>0.7823148148148148</v>
      </c>
      <c r="E144" s="40" t="s">
        <v>9</v>
      </c>
      <c r="F144" s="40">
        <v>13</v>
      </c>
      <c r="G144" s="40" t="s">
        <v>11</v>
      </c>
    </row>
    <row r="145" spans="3:7" ht="15" thickBot="1" x14ac:dyDescent="0.35">
      <c r="C145" s="38">
        <v>43332</v>
      </c>
      <c r="D145" s="39">
        <v>0.78356481481481488</v>
      </c>
      <c r="E145" s="40" t="s">
        <v>9</v>
      </c>
      <c r="F145" s="40">
        <v>22</v>
      </c>
      <c r="G145" s="40" t="s">
        <v>10</v>
      </c>
    </row>
    <row r="146" spans="3:7" ht="15" thickBot="1" x14ac:dyDescent="0.35">
      <c r="C146" s="38">
        <v>43332</v>
      </c>
      <c r="D146" s="39">
        <v>0.78571759259259266</v>
      </c>
      <c r="E146" s="40" t="s">
        <v>9</v>
      </c>
      <c r="F146" s="40">
        <v>10</v>
      </c>
      <c r="G146" s="40" t="s">
        <v>10</v>
      </c>
    </row>
    <row r="147" spans="3:7" ht="15" thickBot="1" x14ac:dyDescent="0.35">
      <c r="C147" s="38">
        <v>43332</v>
      </c>
      <c r="D147" s="39">
        <v>0.78616898148148151</v>
      </c>
      <c r="E147" s="40" t="s">
        <v>9</v>
      </c>
      <c r="F147" s="40">
        <v>10</v>
      </c>
      <c r="G147" s="40" t="s">
        <v>11</v>
      </c>
    </row>
    <row r="148" spans="3:7" ht="15" thickBot="1" x14ac:dyDescent="0.35">
      <c r="C148" s="38">
        <v>43332</v>
      </c>
      <c r="D148" s="39">
        <v>0.78616898148148151</v>
      </c>
      <c r="E148" s="40" t="s">
        <v>9</v>
      </c>
      <c r="F148" s="40">
        <v>22</v>
      </c>
      <c r="G148" s="40" t="s">
        <v>11</v>
      </c>
    </row>
    <row r="149" spans="3:7" ht="15" thickBot="1" x14ac:dyDescent="0.35">
      <c r="C149" s="38">
        <v>43332</v>
      </c>
      <c r="D149" s="39">
        <v>0.78620370370370374</v>
      </c>
      <c r="E149" s="40" t="s">
        <v>9</v>
      </c>
      <c r="F149" s="40">
        <v>15</v>
      </c>
      <c r="G149" s="40" t="s">
        <v>11</v>
      </c>
    </row>
    <row r="150" spans="3:7" ht="15" thickBot="1" x14ac:dyDescent="0.35">
      <c r="C150" s="38">
        <v>43332</v>
      </c>
      <c r="D150" s="39">
        <v>0.78688657407407403</v>
      </c>
      <c r="E150" s="40" t="s">
        <v>9</v>
      </c>
      <c r="F150" s="40">
        <v>21</v>
      </c>
      <c r="G150" s="40" t="s">
        <v>10</v>
      </c>
    </row>
    <row r="151" spans="3:7" ht="15" thickBot="1" x14ac:dyDescent="0.35">
      <c r="C151" s="38">
        <v>43332</v>
      </c>
      <c r="D151" s="39">
        <v>0.79489583333333336</v>
      </c>
      <c r="E151" s="40" t="s">
        <v>9</v>
      </c>
      <c r="F151" s="40">
        <v>15</v>
      </c>
      <c r="G151" s="40" t="s">
        <v>11</v>
      </c>
    </row>
    <row r="152" spans="3:7" ht="15" thickBot="1" x14ac:dyDescent="0.35">
      <c r="C152" s="38">
        <v>43332</v>
      </c>
      <c r="D152" s="39">
        <v>0.79489583333333336</v>
      </c>
      <c r="E152" s="40" t="s">
        <v>9</v>
      </c>
      <c r="F152" s="40">
        <v>11</v>
      </c>
      <c r="G152" s="40" t="s">
        <v>11</v>
      </c>
    </row>
    <row r="153" spans="3:7" ht="15" thickBot="1" x14ac:dyDescent="0.35">
      <c r="C153" s="38">
        <v>43332</v>
      </c>
      <c r="D153" s="39">
        <v>0.796875</v>
      </c>
      <c r="E153" s="40" t="s">
        <v>9</v>
      </c>
      <c r="F153" s="40">
        <v>12</v>
      </c>
      <c r="G153" s="40" t="s">
        <v>10</v>
      </c>
    </row>
    <row r="154" spans="3:7" ht="15" thickBot="1" x14ac:dyDescent="0.35">
      <c r="C154" s="38">
        <v>43332</v>
      </c>
      <c r="D154" s="39">
        <v>0.79954861111111108</v>
      </c>
      <c r="E154" s="40" t="s">
        <v>9</v>
      </c>
      <c r="F154" s="40">
        <v>11</v>
      </c>
      <c r="G154" s="40" t="s">
        <v>11</v>
      </c>
    </row>
    <row r="155" spans="3:7" ht="15" thickBot="1" x14ac:dyDescent="0.35">
      <c r="C155" s="38">
        <v>43332</v>
      </c>
      <c r="D155" s="39">
        <v>0.82118055555555547</v>
      </c>
      <c r="E155" s="40" t="s">
        <v>9</v>
      </c>
      <c r="F155" s="40">
        <v>12</v>
      </c>
      <c r="G155" s="40" t="s">
        <v>10</v>
      </c>
    </row>
    <row r="156" spans="3:7" ht="15" thickBot="1" x14ac:dyDescent="0.35">
      <c r="C156" s="38">
        <v>43332</v>
      </c>
      <c r="D156" s="39">
        <v>0.84324074074074085</v>
      </c>
      <c r="E156" s="40" t="s">
        <v>9</v>
      </c>
      <c r="F156" s="40">
        <v>12</v>
      </c>
      <c r="G156" s="40" t="s">
        <v>11</v>
      </c>
    </row>
    <row r="157" spans="3:7" ht="15" thickBot="1" x14ac:dyDescent="0.35">
      <c r="C157" s="38">
        <v>43332</v>
      </c>
      <c r="D157" s="39">
        <v>0.84516203703703707</v>
      </c>
      <c r="E157" s="40" t="s">
        <v>9</v>
      </c>
      <c r="F157" s="40">
        <v>26</v>
      </c>
      <c r="G157" s="40" t="s">
        <v>11</v>
      </c>
    </row>
    <row r="158" spans="3:7" ht="15" thickBot="1" x14ac:dyDescent="0.35">
      <c r="C158" s="38">
        <v>43332</v>
      </c>
      <c r="D158" s="39">
        <v>0.84518518518518515</v>
      </c>
      <c r="E158" s="40" t="s">
        <v>9</v>
      </c>
      <c r="F158" s="40">
        <v>25</v>
      </c>
      <c r="G158" s="40" t="s">
        <v>11</v>
      </c>
    </row>
    <row r="159" spans="3:7" ht="15" thickBot="1" x14ac:dyDescent="0.35">
      <c r="C159" s="38">
        <v>43332</v>
      </c>
      <c r="D159" s="39">
        <v>0.84519675925925919</v>
      </c>
      <c r="E159" s="40" t="s">
        <v>9</v>
      </c>
      <c r="F159" s="40">
        <v>17</v>
      </c>
      <c r="G159" s="40" t="s">
        <v>11</v>
      </c>
    </row>
    <row r="160" spans="3:7" ht="15" thickBot="1" x14ac:dyDescent="0.35">
      <c r="C160" s="38">
        <v>43332</v>
      </c>
      <c r="D160" s="39">
        <v>0.84569444444444442</v>
      </c>
      <c r="E160" s="40" t="s">
        <v>9</v>
      </c>
      <c r="F160" s="40">
        <v>13</v>
      </c>
      <c r="G160" s="40" t="s">
        <v>11</v>
      </c>
    </row>
    <row r="161" spans="3:7" ht="15" thickBot="1" x14ac:dyDescent="0.35">
      <c r="C161" s="38">
        <v>43332</v>
      </c>
      <c r="D161" s="39">
        <v>0.84711805555555564</v>
      </c>
      <c r="E161" s="40" t="s">
        <v>9</v>
      </c>
      <c r="F161" s="40">
        <v>10</v>
      </c>
      <c r="G161" s="40" t="s">
        <v>11</v>
      </c>
    </row>
    <row r="162" spans="3:7" ht="15" thickBot="1" x14ac:dyDescent="0.35">
      <c r="C162" s="38">
        <v>43332</v>
      </c>
      <c r="D162" s="39">
        <v>0.84899305555555549</v>
      </c>
      <c r="E162" s="40" t="s">
        <v>9</v>
      </c>
      <c r="F162" s="40">
        <v>21</v>
      </c>
      <c r="G162" s="40" t="s">
        <v>10</v>
      </c>
    </row>
    <row r="163" spans="3:7" ht="15" thickBot="1" x14ac:dyDescent="0.35">
      <c r="C163" s="38">
        <v>43332</v>
      </c>
      <c r="D163" s="39">
        <v>0.85064814814814815</v>
      </c>
      <c r="E163" s="40" t="s">
        <v>9</v>
      </c>
      <c r="F163" s="40">
        <v>26</v>
      </c>
      <c r="G163" s="40" t="s">
        <v>11</v>
      </c>
    </row>
    <row r="164" spans="3:7" ht="15" thickBot="1" x14ac:dyDescent="0.35">
      <c r="C164" s="38">
        <v>43332</v>
      </c>
      <c r="D164" s="39">
        <v>0.85067129629629623</v>
      </c>
      <c r="E164" s="40" t="s">
        <v>9</v>
      </c>
      <c r="F164" s="40">
        <v>28</v>
      </c>
      <c r="G164" s="40" t="s">
        <v>11</v>
      </c>
    </row>
    <row r="165" spans="3:7" ht="15" thickBot="1" x14ac:dyDescent="0.35">
      <c r="C165" s="38">
        <v>43332</v>
      </c>
      <c r="D165" s="39">
        <v>0.85071759259259261</v>
      </c>
      <c r="E165" s="40" t="s">
        <v>9</v>
      </c>
      <c r="F165" s="40">
        <v>16</v>
      </c>
      <c r="G165" s="40" t="s">
        <v>11</v>
      </c>
    </row>
    <row r="166" spans="3:7" ht="15" thickBot="1" x14ac:dyDescent="0.35">
      <c r="C166" s="38">
        <v>43332</v>
      </c>
      <c r="D166" s="39">
        <v>0.85071759259259261</v>
      </c>
      <c r="E166" s="40" t="s">
        <v>9</v>
      </c>
      <c r="F166" s="40">
        <v>14</v>
      </c>
      <c r="G166" s="40" t="s">
        <v>11</v>
      </c>
    </row>
    <row r="167" spans="3:7" ht="15" thickBot="1" x14ac:dyDescent="0.35">
      <c r="C167" s="38">
        <v>43332</v>
      </c>
      <c r="D167" s="39">
        <v>0.85519675925925931</v>
      </c>
      <c r="E167" s="40" t="s">
        <v>9</v>
      </c>
      <c r="F167" s="40">
        <v>14</v>
      </c>
      <c r="G167" s="40" t="s">
        <v>11</v>
      </c>
    </row>
    <row r="168" spans="3:7" ht="15" thickBot="1" x14ac:dyDescent="0.35">
      <c r="C168" s="38">
        <v>43332</v>
      </c>
      <c r="D168" s="39">
        <v>0.85520833333333324</v>
      </c>
      <c r="E168" s="40" t="s">
        <v>9</v>
      </c>
      <c r="F168" s="40">
        <v>11</v>
      </c>
      <c r="G168" s="40" t="s">
        <v>11</v>
      </c>
    </row>
    <row r="169" spans="3:7" ht="15" thickBot="1" x14ac:dyDescent="0.35">
      <c r="C169" s="38">
        <v>43332</v>
      </c>
      <c r="D169" s="39">
        <v>0.85520833333333324</v>
      </c>
      <c r="E169" s="40" t="s">
        <v>9</v>
      </c>
      <c r="F169" s="40">
        <v>13</v>
      </c>
      <c r="G169" s="40" t="s">
        <v>11</v>
      </c>
    </row>
    <row r="170" spans="3:7" ht="15" thickBot="1" x14ac:dyDescent="0.35">
      <c r="C170" s="38">
        <v>43332</v>
      </c>
      <c r="D170" s="39">
        <v>0.85523148148148154</v>
      </c>
      <c r="E170" s="40" t="s">
        <v>9</v>
      </c>
      <c r="F170" s="40">
        <v>8</v>
      </c>
      <c r="G170" s="40" t="s">
        <v>11</v>
      </c>
    </row>
    <row r="171" spans="3:7" ht="15" thickBot="1" x14ac:dyDescent="0.35">
      <c r="C171" s="38">
        <v>43332</v>
      </c>
      <c r="D171" s="39">
        <v>0.85525462962962961</v>
      </c>
      <c r="E171" s="40" t="s">
        <v>9</v>
      </c>
      <c r="F171" s="40">
        <v>11</v>
      </c>
      <c r="G171" s="40" t="s">
        <v>11</v>
      </c>
    </row>
    <row r="172" spans="3:7" ht="15" thickBot="1" x14ac:dyDescent="0.35">
      <c r="C172" s="38">
        <v>43332</v>
      </c>
      <c r="D172" s="39">
        <v>0.85627314814814814</v>
      </c>
      <c r="E172" s="40" t="s">
        <v>9</v>
      </c>
      <c r="F172" s="40">
        <v>24</v>
      </c>
      <c r="G172" s="40" t="s">
        <v>10</v>
      </c>
    </row>
    <row r="173" spans="3:7" ht="15" thickBot="1" x14ac:dyDescent="0.35">
      <c r="C173" s="38">
        <v>43332</v>
      </c>
      <c r="D173" s="39">
        <v>0.85706018518518512</v>
      </c>
      <c r="E173" s="40" t="s">
        <v>9</v>
      </c>
      <c r="F173" s="40">
        <v>21</v>
      </c>
      <c r="G173" s="40" t="s">
        <v>10</v>
      </c>
    </row>
    <row r="174" spans="3:7" ht="15" thickBot="1" x14ac:dyDescent="0.35">
      <c r="C174" s="38">
        <v>43332</v>
      </c>
      <c r="D174" s="39">
        <v>0.87554398148148149</v>
      </c>
      <c r="E174" s="40" t="s">
        <v>9</v>
      </c>
      <c r="F174" s="40">
        <v>22</v>
      </c>
      <c r="G174" s="40" t="s">
        <v>10</v>
      </c>
    </row>
    <row r="175" spans="3:7" ht="15" thickBot="1" x14ac:dyDescent="0.35">
      <c r="C175" s="38">
        <v>43332</v>
      </c>
      <c r="D175" s="39">
        <v>0.93849537037037034</v>
      </c>
      <c r="E175" s="40" t="s">
        <v>9</v>
      </c>
      <c r="F175" s="40">
        <v>21</v>
      </c>
      <c r="G175" s="40" t="s">
        <v>11</v>
      </c>
    </row>
    <row r="176" spans="3:7" ht="15" thickBot="1" x14ac:dyDescent="0.35">
      <c r="C176" s="38">
        <v>43332</v>
      </c>
      <c r="D176" s="39">
        <v>0.95238425925925929</v>
      </c>
      <c r="E176" s="40" t="s">
        <v>9</v>
      </c>
      <c r="F176" s="40">
        <v>19</v>
      </c>
      <c r="G176" s="40" t="s">
        <v>10</v>
      </c>
    </row>
    <row r="177" spans="3:7" ht="15" thickBot="1" x14ac:dyDescent="0.35">
      <c r="C177" s="38">
        <v>43333</v>
      </c>
      <c r="D177" s="39">
        <v>0.2204976851851852</v>
      </c>
      <c r="E177" s="40" t="s">
        <v>9</v>
      </c>
      <c r="F177" s="40">
        <v>14</v>
      </c>
      <c r="G177" s="40" t="s">
        <v>11</v>
      </c>
    </row>
    <row r="178" spans="3:7" ht="15" thickBot="1" x14ac:dyDescent="0.35">
      <c r="C178" s="38">
        <v>43333</v>
      </c>
      <c r="D178" s="39">
        <v>0.22064814814814815</v>
      </c>
      <c r="E178" s="40" t="s">
        <v>9</v>
      </c>
      <c r="F178" s="40">
        <v>13</v>
      </c>
      <c r="G178" s="40" t="s">
        <v>11</v>
      </c>
    </row>
    <row r="179" spans="3:7" ht="15" thickBot="1" x14ac:dyDescent="0.35">
      <c r="C179" s="38">
        <v>43333</v>
      </c>
      <c r="D179" s="39">
        <v>0.27734953703703707</v>
      </c>
      <c r="E179" s="40" t="s">
        <v>9</v>
      </c>
      <c r="F179" s="40">
        <v>10</v>
      </c>
      <c r="G179" s="40" t="s">
        <v>11</v>
      </c>
    </row>
    <row r="180" spans="3:7" ht="15" thickBot="1" x14ac:dyDescent="0.35">
      <c r="C180" s="38">
        <v>43333</v>
      </c>
      <c r="D180" s="39">
        <v>0.28359953703703705</v>
      </c>
      <c r="E180" s="40" t="s">
        <v>9</v>
      </c>
      <c r="F180" s="40">
        <v>11</v>
      </c>
      <c r="G180" s="40" t="s">
        <v>11</v>
      </c>
    </row>
    <row r="181" spans="3:7" ht="15" thickBot="1" x14ac:dyDescent="0.35">
      <c r="C181" s="38">
        <v>43333</v>
      </c>
      <c r="D181" s="39">
        <v>0.31025462962962963</v>
      </c>
      <c r="E181" s="40" t="s">
        <v>9</v>
      </c>
      <c r="F181" s="40">
        <v>11</v>
      </c>
      <c r="G181" s="40" t="s">
        <v>11</v>
      </c>
    </row>
    <row r="182" spans="3:7" ht="15" thickBot="1" x14ac:dyDescent="0.35">
      <c r="C182" s="38">
        <v>43333</v>
      </c>
      <c r="D182" s="39">
        <v>0.31894675925925925</v>
      </c>
      <c r="E182" s="40" t="s">
        <v>9</v>
      </c>
      <c r="F182" s="40">
        <v>11</v>
      </c>
      <c r="G182" s="40" t="s">
        <v>11</v>
      </c>
    </row>
    <row r="183" spans="3:7" ht="15" thickBot="1" x14ac:dyDescent="0.35">
      <c r="C183" s="38">
        <v>43333</v>
      </c>
      <c r="D183" s="39">
        <v>0.3321527777777778</v>
      </c>
      <c r="E183" s="40" t="s">
        <v>9</v>
      </c>
      <c r="F183" s="40">
        <v>12</v>
      </c>
      <c r="G183" s="40" t="s">
        <v>11</v>
      </c>
    </row>
    <row r="184" spans="3:7" ht="15" thickBot="1" x14ac:dyDescent="0.35">
      <c r="C184" s="38">
        <v>43333</v>
      </c>
      <c r="D184" s="39">
        <v>0.34501157407407407</v>
      </c>
      <c r="E184" s="40" t="s">
        <v>9</v>
      </c>
      <c r="F184" s="40">
        <v>19</v>
      </c>
      <c r="G184" s="40" t="s">
        <v>11</v>
      </c>
    </row>
    <row r="185" spans="3:7" ht="15" thickBot="1" x14ac:dyDescent="0.35">
      <c r="C185" s="38">
        <v>43333</v>
      </c>
      <c r="D185" s="39">
        <v>0.34502314814814811</v>
      </c>
      <c r="E185" s="40" t="s">
        <v>9</v>
      </c>
      <c r="F185" s="40">
        <v>9</v>
      </c>
      <c r="G185" s="40" t="s">
        <v>11</v>
      </c>
    </row>
    <row r="186" spans="3:7" ht="15" thickBot="1" x14ac:dyDescent="0.35">
      <c r="C186" s="38">
        <v>43333</v>
      </c>
      <c r="D186" s="39">
        <v>0.3541435185185185</v>
      </c>
      <c r="E186" s="40" t="s">
        <v>9</v>
      </c>
      <c r="F186" s="40">
        <v>15</v>
      </c>
      <c r="G186" s="40" t="s">
        <v>10</v>
      </c>
    </row>
    <row r="187" spans="3:7" ht="15" thickBot="1" x14ac:dyDescent="0.35">
      <c r="C187" s="38">
        <v>43333</v>
      </c>
      <c r="D187" s="39">
        <v>0.36699074074074073</v>
      </c>
      <c r="E187" s="40" t="s">
        <v>9</v>
      </c>
      <c r="F187" s="40">
        <v>13</v>
      </c>
      <c r="G187" s="40" t="s">
        <v>11</v>
      </c>
    </row>
    <row r="188" spans="3:7" ht="15" thickBot="1" x14ac:dyDescent="0.35">
      <c r="C188" s="38">
        <v>43333</v>
      </c>
      <c r="D188" s="39">
        <v>0.36702546296296296</v>
      </c>
      <c r="E188" s="40" t="s">
        <v>9</v>
      </c>
      <c r="F188" s="40">
        <v>10</v>
      </c>
      <c r="G188" s="40" t="s">
        <v>11</v>
      </c>
    </row>
    <row r="189" spans="3:7" ht="15" thickBot="1" x14ac:dyDescent="0.35">
      <c r="C189" s="38">
        <v>43333</v>
      </c>
      <c r="D189" s="39">
        <v>0.39180555555555552</v>
      </c>
      <c r="E189" s="40" t="s">
        <v>9</v>
      </c>
      <c r="F189" s="40">
        <v>12</v>
      </c>
      <c r="G189" s="40" t="s">
        <v>11</v>
      </c>
    </row>
    <row r="190" spans="3:7" ht="15" thickBot="1" x14ac:dyDescent="0.35">
      <c r="C190" s="38">
        <v>43333</v>
      </c>
      <c r="D190" s="39">
        <v>0.40656249999999999</v>
      </c>
      <c r="E190" s="40" t="s">
        <v>9</v>
      </c>
      <c r="F190" s="40">
        <v>10</v>
      </c>
      <c r="G190" s="40" t="s">
        <v>11</v>
      </c>
    </row>
    <row r="191" spans="3:7" ht="15" thickBot="1" x14ac:dyDescent="0.35">
      <c r="C191" s="38">
        <v>43333</v>
      </c>
      <c r="D191" s="39">
        <v>0.4210416666666667</v>
      </c>
      <c r="E191" s="40" t="s">
        <v>9</v>
      </c>
      <c r="F191" s="40">
        <v>12</v>
      </c>
      <c r="G191" s="40" t="s">
        <v>11</v>
      </c>
    </row>
    <row r="192" spans="3:7" ht="15" thickBot="1" x14ac:dyDescent="0.35">
      <c r="C192" s="38">
        <v>43333</v>
      </c>
      <c r="D192" s="39">
        <v>0.42572916666666666</v>
      </c>
      <c r="E192" s="40" t="s">
        <v>9</v>
      </c>
      <c r="F192" s="40">
        <v>20</v>
      </c>
      <c r="G192" s="40" t="s">
        <v>10</v>
      </c>
    </row>
    <row r="193" spans="3:7" ht="15" thickBot="1" x14ac:dyDescent="0.35">
      <c r="C193" s="38">
        <v>43333</v>
      </c>
      <c r="D193" s="39">
        <v>0.46494212962962966</v>
      </c>
      <c r="E193" s="40" t="s">
        <v>9</v>
      </c>
      <c r="F193" s="40">
        <v>22</v>
      </c>
      <c r="G193" s="40" t="s">
        <v>10</v>
      </c>
    </row>
    <row r="194" spans="3:7" ht="15" thickBot="1" x14ac:dyDescent="0.35">
      <c r="C194" s="38">
        <v>43333</v>
      </c>
      <c r="D194" s="39">
        <v>0.4649537037037037</v>
      </c>
      <c r="E194" s="40" t="s">
        <v>9</v>
      </c>
      <c r="F194" s="40">
        <v>23</v>
      </c>
      <c r="G194" s="40" t="s">
        <v>10</v>
      </c>
    </row>
    <row r="195" spans="3:7" ht="15" thickBot="1" x14ac:dyDescent="0.35">
      <c r="C195" s="38">
        <v>43333</v>
      </c>
      <c r="D195" s="39">
        <v>0.47126157407407404</v>
      </c>
      <c r="E195" s="40" t="s">
        <v>9</v>
      </c>
      <c r="F195" s="40">
        <v>19</v>
      </c>
      <c r="G195" s="40" t="s">
        <v>10</v>
      </c>
    </row>
    <row r="196" spans="3:7" ht="15" thickBot="1" x14ac:dyDescent="0.35">
      <c r="C196" s="38">
        <v>43333</v>
      </c>
      <c r="D196" s="39">
        <v>0.47996527777777781</v>
      </c>
      <c r="E196" s="40" t="s">
        <v>9</v>
      </c>
      <c r="F196" s="40">
        <v>19</v>
      </c>
      <c r="G196" s="40" t="s">
        <v>10</v>
      </c>
    </row>
    <row r="197" spans="3:7" ht="15" thickBot="1" x14ac:dyDescent="0.35">
      <c r="C197" s="38">
        <v>43333</v>
      </c>
      <c r="D197" s="39">
        <v>0.48009259259259257</v>
      </c>
      <c r="E197" s="40" t="s">
        <v>9</v>
      </c>
      <c r="F197" s="40">
        <v>14</v>
      </c>
      <c r="G197" s="40" t="s">
        <v>10</v>
      </c>
    </row>
    <row r="198" spans="3:7" ht="15" thickBot="1" x14ac:dyDescent="0.35">
      <c r="C198" s="38">
        <v>43333</v>
      </c>
      <c r="D198" s="39">
        <v>0.48966435185185181</v>
      </c>
      <c r="E198" s="40" t="s">
        <v>9</v>
      </c>
      <c r="F198" s="40">
        <v>13</v>
      </c>
      <c r="G198" s="40" t="s">
        <v>11</v>
      </c>
    </row>
    <row r="199" spans="3:7" ht="15" thickBot="1" x14ac:dyDescent="0.35">
      <c r="C199" s="38">
        <v>43333</v>
      </c>
      <c r="D199" s="39">
        <v>0.49234953703703704</v>
      </c>
      <c r="E199" s="40" t="s">
        <v>9</v>
      </c>
      <c r="F199" s="40">
        <v>19</v>
      </c>
      <c r="G199" s="40" t="s">
        <v>11</v>
      </c>
    </row>
    <row r="200" spans="3:7" ht="15" thickBot="1" x14ac:dyDescent="0.35">
      <c r="C200" s="38">
        <v>43333</v>
      </c>
      <c r="D200" s="39">
        <v>0.5002199074074074</v>
      </c>
      <c r="E200" s="40" t="s">
        <v>9</v>
      </c>
      <c r="F200" s="40">
        <v>28</v>
      </c>
      <c r="G200" s="40" t="s">
        <v>11</v>
      </c>
    </row>
    <row r="201" spans="3:7" ht="15" thickBot="1" x14ac:dyDescent="0.35">
      <c r="C201" s="38">
        <v>43333</v>
      </c>
      <c r="D201" s="39">
        <v>0.50996527777777778</v>
      </c>
      <c r="E201" s="40" t="s">
        <v>9</v>
      </c>
      <c r="F201" s="40">
        <v>18</v>
      </c>
      <c r="G201" s="40" t="s">
        <v>10</v>
      </c>
    </row>
    <row r="202" spans="3:7" ht="15" thickBot="1" x14ac:dyDescent="0.35">
      <c r="C202" s="38">
        <v>43333</v>
      </c>
      <c r="D202" s="39">
        <v>0.51064814814814818</v>
      </c>
      <c r="E202" s="40" t="s">
        <v>9</v>
      </c>
      <c r="F202" s="40">
        <v>13</v>
      </c>
      <c r="G202" s="40" t="s">
        <v>11</v>
      </c>
    </row>
    <row r="203" spans="3:7" ht="15" thickBot="1" x14ac:dyDescent="0.35">
      <c r="C203" s="38">
        <v>43333</v>
      </c>
      <c r="D203" s="39">
        <v>0.51101851851851854</v>
      </c>
      <c r="E203" s="40" t="s">
        <v>9</v>
      </c>
      <c r="F203" s="40">
        <v>13</v>
      </c>
      <c r="G203" s="40" t="s">
        <v>11</v>
      </c>
    </row>
    <row r="204" spans="3:7" ht="15" thickBot="1" x14ac:dyDescent="0.35">
      <c r="C204" s="38">
        <v>43333</v>
      </c>
      <c r="D204" s="39">
        <v>0.51723379629629629</v>
      </c>
      <c r="E204" s="40" t="s">
        <v>9</v>
      </c>
      <c r="F204" s="40">
        <v>11</v>
      </c>
      <c r="G204" s="40" t="s">
        <v>11</v>
      </c>
    </row>
    <row r="205" spans="3:7" ht="15" thickBot="1" x14ac:dyDescent="0.35">
      <c r="C205" s="38">
        <v>43333</v>
      </c>
      <c r="D205" s="39">
        <v>0.5213888888888889</v>
      </c>
      <c r="E205" s="40" t="s">
        <v>9</v>
      </c>
      <c r="F205" s="40">
        <v>12</v>
      </c>
      <c r="G205" s="40" t="s">
        <v>11</v>
      </c>
    </row>
    <row r="206" spans="3:7" ht="15" thickBot="1" x14ac:dyDescent="0.35">
      <c r="C206" s="38">
        <v>43333</v>
      </c>
      <c r="D206" s="39">
        <v>0.54112268518518525</v>
      </c>
      <c r="E206" s="40" t="s">
        <v>9</v>
      </c>
      <c r="F206" s="40">
        <v>10</v>
      </c>
      <c r="G206" s="40" t="s">
        <v>10</v>
      </c>
    </row>
    <row r="207" spans="3:7" ht="15" thickBot="1" x14ac:dyDescent="0.35">
      <c r="C207" s="38">
        <v>43333</v>
      </c>
      <c r="D207" s="39">
        <v>0.54122685185185182</v>
      </c>
      <c r="E207" s="40" t="s">
        <v>9</v>
      </c>
      <c r="F207" s="40">
        <v>9</v>
      </c>
      <c r="G207" s="40" t="s">
        <v>10</v>
      </c>
    </row>
    <row r="208" spans="3:7" ht="15" thickBot="1" x14ac:dyDescent="0.35">
      <c r="C208" s="38">
        <v>43333</v>
      </c>
      <c r="D208" s="39">
        <v>0.54395833333333332</v>
      </c>
      <c r="E208" s="40" t="s">
        <v>9</v>
      </c>
      <c r="F208" s="40">
        <v>14</v>
      </c>
      <c r="G208" s="40" t="s">
        <v>11</v>
      </c>
    </row>
    <row r="209" spans="3:7" ht="15" thickBot="1" x14ac:dyDescent="0.35">
      <c r="C209" s="38">
        <v>43333</v>
      </c>
      <c r="D209" s="39">
        <v>0.54925925925925922</v>
      </c>
      <c r="E209" s="40" t="s">
        <v>9</v>
      </c>
      <c r="F209" s="40">
        <v>17</v>
      </c>
      <c r="G209" s="40" t="s">
        <v>10</v>
      </c>
    </row>
    <row r="210" spans="3:7" ht="15" thickBot="1" x14ac:dyDescent="0.35">
      <c r="C210" s="38">
        <v>43333</v>
      </c>
      <c r="D210" s="39">
        <v>0.55403935185185182</v>
      </c>
      <c r="E210" s="40" t="s">
        <v>9</v>
      </c>
      <c r="F210" s="40">
        <v>11</v>
      </c>
      <c r="G210" s="40" t="s">
        <v>10</v>
      </c>
    </row>
    <row r="211" spans="3:7" ht="15" thickBot="1" x14ac:dyDescent="0.35">
      <c r="C211" s="38">
        <v>43333</v>
      </c>
      <c r="D211" s="39">
        <v>0.56765046296296295</v>
      </c>
      <c r="E211" s="40" t="s">
        <v>9</v>
      </c>
      <c r="F211" s="40">
        <v>13</v>
      </c>
      <c r="G211" s="40" t="s">
        <v>11</v>
      </c>
    </row>
    <row r="212" spans="3:7" ht="15" thickBot="1" x14ac:dyDescent="0.35">
      <c r="C212" s="38">
        <v>43333</v>
      </c>
      <c r="D212" s="39">
        <v>0.57535879629629627</v>
      </c>
      <c r="E212" s="40" t="s">
        <v>9</v>
      </c>
      <c r="F212" s="40">
        <v>19</v>
      </c>
      <c r="G212" s="40" t="s">
        <v>11</v>
      </c>
    </row>
    <row r="213" spans="3:7" ht="15" thickBot="1" x14ac:dyDescent="0.35">
      <c r="C213" s="38">
        <v>43333</v>
      </c>
      <c r="D213" s="39">
        <v>0.57538194444444446</v>
      </c>
      <c r="E213" s="40" t="s">
        <v>9</v>
      </c>
      <c r="F213" s="40">
        <v>19</v>
      </c>
      <c r="G213" s="40" t="s">
        <v>11</v>
      </c>
    </row>
    <row r="214" spans="3:7" ht="15" thickBot="1" x14ac:dyDescent="0.35">
      <c r="C214" s="38">
        <v>43333</v>
      </c>
      <c r="D214" s="39">
        <v>0.5753935185185185</v>
      </c>
      <c r="E214" s="40" t="s">
        <v>9</v>
      </c>
      <c r="F214" s="40">
        <v>13</v>
      </c>
      <c r="G214" s="40" t="s">
        <v>11</v>
      </c>
    </row>
    <row r="215" spans="3:7" ht="15" thickBot="1" x14ac:dyDescent="0.35">
      <c r="C215" s="38">
        <v>43333</v>
      </c>
      <c r="D215" s="39">
        <v>0.57541666666666669</v>
      </c>
      <c r="E215" s="40" t="s">
        <v>9</v>
      </c>
      <c r="F215" s="40">
        <v>12</v>
      </c>
      <c r="G215" s="40" t="s">
        <v>11</v>
      </c>
    </row>
    <row r="216" spans="3:7" ht="15" thickBot="1" x14ac:dyDescent="0.35">
      <c r="C216" s="38">
        <v>43333</v>
      </c>
      <c r="D216" s="39">
        <v>0.57542824074074073</v>
      </c>
      <c r="E216" s="40" t="s">
        <v>9</v>
      </c>
      <c r="F216" s="40">
        <v>8</v>
      </c>
      <c r="G216" s="40" t="s">
        <v>11</v>
      </c>
    </row>
    <row r="217" spans="3:7" ht="15" thickBot="1" x14ac:dyDescent="0.35">
      <c r="C217" s="38">
        <v>43333</v>
      </c>
      <c r="D217" s="39">
        <v>0.58105324074074072</v>
      </c>
      <c r="E217" s="40" t="s">
        <v>9</v>
      </c>
      <c r="F217" s="40">
        <v>8</v>
      </c>
      <c r="G217" s="40" t="s">
        <v>11</v>
      </c>
    </row>
    <row r="218" spans="3:7" ht="15" thickBot="1" x14ac:dyDescent="0.35">
      <c r="C218" s="38">
        <v>43333</v>
      </c>
      <c r="D218" s="39">
        <v>0.59761574074074075</v>
      </c>
      <c r="E218" s="40" t="s">
        <v>9</v>
      </c>
      <c r="F218" s="40">
        <v>8</v>
      </c>
      <c r="G218" s="40" t="s">
        <v>10</v>
      </c>
    </row>
    <row r="219" spans="3:7" ht="15" thickBot="1" x14ac:dyDescent="0.35">
      <c r="C219" s="38">
        <v>43333</v>
      </c>
      <c r="D219" s="39">
        <v>0.59793981481481484</v>
      </c>
      <c r="E219" s="40" t="s">
        <v>9</v>
      </c>
      <c r="F219" s="40">
        <v>17</v>
      </c>
      <c r="G219" s="40" t="s">
        <v>10</v>
      </c>
    </row>
    <row r="220" spans="3:7" ht="15" thickBot="1" x14ac:dyDescent="0.35">
      <c r="C220" s="38">
        <v>43333</v>
      </c>
      <c r="D220" s="39">
        <v>0.60614583333333327</v>
      </c>
      <c r="E220" s="40" t="s">
        <v>9</v>
      </c>
      <c r="F220" s="40">
        <v>15</v>
      </c>
      <c r="G220" s="40" t="s">
        <v>10</v>
      </c>
    </row>
    <row r="221" spans="3:7" ht="15" thickBot="1" x14ac:dyDescent="0.35">
      <c r="C221" s="38">
        <v>43333</v>
      </c>
      <c r="D221" s="39">
        <v>0.61202546296296301</v>
      </c>
      <c r="E221" s="40" t="s">
        <v>9</v>
      </c>
      <c r="F221" s="40">
        <v>14</v>
      </c>
      <c r="G221" s="40" t="s">
        <v>11</v>
      </c>
    </row>
    <row r="222" spans="3:7" ht="15" thickBot="1" x14ac:dyDescent="0.35">
      <c r="C222" s="38">
        <v>43333</v>
      </c>
      <c r="D222" s="39">
        <v>0.62107638888888894</v>
      </c>
      <c r="E222" s="40" t="s">
        <v>9</v>
      </c>
      <c r="F222" s="40">
        <v>8</v>
      </c>
      <c r="G222" s="40" t="s">
        <v>11</v>
      </c>
    </row>
    <row r="223" spans="3:7" ht="15" thickBot="1" x14ac:dyDescent="0.35">
      <c r="C223" s="38">
        <v>43333</v>
      </c>
      <c r="D223" s="39">
        <v>0.63111111111111107</v>
      </c>
      <c r="E223" s="40" t="s">
        <v>9</v>
      </c>
      <c r="F223" s="40">
        <v>24</v>
      </c>
      <c r="G223" s="40" t="s">
        <v>11</v>
      </c>
    </row>
    <row r="224" spans="3:7" ht="15" thickBot="1" x14ac:dyDescent="0.35">
      <c r="C224" s="38">
        <v>43333</v>
      </c>
      <c r="D224" s="39">
        <v>0.63114583333333341</v>
      </c>
      <c r="E224" s="40" t="s">
        <v>9</v>
      </c>
      <c r="F224" s="40">
        <v>12</v>
      </c>
      <c r="G224" s="40" t="s">
        <v>11</v>
      </c>
    </row>
    <row r="225" spans="3:7" ht="15" thickBot="1" x14ac:dyDescent="0.35">
      <c r="C225" s="38">
        <v>43333</v>
      </c>
      <c r="D225" s="39">
        <v>0.64521990740740742</v>
      </c>
      <c r="E225" s="40" t="s">
        <v>9</v>
      </c>
      <c r="F225" s="40">
        <v>10</v>
      </c>
      <c r="G225" s="40" t="s">
        <v>10</v>
      </c>
    </row>
    <row r="226" spans="3:7" ht="15" thickBot="1" x14ac:dyDescent="0.35">
      <c r="C226" s="38">
        <v>43333</v>
      </c>
      <c r="D226" s="39">
        <v>0.68837962962962962</v>
      </c>
      <c r="E226" s="40" t="s">
        <v>9</v>
      </c>
      <c r="F226" s="40">
        <v>10</v>
      </c>
      <c r="G226" s="40" t="s">
        <v>11</v>
      </c>
    </row>
    <row r="227" spans="3:7" ht="15" thickBot="1" x14ac:dyDescent="0.35">
      <c r="C227" s="38">
        <v>43333</v>
      </c>
      <c r="D227" s="39">
        <v>0.68982638888888881</v>
      </c>
      <c r="E227" s="40" t="s">
        <v>9</v>
      </c>
      <c r="F227" s="40">
        <v>8</v>
      </c>
      <c r="G227" s="40" t="s">
        <v>10</v>
      </c>
    </row>
    <row r="228" spans="3:7" ht="15" thickBot="1" x14ac:dyDescent="0.35">
      <c r="C228" s="38">
        <v>43333</v>
      </c>
      <c r="D228" s="39">
        <v>0.68991898148148145</v>
      </c>
      <c r="E228" s="40" t="s">
        <v>9</v>
      </c>
      <c r="F228" s="40">
        <v>18</v>
      </c>
      <c r="G228" s="40" t="s">
        <v>10</v>
      </c>
    </row>
    <row r="229" spans="3:7" ht="15" thickBot="1" x14ac:dyDescent="0.35">
      <c r="C229" s="38">
        <v>43333</v>
      </c>
      <c r="D229" s="39">
        <v>0.69042824074074083</v>
      </c>
      <c r="E229" s="40" t="s">
        <v>9</v>
      </c>
      <c r="F229" s="40">
        <v>13</v>
      </c>
      <c r="G229" s="40" t="s">
        <v>11</v>
      </c>
    </row>
    <row r="230" spans="3:7" ht="15" thickBot="1" x14ac:dyDescent="0.35">
      <c r="C230" s="38">
        <v>43333</v>
      </c>
      <c r="D230" s="39">
        <v>0.69865740740740734</v>
      </c>
      <c r="E230" s="40" t="s">
        <v>9</v>
      </c>
      <c r="F230" s="40">
        <v>26</v>
      </c>
      <c r="G230" s="40" t="s">
        <v>10</v>
      </c>
    </row>
    <row r="231" spans="3:7" ht="15" thickBot="1" x14ac:dyDescent="0.35">
      <c r="C231" s="38">
        <v>43333</v>
      </c>
      <c r="D231" s="39">
        <v>0.69917824074074064</v>
      </c>
      <c r="E231" s="40" t="s">
        <v>9</v>
      </c>
      <c r="F231" s="40">
        <v>26</v>
      </c>
      <c r="G231" s="40" t="s">
        <v>10</v>
      </c>
    </row>
    <row r="232" spans="3:7" ht="15" thickBot="1" x14ac:dyDescent="0.35">
      <c r="C232" s="38">
        <v>43333</v>
      </c>
      <c r="D232" s="39">
        <v>0.69956018518518526</v>
      </c>
      <c r="E232" s="40" t="s">
        <v>9</v>
      </c>
      <c r="F232" s="40">
        <v>25</v>
      </c>
      <c r="G232" s="40" t="s">
        <v>10</v>
      </c>
    </row>
    <row r="233" spans="3:7" ht="15" thickBot="1" x14ac:dyDescent="0.35">
      <c r="C233" s="38">
        <v>43333</v>
      </c>
      <c r="D233" s="39">
        <v>0.69967592592592587</v>
      </c>
      <c r="E233" s="40" t="s">
        <v>9</v>
      </c>
      <c r="F233" s="40">
        <v>17</v>
      </c>
      <c r="G233" s="40" t="s">
        <v>10</v>
      </c>
    </row>
    <row r="234" spans="3:7" ht="15" thickBot="1" x14ac:dyDescent="0.35">
      <c r="C234" s="38">
        <v>43333</v>
      </c>
      <c r="D234" s="39">
        <v>0.70145833333333341</v>
      </c>
      <c r="E234" s="40" t="s">
        <v>9</v>
      </c>
      <c r="F234" s="40">
        <v>19</v>
      </c>
      <c r="G234" s="40" t="s">
        <v>10</v>
      </c>
    </row>
    <row r="235" spans="3:7" ht="15" thickBot="1" x14ac:dyDescent="0.35">
      <c r="C235" s="38">
        <v>43333</v>
      </c>
      <c r="D235" s="39">
        <v>0.70174768518518515</v>
      </c>
      <c r="E235" s="40" t="s">
        <v>9</v>
      </c>
      <c r="F235" s="40">
        <v>11</v>
      </c>
      <c r="G235" s="40" t="s">
        <v>11</v>
      </c>
    </row>
    <row r="236" spans="3:7" ht="15" thickBot="1" x14ac:dyDescent="0.35">
      <c r="C236" s="38">
        <v>43333</v>
      </c>
      <c r="D236" s="39">
        <v>0.70321759259259264</v>
      </c>
      <c r="E236" s="40" t="s">
        <v>9</v>
      </c>
      <c r="F236" s="40">
        <v>20</v>
      </c>
      <c r="G236" s="40" t="s">
        <v>10</v>
      </c>
    </row>
    <row r="237" spans="3:7" ht="15" thickBot="1" x14ac:dyDescent="0.35">
      <c r="C237" s="38">
        <v>43333</v>
      </c>
      <c r="D237" s="39">
        <v>0.70413194444444438</v>
      </c>
      <c r="E237" s="40" t="s">
        <v>9</v>
      </c>
      <c r="F237" s="40">
        <v>18</v>
      </c>
      <c r="G237" s="40" t="s">
        <v>10</v>
      </c>
    </row>
    <row r="238" spans="3:7" ht="15" thickBot="1" x14ac:dyDescent="0.35">
      <c r="C238" s="38">
        <v>43333</v>
      </c>
      <c r="D238" s="39">
        <v>0.7044097222222222</v>
      </c>
      <c r="E238" s="40" t="s">
        <v>9</v>
      </c>
      <c r="F238" s="40">
        <v>24</v>
      </c>
      <c r="G238" s="40" t="s">
        <v>10</v>
      </c>
    </row>
    <row r="239" spans="3:7" ht="15" thickBot="1" x14ac:dyDescent="0.35">
      <c r="C239" s="38">
        <v>43333</v>
      </c>
      <c r="D239" s="39">
        <v>0.70572916666666663</v>
      </c>
      <c r="E239" s="40" t="s">
        <v>9</v>
      </c>
      <c r="F239" s="40">
        <v>23</v>
      </c>
      <c r="G239" s="40" t="s">
        <v>10</v>
      </c>
    </row>
    <row r="240" spans="3:7" ht="15" thickBot="1" x14ac:dyDescent="0.35">
      <c r="C240" s="38">
        <v>43333</v>
      </c>
      <c r="D240" s="39">
        <v>0.7085300925925927</v>
      </c>
      <c r="E240" s="40" t="s">
        <v>9</v>
      </c>
      <c r="F240" s="40">
        <v>10</v>
      </c>
      <c r="G240" s="40" t="s">
        <v>11</v>
      </c>
    </row>
    <row r="241" spans="3:7" ht="15" thickBot="1" x14ac:dyDescent="0.35">
      <c r="C241" s="38">
        <v>43333</v>
      </c>
      <c r="D241" s="39">
        <v>0.70890046296296294</v>
      </c>
      <c r="E241" s="40" t="s">
        <v>9</v>
      </c>
      <c r="F241" s="40">
        <v>10</v>
      </c>
      <c r="G241" s="40" t="s">
        <v>11</v>
      </c>
    </row>
    <row r="242" spans="3:7" ht="15" thickBot="1" x14ac:dyDescent="0.35">
      <c r="C242" s="38">
        <v>43333</v>
      </c>
      <c r="D242" s="39">
        <v>0.70896990740740751</v>
      </c>
      <c r="E242" s="40" t="s">
        <v>9</v>
      </c>
      <c r="F242" s="40">
        <v>26</v>
      </c>
      <c r="G242" s="40" t="s">
        <v>10</v>
      </c>
    </row>
    <row r="243" spans="3:7" ht="15" thickBot="1" x14ac:dyDescent="0.35">
      <c r="C243" s="38">
        <v>43333</v>
      </c>
      <c r="D243" s="39">
        <v>0.71143518518518523</v>
      </c>
      <c r="E243" s="40" t="s">
        <v>9</v>
      </c>
      <c r="F243" s="40">
        <v>12</v>
      </c>
      <c r="G243" s="40" t="s">
        <v>11</v>
      </c>
    </row>
    <row r="244" spans="3:7" ht="15" thickBot="1" x14ac:dyDescent="0.35">
      <c r="C244" s="38">
        <v>43333</v>
      </c>
      <c r="D244" s="39">
        <v>0.71226851851851858</v>
      </c>
      <c r="E244" s="40" t="s">
        <v>9</v>
      </c>
      <c r="F244" s="40">
        <v>38</v>
      </c>
      <c r="G244" s="40" t="s">
        <v>10</v>
      </c>
    </row>
    <row r="245" spans="3:7" ht="15" thickBot="1" x14ac:dyDescent="0.35">
      <c r="C245" s="38">
        <v>43333</v>
      </c>
      <c r="D245" s="39">
        <v>0.71305555555555555</v>
      </c>
      <c r="E245" s="40" t="s">
        <v>9</v>
      </c>
      <c r="F245" s="40">
        <v>38</v>
      </c>
      <c r="G245" s="40" t="s">
        <v>11</v>
      </c>
    </row>
    <row r="246" spans="3:7" ht="15" thickBot="1" x14ac:dyDescent="0.35">
      <c r="C246" s="38">
        <v>43333</v>
      </c>
      <c r="D246" s="39">
        <v>0.71373842592592596</v>
      </c>
      <c r="E246" s="40" t="s">
        <v>9</v>
      </c>
      <c r="F246" s="40">
        <v>21</v>
      </c>
      <c r="G246" s="40" t="s">
        <v>10</v>
      </c>
    </row>
    <row r="247" spans="3:7" ht="15" thickBot="1" x14ac:dyDescent="0.35">
      <c r="C247" s="38">
        <v>43333</v>
      </c>
      <c r="D247" s="39">
        <v>0.71423611111111107</v>
      </c>
      <c r="E247" s="40" t="s">
        <v>9</v>
      </c>
      <c r="F247" s="40">
        <v>20</v>
      </c>
      <c r="G247" s="40" t="s">
        <v>10</v>
      </c>
    </row>
    <row r="248" spans="3:7" ht="15" thickBot="1" x14ac:dyDescent="0.35">
      <c r="C248" s="38">
        <v>43333</v>
      </c>
      <c r="D248" s="39">
        <v>0.71583333333333332</v>
      </c>
      <c r="E248" s="40" t="s">
        <v>9</v>
      </c>
      <c r="F248" s="40">
        <v>20</v>
      </c>
      <c r="G248" s="40" t="s">
        <v>10</v>
      </c>
    </row>
    <row r="249" spans="3:7" ht="15" thickBot="1" x14ac:dyDescent="0.35">
      <c r="C249" s="38">
        <v>43333</v>
      </c>
      <c r="D249" s="39">
        <v>0.72493055555555552</v>
      </c>
      <c r="E249" s="40" t="s">
        <v>9</v>
      </c>
      <c r="F249" s="40">
        <v>21</v>
      </c>
      <c r="G249" s="40" t="s">
        <v>10</v>
      </c>
    </row>
    <row r="250" spans="3:7" ht="15" thickBot="1" x14ac:dyDescent="0.35">
      <c r="C250" s="38">
        <v>43333</v>
      </c>
      <c r="D250" s="39">
        <v>0.73541666666666661</v>
      </c>
      <c r="E250" s="40" t="s">
        <v>9</v>
      </c>
      <c r="F250" s="40">
        <v>10</v>
      </c>
      <c r="G250" s="40" t="s">
        <v>10</v>
      </c>
    </row>
    <row r="251" spans="3:7" ht="15" thickBot="1" x14ac:dyDescent="0.35">
      <c r="C251" s="38">
        <v>43333</v>
      </c>
      <c r="D251" s="39">
        <v>0.74490740740740735</v>
      </c>
      <c r="E251" s="40" t="s">
        <v>9</v>
      </c>
      <c r="F251" s="40">
        <v>16</v>
      </c>
      <c r="G251" s="40" t="s">
        <v>10</v>
      </c>
    </row>
    <row r="252" spans="3:7" ht="15" thickBot="1" x14ac:dyDescent="0.35">
      <c r="C252" s="38">
        <v>43333</v>
      </c>
      <c r="D252" s="39">
        <v>0.745</v>
      </c>
      <c r="E252" s="40" t="s">
        <v>9</v>
      </c>
      <c r="F252" s="40">
        <v>16</v>
      </c>
      <c r="G252" s="40" t="s">
        <v>10</v>
      </c>
    </row>
    <row r="253" spans="3:7" ht="15" thickBot="1" x14ac:dyDescent="0.35">
      <c r="C253" s="38">
        <v>43333</v>
      </c>
      <c r="D253" s="39">
        <v>0.75427083333333333</v>
      </c>
      <c r="E253" s="40" t="s">
        <v>9</v>
      </c>
      <c r="F253" s="40">
        <v>22</v>
      </c>
      <c r="G253" s="40" t="s">
        <v>10</v>
      </c>
    </row>
    <row r="254" spans="3:7" ht="15" thickBot="1" x14ac:dyDescent="0.35">
      <c r="C254" s="38">
        <v>43333</v>
      </c>
      <c r="D254" s="39">
        <v>0.75472222222222218</v>
      </c>
      <c r="E254" s="40" t="s">
        <v>9</v>
      </c>
      <c r="F254" s="40">
        <v>11</v>
      </c>
      <c r="G254" s="40" t="s">
        <v>11</v>
      </c>
    </row>
    <row r="255" spans="3:7" ht="15" thickBot="1" x14ac:dyDescent="0.35">
      <c r="C255" s="38">
        <v>43333</v>
      </c>
      <c r="D255" s="39">
        <v>0.75703703703703706</v>
      </c>
      <c r="E255" s="40" t="s">
        <v>9</v>
      </c>
      <c r="F255" s="40">
        <v>10</v>
      </c>
      <c r="G255" s="40" t="s">
        <v>10</v>
      </c>
    </row>
    <row r="256" spans="3:7" ht="15" thickBot="1" x14ac:dyDescent="0.35">
      <c r="C256" s="38">
        <v>43333</v>
      </c>
      <c r="D256" s="39">
        <v>0.75731481481481477</v>
      </c>
      <c r="E256" s="40" t="s">
        <v>9</v>
      </c>
      <c r="F256" s="40">
        <v>20</v>
      </c>
      <c r="G256" s="40" t="s">
        <v>10</v>
      </c>
    </row>
    <row r="257" spans="3:7" ht="15" thickBot="1" x14ac:dyDescent="0.35">
      <c r="C257" s="38">
        <v>43333</v>
      </c>
      <c r="D257" s="39">
        <v>0.75912037037037028</v>
      </c>
      <c r="E257" s="40" t="s">
        <v>9</v>
      </c>
      <c r="F257" s="40">
        <v>20</v>
      </c>
      <c r="G257" s="40" t="s">
        <v>10</v>
      </c>
    </row>
    <row r="258" spans="3:7" ht="15" thickBot="1" x14ac:dyDescent="0.35">
      <c r="C258" s="38">
        <v>43333</v>
      </c>
      <c r="D258" s="39">
        <v>0.75915509259259262</v>
      </c>
      <c r="E258" s="40" t="s">
        <v>9</v>
      </c>
      <c r="F258" s="40">
        <v>11</v>
      </c>
      <c r="G258" s="40" t="s">
        <v>10</v>
      </c>
    </row>
    <row r="259" spans="3:7" ht="15" thickBot="1" x14ac:dyDescent="0.35">
      <c r="C259" s="38">
        <v>43333</v>
      </c>
      <c r="D259" s="39">
        <v>0.7591782407407407</v>
      </c>
      <c r="E259" s="40" t="s">
        <v>9</v>
      </c>
      <c r="F259" s="40">
        <v>11</v>
      </c>
      <c r="G259" s="40" t="s">
        <v>10</v>
      </c>
    </row>
    <row r="260" spans="3:7" ht="15" thickBot="1" x14ac:dyDescent="0.35">
      <c r="C260" s="38">
        <v>43333</v>
      </c>
      <c r="D260" s="39">
        <v>0.75937500000000002</v>
      </c>
      <c r="E260" s="40" t="s">
        <v>9</v>
      </c>
      <c r="F260" s="40">
        <v>15</v>
      </c>
      <c r="G260" s="40" t="s">
        <v>10</v>
      </c>
    </row>
    <row r="261" spans="3:7" ht="15" thickBot="1" x14ac:dyDescent="0.35">
      <c r="C261" s="38">
        <v>43333</v>
      </c>
      <c r="D261" s="39">
        <v>0.76531249999999995</v>
      </c>
      <c r="E261" s="40" t="s">
        <v>9</v>
      </c>
      <c r="F261" s="40">
        <v>12</v>
      </c>
      <c r="G261" s="40" t="s">
        <v>11</v>
      </c>
    </row>
    <row r="262" spans="3:7" ht="15" thickBot="1" x14ac:dyDescent="0.35">
      <c r="C262" s="38">
        <v>43333</v>
      </c>
      <c r="D262" s="39">
        <v>0.76693287037037028</v>
      </c>
      <c r="E262" s="40" t="s">
        <v>9</v>
      </c>
      <c r="F262" s="40">
        <v>21</v>
      </c>
      <c r="G262" s="40" t="s">
        <v>10</v>
      </c>
    </row>
    <row r="263" spans="3:7" ht="15" thickBot="1" x14ac:dyDescent="0.35">
      <c r="C263" s="38">
        <v>43333</v>
      </c>
      <c r="D263" s="39">
        <v>0.76763888888888887</v>
      </c>
      <c r="E263" s="40" t="s">
        <v>9</v>
      </c>
      <c r="F263" s="40">
        <v>11</v>
      </c>
      <c r="G263" s="40" t="s">
        <v>10</v>
      </c>
    </row>
    <row r="264" spans="3:7" ht="15" thickBot="1" x14ac:dyDescent="0.35">
      <c r="C264" s="38">
        <v>43333</v>
      </c>
      <c r="D264" s="39">
        <v>0.76768518518518514</v>
      </c>
      <c r="E264" s="40" t="s">
        <v>9</v>
      </c>
      <c r="F264" s="40">
        <v>10</v>
      </c>
      <c r="G264" s="40" t="s">
        <v>10</v>
      </c>
    </row>
    <row r="265" spans="3:7" ht="15" thickBot="1" x14ac:dyDescent="0.35">
      <c r="C265" s="38">
        <v>43333</v>
      </c>
      <c r="D265" s="39">
        <v>0.7678356481481482</v>
      </c>
      <c r="E265" s="40" t="s">
        <v>9</v>
      </c>
      <c r="F265" s="40">
        <v>22</v>
      </c>
      <c r="G265" s="40" t="s">
        <v>10</v>
      </c>
    </row>
    <row r="266" spans="3:7" ht="15" thickBot="1" x14ac:dyDescent="0.35">
      <c r="C266" s="38">
        <v>43333</v>
      </c>
      <c r="D266" s="39">
        <v>0.76791666666666669</v>
      </c>
      <c r="E266" s="40" t="s">
        <v>9</v>
      </c>
      <c r="F266" s="40">
        <v>21</v>
      </c>
      <c r="G266" s="40" t="s">
        <v>10</v>
      </c>
    </row>
    <row r="267" spans="3:7" ht="15" thickBot="1" x14ac:dyDescent="0.35">
      <c r="C267" s="38">
        <v>43333</v>
      </c>
      <c r="D267" s="39">
        <v>0.76798611111111104</v>
      </c>
      <c r="E267" s="40" t="s">
        <v>9</v>
      </c>
      <c r="F267" s="40">
        <v>20</v>
      </c>
      <c r="G267" s="40" t="s">
        <v>10</v>
      </c>
    </row>
    <row r="268" spans="3:7" ht="15" thickBot="1" x14ac:dyDescent="0.35">
      <c r="C268" s="38">
        <v>43333</v>
      </c>
      <c r="D268" s="39">
        <v>0.76871527777777782</v>
      </c>
      <c r="E268" s="40" t="s">
        <v>9</v>
      </c>
      <c r="F268" s="40">
        <v>25</v>
      </c>
      <c r="G268" s="40" t="s">
        <v>10</v>
      </c>
    </row>
    <row r="269" spans="3:7" ht="15" thickBot="1" x14ac:dyDescent="0.35">
      <c r="C269" s="38">
        <v>43333</v>
      </c>
      <c r="D269" s="39">
        <v>0.77072916666666658</v>
      </c>
      <c r="E269" s="40" t="s">
        <v>9</v>
      </c>
      <c r="F269" s="40">
        <v>20</v>
      </c>
      <c r="G269" s="40" t="s">
        <v>10</v>
      </c>
    </row>
    <row r="270" spans="3:7" ht="15" thickBot="1" x14ac:dyDescent="0.35">
      <c r="C270" s="38">
        <v>43333</v>
      </c>
      <c r="D270" s="39">
        <v>0.77249999999999996</v>
      </c>
      <c r="E270" s="40" t="s">
        <v>9</v>
      </c>
      <c r="F270" s="40">
        <v>24</v>
      </c>
      <c r="G270" s="40" t="s">
        <v>10</v>
      </c>
    </row>
    <row r="271" spans="3:7" ht="15" thickBot="1" x14ac:dyDescent="0.35">
      <c r="C271" s="38">
        <v>43333</v>
      </c>
      <c r="D271" s="39">
        <v>0.77351851851851849</v>
      </c>
      <c r="E271" s="40" t="s">
        <v>9</v>
      </c>
      <c r="F271" s="40">
        <v>27</v>
      </c>
      <c r="G271" s="40" t="s">
        <v>10</v>
      </c>
    </row>
    <row r="272" spans="3:7" ht="15" thickBot="1" x14ac:dyDescent="0.35">
      <c r="C272" s="38">
        <v>43333</v>
      </c>
      <c r="D272" s="39">
        <v>0.77589120370370368</v>
      </c>
      <c r="E272" s="40" t="s">
        <v>9</v>
      </c>
      <c r="F272" s="40">
        <v>12</v>
      </c>
      <c r="G272" s="40" t="s">
        <v>11</v>
      </c>
    </row>
    <row r="273" spans="3:7" ht="15" thickBot="1" x14ac:dyDescent="0.35">
      <c r="C273" s="38">
        <v>43333</v>
      </c>
      <c r="D273" s="39">
        <v>0.77592592592592602</v>
      </c>
      <c r="E273" s="40" t="s">
        <v>9</v>
      </c>
      <c r="F273" s="40">
        <v>11</v>
      </c>
      <c r="G273" s="40" t="s">
        <v>11</v>
      </c>
    </row>
    <row r="274" spans="3:7" ht="15" thickBot="1" x14ac:dyDescent="0.35">
      <c r="C274" s="38">
        <v>43333</v>
      </c>
      <c r="D274" s="39">
        <v>0.77592592592592602</v>
      </c>
      <c r="E274" s="40" t="s">
        <v>9</v>
      </c>
      <c r="F274" s="40">
        <v>11</v>
      </c>
      <c r="G274" s="40" t="s">
        <v>11</v>
      </c>
    </row>
    <row r="275" spans="3:7" ht="15" thickBot="1" x14ac:dyDescent="0.35">
      <c r="C275" s="38">
        <v>43333</v>
      </c>
      <c r="D275" s="39">
        <v>0.77593749999999995</v>
      </c>
      <c r="E275" s="40" t="s">
        <v>9</v>
      </c>
      <c r="F275" s="40">
        <v>9</v>
      </c>
      <c r="G275" s="40" t="s">
        <v>11</v>
      </c>
    </row>
    <row r="276" spans="3:7" ht="15" thickBot="1" x14ac:dyDescent="0.35">
      <c r="C276" s="38">
        <v>43333</v>
      </c>
      <c r="D276" s="39">
        <v>0.77596064814814814</v>
      </c>
      <c r="E276" s="40" t="s">
        <v>9</v>
      </c>
      <c r="F276" s="40">
        <v>12</v>
      </c>
      <c r="G276" s="40" t="s">
        <v>11</v>
      </c>
    </row>
    <row r="277" spans="3:7" ht="15" thickBot="1" x14ac:dyDescent="0.35">
      <c r="C277" s="38">
        <v>43333</v>
      </c>
      <c r="D277" s="39">
        <v>0.77597222222222229</v>
      </c>
      <c r="E277" s="40" t="s">
        <v>9</v>
      </c>
      <c r="F277" s="40">
        <v>17</v>
      </c>
      <c r="G277" s="40" t="s">
        <v>11</v>
      </c>
    </row>
    <row r="278" spans="3:7" ht="15" thickBot="1" x14ac:dyDescent="0.35">
      <c r="C278" s="38">
        <v>43333</v>
      </c>
      <c r="D278" s="39">
        <v>0.77695601851851848</v>
      </c>
      <c r="E278" s="40" t="s">
        <v>9</v>
      </c>
      <c r="F278" s="40">
        <v>15</v>
      </c>
      <c r="G278" s="40" t="s">
        <v>10</v>
      </c>
    </row>
    <row r="279" spans="3:7" ht="15" thickBot="1" x14ac:dyDescent="0.35">
      <c r="C279" s="38">
        <v>43333</v>
      </c>
      <c r="D279" s="39">
        <v>0.77749999999999997</v>
      </c>
      <c r="E279" s="40" t="s">
        <v>9</v>
      </c>
      <c r="F279" s="40">
        <v>30</v>
      </c>
      <c r="G279" s="40" t="s">
        <v>11</v>
      </c>
    </row>
    <row r="280" spans="3:7" ht="15" thickBot="1" x14ac:dyDescent="0.35">
      <c r="C280" s="38">
        <v>43333</v>
      </c>
      <c r="D280" s="39">
        <v>0.77751157407407412</v>
      </c>
      <c r="E280" s="40" t="s">
        <v>9</v>
      </c>
      <c r="F280" s="40">
        <v>20</v>
      </c>
      <c r="G280" s="40" t="s">
        <v>11</v>
      </c>
    </row>
    <row r="281" spans="3:7" ht="15" thickBot="1" x14ac:dyDescent="0.35">
      <c r="C281" s="38">
        <v>43333</v>
      </c>
      <c r="D281" s="39">
        <v>0.77754629629629635</v>
      </c>
      <c r="E281" s="40" t="s">
        <v>9</v>
      </c>
      <c r="F281" s="40">
        <v>11</v>
      </c>
      <c r="G281" s="40" t="s">
        <v>11</v>
      </c>
    </row>
    <row r="282" spans="3:7" ht="15" thickBot="1" x14ac:dyDescent="0.35">
      <c r="C282" s="38">
        <v>43333</v>
      </c>
      <c r="D282" s="39">
        <v>0.77770833333333333</v>
      </c>
      <c r="E282" s="40" t="s">
        <v>9</v>
      </c>
      <c r="F282" s="40">
        <v>12</v>
      </c>
      <c r="G282" s="40" t="s">
        <v>11</v>
      </c>
    </row>
    <row r="283" spans="3:7" ht="15" thickBot="1" x14ac:dyDescent="0.35">
      <c r="C283" s="38">
        <v>43333</v>
      </c>
      <c r="D283" s="39">
        <v>0.77785879629629628</v>
      </c>
      <c r="E283" s="40" t="s">
        <v>9</v>
      </c>
      <c r="F283" s="40">
        <v>22</v>
      </c>
      <c r="G283" s="40" t="s">
        <v>11</v>
      </c>
    </row>
    <row r="284" spans="3:7" ht="15" thickBot="1" x14ac:dyDescent="0.35">
      <c r="C284" s="38">
        <v>43333</v>
      </c>
      <c r="D284" s="39">
        <v>0.77790509259259266</v>
      </c>
      <c r="E284" s="40" t="s">
        <v>9</v>
      </c>
      <c r="F284" s="40">
        <v>10</v>
      </c>
      <c r="G284" s="40" t="s">
        <v>11</v>
      </c>
    </row>
    <row r="285" spans="3:7" ht="15" thickBot="1" x14ac:dyDescent="0.35">
      <c r="C285" s="38">
        <v>43333</v>
      </c>
      <c r="D285" s="39">
        <v>0.77858796296296295</v>
      </c>
      <c r="E285" s="40" t="s">
        <v>9</v>
      </c>
      <c r="F285" s="40">
        <v>13</v>
      </c>
      <c r="G285" s="40" t="s">
        <v>11</v>
      </c>
    </row>
    <row r="286" spans="3:7" ht="15" thickBot="1" x14ac:dyDescent="0.35">
      <c r="C286" s="38">
        <v>43333</v>
      </c>
      <c r="D286" s="39">
        <v>0.77922453703703709</v>
      </c>
      <c r="E286" s="40" t="s">
        <v>9</v>
      </c>
      <c r="F286" s="40">
        <v>12</v>
      </c>
      <c r="G286" s="40" t="s">
        <v>11</v>
      </c>
    </row>
    <row r="287" spans="3:7" ht="15" thickBot="1" x14ac:dyDescent="0.35">
      <c r="C287" s="38">
        <v>43333</v>
      </c>
      <c r="D287" s="39">
        <v>0.77928240740740751</v>
      </c>
      <c r="E287" s="40" t="s">
        <v>9</v>
      </c>
      <c r="F287" s="40">
        <v>11</v>
      </c>
      <c r="G287" s="40" t="s">
        <v>11</v>
      </c>
    </row>
    <row r="288" spans="3:7" ht="15" thickBot="1" x14ac:dyDescent="0.35">
      <c r="C288" s="38">
        <v>43333</v>
      </c>
      <c r="D288" s="39">
        <v>0.7796643518518519</v>
      </c>
      <c r="E288" s="40" t="s">
        <v>9</v>
      </c>
      <c r="F288" s="40">
        <v>17</v>
      </c>
      <c r="G288" s="40" t="s">
        <v>10</v>
      </c>
    </row>
    <row r="289" spans="3:7" ht="15" thickBot="1" x14ac:dyDescent="0.35">
      <c r="C289" s="38">
        <v>43333</v>
      </c>
      <c r="D289" s="39">
        <v>0.78039351851851846</v>
      </c>
      <c r="E289" s="40" t="s">
        <v>9</v>
      </c>
      <c r="F289" s="40">
        <v>13</v>
      </c>
      <c r="G289" s="40" t="s">
        <v>11</v>
      </c>
    </row>
    <row r="290" spans="3:7" ht="15" thickBot="1" x14ac:dyDescent="0.35">
      <c r="C290" s="38">
        <v>43333</v>
      </c>
      <c r="D290" s="39">
        <v>0.78101851851851845</v>
      </c>
      <c r="E290" s="40" t="s">
        <v>9</v>
      </c>
      <c r="F290" s="40">
        <v>11</v>
      </c>
      <c r="G290" s="40" t="s">
        <v>11</v>
      </c>
    </row>
    <row r="291" spans="3:7" ht="15" thickBot="1" x14ac:dyDescent="0.35">
      <c r="C291" s="38">
        <v>43333</v>
      </c>
      <c r="D291" s="39">
        <v>0.78545138888888888</v>
      </c>
      <c r="E291" s="40" t="s">
        <v>9</v>
      </c>
      <c r="F291" s="40">
        <v>12</v>
      </c>
      <c r="G291" s="40" t="s">
        <v>11</v>
      </c>
    </row>
    <row r="292" spans="3:7" ht="15" thickBot="1" x14ac:dyDescent="0.35">
      <c r="C292" s="38">
        <v>43333</v>
      </c>
      <c r="D292" s="39">
        <v>0.79321759259259261</v>
      </c>
      <c r="E292" s="40" t="s">
        <v>9</v>
      </c>
      <c r="F292" s="40">
        <v>24</v>
      </c>
      <c r="G292" s="40" t="s">
        <v>10</v>
      </c>
    </row>
    <row r="293" spans="3:7" ht="15" thickBot="1" x14ac:dyDescent="0.35">
      <c r="C293" s="38">
        <v>43333</v>
      </c>
      <c r="D293" s="39">
        <v>0.79388888888888898</v>
      </c>
      <c r="E293" s="40" t="s">
        <v>9</v>
      </c>
      <c r="F293" s="40">
        <v>11</v>
      </c>
      <c r="G293" s="40" t="s">
        <v>11</v>
      </c>
    </row>
    <row r="294" spans="3:7" ht="15" thickBot="1" x14ac:dyDescent="0.35">
      <c r="C294" s="38">
        <v>43333</v>
      </c>
      <c r="D294" s="39">
        <v>0.7950694444444445</v>
      </c>
      <c r="E294" s="40" t="s">
        <v>9</v>
      </c>
      <c r="F294" s="40">
        <v>12</v>
      </c>
      <c r="G294" s="40" t="s">
        <v>11</v>
      </c>
    </row>
    <row r="295" spans="3:7" ht="15" thickBot="1" x14ac:dyDescent="0.35">
      <c r="C295" s="38">
        <v>43333</v>
      </c>
      <c r="D295" s="39">
        <v>0.79570601851851841</v>
      </c>
      <c r="E295" s="40" t="s">
        <v>9</v>
      </c>
      <c r="F295" s="40">
        <v>18</v>
      </c>
      <c r="G295" s="40" t="s">
        <v>10</v>
      </c>
    </row>
    <row r="296" spans="3:7" ht="15" thickBot="1" x14ac:dyDescent="0.35">
      <c r="C296" s="38">
        <v>43333</v>
      </c>
      <c r="D296" s="39">
        <v>0.80758101851851849</v>
      </c>
      <c r="E296" s="40" t="s">
        <v>9</v>
      </c>
      <c r="F296" s="40">
        <v>10</v>
      </c>
      <c r="G296" s="40" t="s">
        <v>10</v>
      </c>
    </row>
    <row r="297" spans="3:7" ht="15" thickBot="1" x14ac:dyDescent="0.35">
      <c r="C297" s="38">
        <v>43333</v>
      </c>
      <c r="D297" s="39">
        <v>0.82423611111111106</v>
      </c>
      <c r="E297" s="40" t="s">
        <v>9</v>
      </c>
      <c r="F297" s="40">
        <v>9</v>
      </c>
      <c r="G297" s="40" t="s">
        <v>10</v>
      </c>
    </row>
    <row r="298" spans="3:7" ht="15" thickBot="1" x14ac:dyDescent="0.35">
      <c r="C298" s="38">
        <v>43333</v>
      </c>
      <c r="D298" s="39">
        <v>0.8448148148148148</v>
      </c>
      <c r="E298" s="40" t="s">
        <v>9</v>
      </c>
      <c r="F298" s="40">
        <v>11</v>
      </c>
      <c r="G298" s="40" t="s">
        <v>11</v>
      </c>
    </row>
    <row r="299" spans="3:7" ht="15" thickBot="1" x14ac:dyDescent="0.35">
      <c r="C299" s="38">
        <v>43333</v>
      </c>
      <c r="D299" s="39">
        <v>0.84534722222222225</v>
      </c>
      <c r="E299" s="40" t="s">
        <v>9</v>
      </c>
      <c r="F299" s="40">
        <v>13</v>
      </c>
      <c r="G299" s="40" t="s">
        <v>11</v>
      </c>
    </row>
    <row r="300" spans="3:7" ht="15" thickBot="1" x14ac:dyDescent="0.35">
      <c r="C300" s="38">
        <v>43333</v>
      </c>
      <c r="D300" s="39">
        <v>0.84960648148148143</v>
      </c>
      <c r="E300" s="40" t="s">
        <v>9</v>
      </c>
      <c r="F300" s="40">
        <v>23</v>
      </c>
      <c r="G300" s="40" t="s">
        <v>11</v>
      </c>
    </row>
    <row r="301" spans="3:7" ht="15" thickBot="1" x14ac:dyDescent="0.35">
      <c r="C301" s="38">
        <v>43333</v>
      </c>
      <c r="D301" s="39">
        <v>0.86089120370370376</v>
      </c>
      <c r="E301" s="40" t="s">
        <v>9</v>
      </c>
      <c r="F301" s="40">
        <v>26</v>
      </c>
      <c r="G301" s="40" t="s">
        <v>11</v>
      </c>
    </row>
    <row r="302" spans="3:7" ht="15" thickBot="1" x14ac:dyDescent="0.35">
      <c r="C302" s="38">
        <v>43333</v>
      </c>
      <c r="D302" s="39">
        <v>0.86674768518518519</v>
      </c>
      <c r="E302" s="40" t="s">
        <v>9</v>
      </c>
      <c r="F302" s="40">
        <v>11</v>
      </c>
      <c r="G302" s="40" t="s">
        <v>11</v>
      </c>
    </row>
    <row r="303" spans="3:7" ht="15" thickBot="1" x14ac:dyDescent="0.35">
      <c r="C303" s="38">
        <v>43333</v>
      </c>
      <c r="D303" s="39">
        <v>0.87268518518518512</v>
      </c>
      <c r="E303" s="40" t="s">
        <v>9</v>
      </c>
      <c r="F303" s="40">
        <v>10</v>
      </c>
      <c r="G303" s="40" t="s">
        <v>11</v>
      </c>
    </row>
    <row r="304" spans="3:7" ht="15" thickBot="1" x14ac:dyDescent="0.35">
      <c r="C304" s="38">
        <v>43333</v>
      </c>
      <c r="D304" s="39">
        <v>0.88350694444444444</v>
      </c>
      <c r="E304" s="40" t="s">
        <v>9</v>
      </c>
      <c r="F304" s="40">
        <v>11</v>
      </c>
      <c r="G304" s="40" t="s">
        <v>10</v>
      </c>
    </row>
    <row r="305" spans="3:7" ht="15" thickBot="1" x14ac:dyDescent="0.35">
      <c r="C305" s="38">
        <v>43334</v>
      </c>
      <c r="D305" s="39">
        <v>0.15008101851851852</v>
      </c>
      <c r="E305" s="40" t="s">
        <v>9</v>
      </c>
      <c r="F305" s="40">
        <v>14</v>
      </c>
      <c r="G305" s="40" t="s">
        <v>11</v>
      </c>
    </row>
    <row r="306" spans="3:7" ht="15" thickBot="1" x14ac:dyDescent="0.35">
      <c r="C306" s="38">
        <v>43334</v>
      </c>
      <c r="D306" s="39">
        <v>0.16153935185185184</v>
      </c>
      <c r="E306" s="40" t="s">
        <v>9</v>
      </c>
      <c r="F306" s="40">
        <v>14</v>
      </c>
      <c r="G306" s="40" t="s">
        <v>11</v>
      </c>
    </row>
    <row r="307" spans="3:7" ht="15" thickBot="1" x14ac:dyDescent="0.35">
      <c r="C307" s="38">
        <v>43334</v>
      </c>
      <c r="D307" s="39">
        <v>0.21846064814814814</v>
      </c>
      <c r="E307" s="40" t="s">
        <v>9</v>
      </c>
      <c r="F307" s="40">
        <v>12</v>
      </c>
      <c r="G307" s="40" t="s">
        <v>10</v>
      </c>
    </row>
    <row r="308" spans="3:7" ht="15" thickBot="1" x14ac:dyDescent="0.35">
      <c r="C308" s="38">
        <v>43334</v>
      </c>
      <c r="D308" s="39">
        <v>0.27118055555555554</v>
      </c>
      <c r="E308" s="40" t="s">
        <v>9</v>
      </c>
      <c r="F308" s="40">
        <v>13</v>
      </c>
      <c r="G308" s="40" t="s">
        <v>11</v>
      </c>
    </row>
    <row r="309" spans="3:7" ht="15" thickBot="1" x14ac:dyDescent="0.35">
      <c r="C309" s="38">
        <v>43334</v>
      </c>
      <c r="D309" s="39">
        <v>0.28121527777777777</v>
      </c>
      <c r="E309" s="40" t="s">
        <v>9</v>
      </c>
      <c r="F309" s="40">
        <v>11</v>
      </c>
      <c r="G309" s="40" t="s">
        <v>11</v>
      </c>
    </row>
    <row r="310" spans="3:7" ht="15" thickBot="1" x14ac:dyDescent="0.35">
      <c r="C310" s="38">
        <v>43334</v>
      </c>
      <c r="D310" s="39">
        <v>0.31238425925925922</v>
      </c>
      <c r="E310" s="40" t="s">
        <v>9</v>
      </c>
      <c r="F310" s="40">
        <v>12</v>
      </c>
      <c r="G310" s="40" t="s">
        <v>11</v>
      </c>
    </row>
    <row r="311" spans="3:7" ht="15" thickBot="1" x14ac:dyDescent="0.35">
      <c r="C311" s="38">
        <v>43334</v>
      </c>
      <c r="D311" s="39">
        <v>0.31640046296296293</v>
      </c>
      <c r="E311" s="40" t="s">
        <v>9</v>
      </c>
      <c r="F311" s="40">
        <v>11</v>
      </c>
      <c r="G311" s="40" t="s">
        <v>11</v>
      </c>
    </row>
    <row r="312" spans="3:7" ht="15" thickBot="1" x14ac:dyDescent="0.35">
      <c r="C312" s="38">
        <v>43334</v>
      </c>
      <c r="D312" s="39">
        <v>0.31677083333333333</v>
      </c>
      <c r="E312" s="40" t="s">
        <v>9</v>
      </c>
      <c r="F312" s="40">
        <v>11</v>
      </c>
      <c r="G312" s="40" t="s">
        <v>11</v>
      </c>
    </row>
    <row r="313" spans="3:7" ht="15" thickBot="1" x14ac:dyDescent="0.35">
      <c r="C313" s="38">
        <v>43334</v>
      </c>
      <c r="D313" s="39">
        <v>0.32341435185185186</v>
      </c>
      <c r="E313" s="40" t="s">
        <v>9</v>
      </c>
      <c r="F313" s="40">
        <v>10</v>
      </c>
      <c r="G313" s="40" t="s">
        <v>11</v>
      </c>
    </row>
    <row r="314" spans="3:7" ht="15" thickBot="1" x14ac:dyDescent="0.35">
      <c r="C314" s="38">
        <v>43334</v>
      </c>
      <c r="D314" s="39">
        <v>0.34077546296296296</v>
      </c>
      <c r="E314" s="40" t="s">
        <v>9</v>
      </c>
      <c r="F314" s="40">
        <v>10</v>
      </c>
      <c r="G314" s="40" t="s">
        <v>10</v>
      </c>
    </row>
    <row r="315" spans="3:7" ht="15" thickBot="1" x14ac:dyDescent="0.35">
      <c r="C315" s="38">
        <v>43334</v>
      </c>
      <c r="D315" s="39">
        <v>0.34689814814814812</v>
      </c>
      <c r="E315" s="40" t="s">
        <v>9</v>
      </c>
      <c r="F315" s="40">
        <v>10</v>
      </c>
      <c r="G315" s="40" t="s">
        <v>11</v>
      </c>
    </row>
    <row r="316" spans="3:7" ht="15" thickBot="1" x14ac:dyDescent="0.35">
      <c r="C316" s="38">
        <v>43334</v>
      </c>
      <c r="D316" s="39">
        <v>0.35781250000000003</v>
      </c>
      <c r="E316" s="40" t="s">
        <v>9</v>
      </c>
      <c r="F316" s="40">
        <v>12</v>
      </c>
      <c r="G316" s="40" t="s">
        <v>11</v>
      </c>
    </row>
    <row r="317" spans="3:7" ht="15" thickBot="1" x14ac:dyDescent="0.35">
      <c r="C317" s="38">
        <v>43334</v>
      </c>
      <c r="D317" s="39">
        <v>0.37251157407407409</v>
      </c>
      <c r="E317" s="40" t="s">
        <v>9</v>
      </c>
      <c r="F317" s="40">
        <v>26</v>
      </c>
      <c r="G317" s="40" t="s">
        <v>10</v>
      </c>
    </row>
    <row r="318" spans="3:7" ht="15" thickBot="1" x14ac:dyDescent="0.35">
      <c r="C318" s="38">
        <v>43334</v>
      </c>
      <c r="D318" s="39">
        <v>0.38185185185185189</v>
      </c>
      <c r="E318" s="40" t="s">
        <v>9</v>
      </c>
      <c r="F318" s="40">
        <v>16</v>
      </c>
      <c r="G318" s="40" t="s">
        <v>10</v>
      </c>
    </row>
    <row r="319" spans="3:7" ht="15" thickBot="1" x14ac:dyDescent="0.35">
      <c r="C319" s="38">
        <v>43334</v>
      </c>
      <c r="D319" s="39">
        <v>0.39195601851851852</v>
      </c>
      <c r="E319" s="40" t="s">
        <v>9</v>
      </c>
      <c r="F319" s="40">
        <v>13</v>
      </c>
      <c r="G319" s="40" t="s">
        <v>11</v>
      </c>
    </row>
    <row r="320" spans="3:7" ht="15" thickBot="1" x14ac:dyDescent="0.35">
      <c r="C320" s="38">
        <v>43334</v>
      </c>
      <c r="D320" s="39">
        <v>0.3929050925925926</v>
      </c>
      <c r="E320" s="40" t="s">
        <v>9</v>
      </c>
      <c r="F320" s="40">
        <v>10</v>
      </c>
      <c r="G320" s="40" t="s">
        <v>10</v>
      </c>
    </row>
    <row r="321" spans="3:7" ht="15" thickBot="1" x14ac:dyDescent="0.35">
      <c r="C321" s="38">
        <v>43334</v>
      </c>
      <c r="D321" s="39">
        <v>0.40094907407407404</v>
      </c>
      <c r="E321" s="40" t="s">
        <v>9</v>
      </c>
      <c r="F321" s="40">
        <v>12</v>
      </c>
      <c r="G321" s="40" t="s">
        <v>11</v>
      </c>
    </row>
    <row r="322" spans="3:7" ht="15" thickBot="1" x14ac:dyDescent="0.35">
      <c r="C322" s="38">
        <v>43334</v>
      </c>
      <c r="D322" s="39">
        <v>0.40734953703703702</v>
      </c>
      <c r="E322" s="40" t="s">
        <v>9</v>
      </c>
      <c r="F322" s="40">
        <v>11</v>
      </c>
      <c r="G322" s="40" t="s">
        <v>11</v>
      </c>
    </row>
    <row r="323" spans="3:7" ht="15" thickBot="1" x14ac:dyDescent="0.35">
      <c r="C323" s="38">
        <v>43334</v>
      </c>
      <c r="D323" s="39">
        <v>0.41124999999999995</v>
      </c>
      <c r="E323" s="40" t="s">
        <v>9</v>
      </c>
      <c r="F323" s="40">
        <v>11</v>
      </c>
      <c r="G323" s="40" t="s">
        <v>11</v>
      </c>
    </row>
    <row r="324" spans="3:7" ht="15" thickBot="1" x14ac:dyDescent="0.35">
      <c r="C324" s="38">
        <v>43334</v>
      </c>
      <c r="D324" s="39">
        <v>0.41190972222222227</v>
      </c>
      <c r="E324" s="40" t="s">
        <v>9</v>
      </c>
      <c r="F324" s="40">
        <v>10</v>
      </c>
      <c r="G324" s="40" t="s">
        <v>11</v>
      </c>
    </row>
    <row r="325" spans="3:7" ht="15" thickBot="1" x14ac:dyDescent="0.35">
      <c r="C325" s="38">
        <v>43334</v>
      </c>
      <c r="D325" s="39">
        <v>0.418912037037037</v>
      </c>
      <c r="E325" s="40" t="s">
        <v>9</v>
      </c>
      <c r="F325" s="40">
        <v>12</v>
      </c>
      <c r="G325" s="40" t="s">
        <v>11</v>
      </c>
    </row>
    <row r="326" spans="3:7" ht="15" thickBot="1" x14ac:dyDescent="0.35">
      <c r="C326" s="38">
        <v>43334</v>
      </c>
      <c r="D326" s="39">
        <v>0.42306712962962961</v>
      </c>
      <c r="E326" s="40" t="s">
        <v>9</v>
      </c>
      <c r="F326" s="40">
        <v>10</v>
      </c>
      <c r="G326" s="40" t="s">
        <v>11</v>
      </c>
    </row>
    <row r="327" spans="3:7" ht="15" thickBot="1" x14ac:dyDescent="0.35">
      <c r="C327" s="38">
        <v>43334</v>
      </c>
      <c r="D327" s="39">
        <v>0.43486111111111114</v>
      </c>
      <c r="E327" s="40" t="s">
        <v>9</v>
      </c>
      <c r="F327" s="40">
        <v>13</v>
      </c>
      <c r="G327" s="40" t="s">
        <v>11</v>
      </c>
    </row>
    <row r="328" spans="3:7" ht="15" thickBot="1" x14ac:dyDescent="0.35">
      <c r="C328" s="38">
        <v>43334</v>
      </c>
      <c r="D328" s="39">
        <v>0.4402430555555556</v>
      </c>
      <c r="E328" s="40" t="s">
        <v>9</v>
      </c>
      <c r="F328" s="40">
        <v>22</v>
      </c>
      <c r="G328" s="40" t="s">
        <v>10</v>
      </c>
    </row>
    <row r="329" spans="3:7" ht="15" thickBot="1" x14ac:dyDescent="0.35">
      <c r="C329" s="38">
        <v>43334</v>
      </c>
      <c r="D329" s="39">
        <v>0.46697916666666667</v>
      </c>
      <c r="E329" s="40" t="s">
        <v>9</v>
      </c>
      <c r="F329" s="40">
        <v>24</v>
      </c>
      <c r="G329" s="40" t="s">
        <v>10</v>
      </c>
    </row>
    <row r="330" spans="3:7" ht="15" thickBot="1" x14ac:dyDescent="0.35">
      <c r="C330" s="38">
        <v>43334</v>
      </c>
      <c r="D330" s="39">
        <v>0.48818287037037034</v>
      </c>
      <c r="E330" s="40" t="s">
        <v>9</v>
      </c>
      <c r="F330" s="40">
        <v>11</v>
      </c>
      <c r="G330" s="40" t="s">
        <v>11</v>
      </c>
    </row>
    <row r="331" spans="3:7" ht="15" thickBot="1" x14ac:dyDescent="0.35">
      <c r="C331" s="38">
        <v>43334</v>
      </c>
      <c r="D331" s="39">
        <v>0.51344907407407414</v>
      </c>
      <c r="E331" s="40" t="s">
        <v>9</v>
      </c>
      <c r="F331" s="40">
        <v>11</v>
      </c>
      <c r="G331" s="40" t="s">
        <v>10</v>
      </c>
    </row>
    <row r="332" spans="3:7" ht="15" thickBot="1" x14ac:dyDescent="0.35">
      <c r="C332" s="38">
        <v>43334</v>
      </c>
      <c r="D332" s="39">
        <v>0.51567129629629627</v>
      </c>
      <c r="E332" s="40" t="s">
        <v>9</v>
      </c>
      <c r="F332" s="40">
        <v>14</v>
      </c>
      <c r="G332" s="40" t="s">
        <v>11</v>
      </c>
    </row>
    <row r="333" spans="3:7" ht="15" thickBot="1" x14ac:dyDescent="0.35">
      <c r="C333" s="38">
        <v>43334</v>
      </c>
      <c r="D333" s="39">
        <v>0.52028935185185188</v>
      </c>
      <c r="E333" s="40" t="s">
        <v>9</v>
      </c>
      <c r="F333" s="40">
        <v>26</v>
      </c>
      <c r="G333" s="40" t="s">
        <v>10</v>
      </c>
    </row>
    <row r="334" spans="3:7" ht="15" thickBot="1" x14ac:dyDescent="0.35">
      <c r="C334" s="38">
        <v>43334</v>
      </c>
      <c r="D334" s="39">
        <v>0.52101851851851855</v>
      </c>
      <c r="E334" s="40" t="s">
        <v>9</v>
      </c>
      <c r="F334" s="40">
        <v>17</v>
      </c>
      <c r="G334" s="40" t="s">
        <v>10</v>
      </c>
    </row>
    <row r="335" spans="3:7" ht="15" thickBot="1" x14ac:dyDescent="0.35">
      <c r="C335" s="38">
        <v>43334</v>
      </c>
      <c r="D335" s="39">
        <v>0.52148148148148155</v>
      </c>
      <c r="E335" s="40" t="s">
        <v>9</v>
      </c>
      <c r="F335" s="40">
        <v>13</v>
      </c>
      <c r="G335" s="40" t="s">
        <v>11</v>
      </c>
    </row>
    <row r="336" spans="3:7" ht="15" thickBot="1" x14ac:dyDescent="0.35">
      <c r="C336" s="38">
        <v>43334</v>
      </c>
      <c r="D336" s="39">
        <v>0.52173611111111107</v>
      </c>
      <c r="E336" s="40" t="s">
        <v>9</v>
      </c>
      <c r="F336" s="40">
        <v>16</v>
      </c>
      <c r="G336" s="40" t="s">
        <v>11</v>
      </c>
    </row>
    <row r="337" spans="3:7" ht="15" thickBot="1" x14ac:dyDescent="0.35">
      <c r="C337" s="38">
        <v>43334</v>
      </c>
      <c r="D337" s="39">
        <v>0.52174768518518522</v>
      </c>
      <c r="E337" s="40" t="s">
        <v>9</v>
      </c>
      <c r="F337" s="40">
        <v>14</v>
      </c>
      <c r="G337" s="40" t="s">
        <v>11</v>
      </c>
    </row>
    <row r="338" spans="3:7" ht="15" thickBot="1" x14ac:dyDescent="0.35">
      <c r="C338" s="38">
        <v>43334</v>
      </c>
      <c r="D338" s="39">
        <v>0.52737268518518521</v>
      </c>
      <c r="E338" s="40" t="s">
        <v>9</v>
      </c>
      <c r="F338" s="40">
        <v>11</v>
      </c>
      <c r="G338" s="40" t="s">
        <v>10</v>
      </c>
    </row>
    <row r="339" spans="3:7" ht="15" thickBot="1" x14ac:dyDescent="0.35">
      <c r="C339" s="38">
        <v>43334</v>
      </c>
      <c r="D339" s="39">
        <v>0.53100694444444441</v>
      </c>
      <c r="E339" s="40" t="s">
        <v>9</v>
      </c>
      <c r="F339" s="40">
        <v>14</v>
      </c>
      <c r="G339" s="40" t="s">
        <v>11</v>
      </c>
    </row>
    <row r="340" spans="3:7" ht="15" thickBot="1" x14ac:dyDescent="0.35">
      <c r="C340" s="38">
        <v>43334</v>
      </c>
      <c r="D340" s="39">
        <v>0.53703703703703709</v>
      </c>
      <c r="E340" s="40" t="s">
        <v>9</v>
      </c>
      <c r="F340" s="40">
        <v>12</v>
      </c>
      <c r="G340" s="40" t="s">
        <v>11</v>
      </c>
    </row>
    <row r="341" spans="3:7" ht="15" thickBot="1" x14ac:dyDescent="0.35">
      <c r="C341" s="38">
        <v>43334</v>
      </c>
      <c r="D341" s="39">
        <v>0.55203703703703699</v>
      </c>
      <c r="E341" s="40" t="s">
        <v>9</v>
      </c>
      <c r="F341" s="40">
        <v>10</v>
      </c>
      <c r="G341" s="40" t="s">
        <v>11</v>
      </c>
    </row>
    <row r="342" spans="3:7" ht="15" thickBot="1" x14ac:dyDescent="0.35">
      <c r="C342" s="38">
        <v>43334</v>
      </c>
      <c r="D342" s="39">
        <v>0.56231481481481482</v>
      </c>
      <c r="E342" s="40" t="s">
        <v>9</v>
      </c>
      <c r="F342" s="40">
        <v>19</v>
      </c>
      <c r="G342" s="40" t="s">
        <v>10</v>
      </c>
    </row>
    <row r="343" spans="3:7" ht="15" thickBot="1" x14ac:dyDescent="0.35">
      <c r="C343" s="38">
        <v>43334</v>
      </c>
      <c r="D343" s="39">
        <v>0.56365740740740744</v>
      </c>
      <c r="E343" s="40" t="s">
        <v>9</v>
      </c>
      <c r="F343" s="40">
        <v>17</v>
      </c>
      <c r="G343" s="40" t="s">
        <v>11</v>
      </c>
    </row>
    <row r="344" spans="3:7" ht="15" thickBot="1" x14ac:dyDescent="0.35">
      <c r="C344" s="38">
        <v>43334</v>
      </c>
      <c r="D344" s="39">
        <v>0.56469907407407405</v>
      </c>
      <c r="E344" s="40" t="s">
        <v>9</v>
      </c>
      <c r="F344" s="40">
        <v>16</v>
      </c>
      <c r="G344" s="40" t="s">
        <v>10</v>
      </c>
    </row>
    <row r="345" spans="3:7" ht="15" thickBot="1" x14ac:dyDescent="0.35">
      <c r="C345" s="38">
        <v>43334</v>
      </c>
      <c r="D345" s="39">
        <v>0.56729166666666664</v>
      </c>
      <c r="E345" s="40" t="s">
        <v>9</v>
      </c>
      <c r="F345" s="40">
        <v>18</v>
      </c>
      <c r="G345" s="40" t="s">
        <v>10</v>
      </c>
    </row>
    <row r="346" spans="3:7" ht="15" thickBot="1" x14ac:dyDescent="0.35">
      <c r="C346" s="38">
        <v>43334</v>
      </c>
      <c r="D346" s="39">
        <v>0.56733796296296302</v>
      </c>
      <c r="E346" s="40" t="s">
        <v>9</v>
      </c>
      <c r="F346" s="40">
        <v>11</v>
      </c>
      <c r="G346" s="40" t="s">
        <v>10</v>
      </c>
    </row>
    <row r="347" spans="3:7" ht="15" thickBot="1" x14ac:dyDescent="0.35">
      <c r="C347" s="38">
        <v>43334</v>
      </c>
      <c r="D347" s="39">
        <v>0.60148148148148151</v>
      </c>
      <c r="E347" s="40" t="s">
        <v>9</v>
      </c>
      <c r="F347" s="40">
        <v>11</v>
      </c>
      <c r="G347" s="40" t="s">
        <v>11</v>
      </c>
    </row>
    <row r="348" spans="3:7" ht="15" thickBot="1" x14ac:dyDescent="0.35">
      <c r="C348" s="38">
        <v>43334</v>
      </c>
      <c r="D348" s="39">
        <v>0.60230324074074071</v>
      </c>
      <c r="E348" s="40" t="s">
        <v>9</v>
      </c>
      <c r="F348" s="40">
        <v>7</v>
      </c>
      <c r="G348" s="40" t="s">
        <v>11</v>
      </c>
    </row>
    <row r="349" spans="3:7" ht="15" thickBot="1" x14ac:dyDescent="0.35">
      <c r="C349" s="38">
        <v>43334</v>
      </c>
      <c r="D349" s="39">
        <v>0.63680555555555551</v>
      </c>
      <c r="E349" s="40" t="s">
        <v>9</v>
      </c>
      <c r="F349" s="40">
        <v>21</v>
      </c>
      <c r="G349" s="40" t="s">
        <v>10</v>
      </c>
    </row>
    <row r="350" spans="3:7" ht="15" thickBot="1" x14ac:dyDescent="0.35">
      <c r="C350" s="38">
        <v>43334</v>
      </c>
      <c r="D350" s="39">
        <v>0.64037037037037037</v>
      </c>
      <c r="E350" s="40" t="s">
        <v>9</v>
      </c>
      <c r="F350" s="40">
        <v>17</v>
      </c>
      <c r="G350" s="40" t="s">
        <v>10</v>
      </c>
    </row>
    <row r="351" spans="3:7" ht="15" thickBot="1" x14ac:dyDescent="0.35">
      <c r="C351" s="38">
        <v>43334</v>
      </c>
      <c r="D351" s="39">
        <v>0.6699652777777777</v>
      </c>
      <c r="E351" s="40" t="s">
        <v>9</v>
      </c>
      <c r="F351" s="40">
        <v>18</v>
      </c>
      <c r="G351" s="40" t="s">
        <v>10</v>
      </c>
    </row>
    <row r="352" spans="3:7" ht="15" thickBot="1" x14ac:dyDescent="0.35">
      <c r="C352" s="38">
        <v>43334</v>
      </c>
      <c r="D352" s="39">
        <v>0.6702893518518519</v>
      </c>
      <c r="E352" s="40" t="s">
        <v>9</v>
      </c>
      <c r="F352" s="40">
        <v>12</v>
      </c>
      <c r="G352" s="40" t="s">
        <v>11</v>
      </c>
    </row>
    <row r="353" spans="3:7" ht="15" thickBot="1" x14ac:dyDescent="0.35">
      <c r="C353" s="38">
        <v>43334</v>
      </c>
      <c r="D353" s="39">
        <v>0.67815972222222232</v>
      </c>
      <c r="E353" s="40" t="s">
        <v>9</v>
      </c>
      <c r="F353" s="40">
        <v>11</v>
      </c>
      <c r="G353" s="40" t="s">
        <v>11</v>
      </c>
    </row>
    <row r="354" spans="3:7" ht="15" thickBot="1" x14ac:dyDescent="0.35">
      <c r="C354" s="38">
        <v>43334</v>
      </c>
      <c r="D354" s="39">
        <v>0.68162037037037038</v>
      </c>
      <c r="E354" s="40" t="s">
        <v>9</v>
      </c>
      <c r="F354" s="40">
        <v>13</v>
      </c>
      <c r="G354" s="40" t="s">
        <v>10</v>
      </c>
    </row>
    <row r="355" spans="3:7" ht="15" thickBot="1" x14ac:dyDescent="0.35">
      <c r="C355" s="38">
        <v>43334</v>
      </c>
      <c r="D355" s="39">
        <v>0.68278935185185186</v>
      </c>
      <c r="E355" s="40" t="s">
        <v>9</v>
      </c>
      <c r="F355" s="40">
        <v>15</v>
      </c>
      <c r="G355" s="40" t="s">
        <v>11</v>
      </c>
    </row>
    <row r="356" spans="3:7" ht="15" thickBot="1" x14ac:dyDescent="0.35">
      <c r="C356" s="38">
        <v>43334</v>
      </c>
      <c r="D356" s="39">
        <v>0.68424768518518519</v>
      </c>
      <c r="E356" s="40" t="s">
        <v>9</v>
      </c>
      <c r="F356" s="40">
        <v>26</v>
      </c>
      <c r="G356" s="40" t="s">
        <v>10</v>
      </c>
    </row>
    <row r="357" spans="3:7" ht="15" thickBot="1" x14ac:dyDescent="0.35">
      <c r="C357" s="38">
        <v>43334</v>
      </c>
      <c r="D357" s="39">
        <v>0.6977199074074073</v>
      </c>
      <c r="E357" s="40" t="s">
        <v>9</v>
      </c>
      <c r="F357" s="40">
        <v>24</v>
      </c>
      <c r="G357" s="40" t="s">
        <v>10</v>
      </c>
    </row>
    <row r="358" spans="3:7" ht="15" thickBot="1" x14ac:dyDescent="0.35">
      <c r="C358" s="38">
        <v>43334</v>
      </c>
      <c r="D358" s="39">
        <v>0.70034722222222223</v>
      </c>
      <c r="E358" s="40" t="s">
        <v>9</v>
      </c>
      <c r="F358" s="40">
        <v>26</v>
      </c>
      <c r="G358" s="40" t="s">
        <v>10</v>
      </c>
    </row>
    <row r="359" spans="3:7" ht="15" thickBot="1" x14ac:dyDescent="0.35">
      <c r="C359" s="38">
        <v>43334</v>
      </c>
      <c r="D359" s="39">
        <v>0.70070601851851855</v>
      </c>
      <c r="E359" s="40" t="s">
        <v>9</v>
      </c>
      <c r="F359" s="40">
        <v>17</v>
      </c>
      <c r="G359" s="40" t="s">
        <v>10</v>
      </c>
    </row>
    <row r="360" spans="3:7" ht="15" thickBot="1" x14ac:dyDescent="0.35">
      <c r="C360" s="38">
        <v>43334</v>
      </c>
      <c r="D360" s="39">
        <v>0.7007175925925927</v>
      </c>
      <c r="E360" s="40" t="s">
        <v>9</v>
      </c>
      <c r="F360" s="40">
        <v>16</v>
      </c>
      <c r="G360" s="40" t="s">
        <v>10</v>
      </c>
    </row>
    <row r="361" spans="3:7" ht="15" thickBot="1" x14ac:dyDescent="0.35">
      <c r="C361" s="38">
        <v>43334</v>
      </c>
      <c r="D361" s="39">
        <v>0.70072916666666663</v>
      </c>
      <c r="E361" s="40" t="s">
        <v>9</v>
      </c>
      <c r="F361" s="40">
        <v>11</v>
      </c>
      <c r="G361" s="40" t="s">
        <v>10</v>
      </c>
    </row>
    <row r="362" spans="3:7" ht="15" thickBot="1" x14ac:dyDescent="0.35">
      <c r="C362" s="38">
        <v>43334</v>
      </c>
      <c r="D362" s="39">
        <v>0.70074074074074078</v>
      </c>
      <c r="E362" s="40" t="s">
        <v>9</v>
      </c>
      <c r="F362" s="40">
        <v>20</v>
      </c>
      <c r="G362" s="40" t="s">
        <v>10</v>
      </c>
    </row>
    <row r="363" spans="3:7" ht="15" thickBot="1" x14ac:dyDescent="0.35">
      <c r="C363" s="38">
        <v>43334</v>
      </c>
      <c r="D363" s="39">
        <v>0.70075231481481481</v>
      </c>
      <c r="E363" s="40" t="s">
        <v>9</v>
      </c>
      <c r="F363" s="40">
        <v>11</v>
      </c>
      <c r="G363" s="40" t="s">
        <v>10</v>
      </c>
    </row>
    <row r="364" spans="3:7" ht="15" thickBot="1" x14ac:dyDescent="0.35">
      <c r="C364" s="38">
        <v>43334</v>
      </c>
      <c r="D364" s="39">
        <v>0.70082175925925927</v>
      </c>
      <c r="E364" s="40" t="s">
        <v>9</v>
      </c>
      <c r="F364" s="40">
        <v>23</v>
      </c>
      <c r="G364" s="40" t="s">
        <v>10</v>
      </c>
    </row>
    <row r="365" spans="3:7" ht="15" thickBot="1" x14ac:dyDescent="0.35">
      <c r="C365" s="38">
        <v>43334</v>
      </c>
      <c r="D365" s="39">
        <v>0.70237268518518514</v>
      </c>
      <c r="E365" s="40" t="s">
        <v>9</v>
      </c>
      <c r="F365" s="40">
        <v>15</v>
      </c>
      <c r="G365" s="40" t="s">
        <v>10</v>
      </c>
    </row>
    <row r="366" spans="3:7" ht="15" thickBot="1" x14ac:dyDescent="0.35">
      <c r="C366" s="38">
        <v>43334</v>
      </c>
      <c r="D366" s="39">
        <v>0.70267361111111104</v>
      </c>
      <c r="E366" s="40" t="s">
        <v>9</v>
      </c>
      <c r="F366" s="40">
        <v>12</v>
      </c>
      <c r="G366" s="40" t="s">
        <v>11</v>
      </c>
    </row>
    <row r="367" spans="3:7" ht="15" thickBot="1" x14ac:dyDescent="0.35">
      <c r="C367" s="38">
        <v>43334</v>
      </c>
      <c r="D367" s="39">
        <v>0.7037268518518518</v>
      </c>
      <c r="E367" s="40" t="s">
        <v>9</v>
      </c>
      <c r="F367" s="40">
        <v>14</v>
      </c>
      <c r="G367" s="40" t="s">
        <v>11</v>
      </c>
    </row>
    <row r="368" spans="3:7" ht="15" thickBot="1" x14ac:dyDescent="0.35">
      <c r="C368" s="38">
        <v>43334</v>
      </c>
      <c r="D368" s="39">
        <v>0.70405092592592589</v>
      </c>
      <c r="E368" s="40" t="s">
        <v>9</v>
      </c>
      <c r="F368" s="40">
        <v>14</v>
      </c>
      <c r="G368" s="40" t="s">
        <v>10</v>
      </c>
    </row>
    <row r="369" spans="3:7" ht="15" thickBot="1" x14ac:dyDescent="0.35">
      <c r="C369" s="38">
        <v>43334</v>
      </c>
      <c r="D369" s="39">
        <v>0.70430555555555552</v>
      </c>
      <c r="E369" s="40" t="s">
        <v>9</v>
      </c>
      <c r="F369" s="40">
        <v>24</v>
      </c>
      <c r="G369" s="40" t="s">
        <v>10</v>
      </c>
    </row>
    <row r="370" spans="3:7" ht="15" thickBot="1" x14ac:dyDescent="0.35">
      <c r="C370" s="38">
        <v>43334</v>
      </c>
      <c r="D370" s="39">
        <v>0.70432870370370371</v>
      </c>
      <c r="E370" s="40" t="s">
        <v>9</v>
      </c>
      <c r="F370" s="40">
        <v>24</v>
      </c>
      <c r="G370" s="40" t="s">
        <v>10</v>
      </c>
    </row>
    <row r="371" spans="3:7" ht="15" thickBot="1" x14ac:dyDescent="0.35">
      <c r="C371" s="38">
        <v>43334</v>
      </c>
      <c r="D371" s="39">
        <v>0.70457175925925919</v>
      </c>
      <c r="E371" s="40" t="s">
        <v>9</v>
      </c>
      <c r="F371" s="40">
        <v>22</v>
      </c>
      <c r="G371" s="40" t="s">
        <v>10</v>
      </c>
    </row>
    <row r="372" spans="3:7" ht="15" thickBot="1" x14ac:dyDescent="0.35">
      <c r="C372" s="38">
        <v>43334</v>
      </c>
      <c r="D372" s="39">
        <v>0.70603009259259253</v>
      </c>
      <c r="E372" s="40" t="s">
        <v>9</v>
      </c>
      <c r="F372" s="40">
        <v>29</v>
      </c>
      <c r="G372" s="40" t="s">
        <v>10</v>
      </c>
    </row>
    <row r="373" spans="3:7" ht="15" thickBot="1" x14ac:dyDescent="0.35">
      <c r="C373" s="38">
        <v>43334</v>
      </c>
      <c r="D373" s="39">
        <v>0.70929398148148148</v>
      </c>
      <c r="E373" s="40" t="s">
        <v>9</v>
      </c>
      <c r="F373" s="40">
        <v>32</v>
      </c>
      <c r="G373" s="40" t="s">
        <v>10</v>
      </c>
    </row>
    <row r="374" spans="3:7" ht="15" thickBot="1" x14ac:dyDescent="0.35">
      <c r="C374" s="38">
        <v>43334</v>
      </c>
      <c r="D374" s="39">
        <v>0.70993055555555562</v>
      </c>
      <c r="E374" s="40" t="s">
        <v>9</v>
      </c>
      <c r="F374" s="40">
        <v>28</v>
      </c>
      <c r="G374" s="40" t="s">
        <v>11</v>
      </c>
    </row>
    <row r="375" spans="3:7" ht="15" thickBot="1" x14ac:dyDescent="0.35">
      <c r="C375" s="38">
        <v>43334</v>
      </c>
      <c r="D375" s="39">
        <v>0.7099537037037037</v>
      </c>
      <c r="E375" s="40" t="s">
        <v>9</v>
      </c>
      <c r="F375" s="40">
        <v>23</v>
      </c>
      <c r="G375" s="40" t="s">
        <v>11</v>
      </c>
    </row>
    <row r="376" spans="3:7" ht="15" thickBot="1" x14ac:dyDescent="0.35">
      <c r="C376" s="38">
        <v>43334</v>
      </c>
      <c r="D376" s="39">
        <v>0.70996527777777774</v>
      </c>
      <c r="E376" s="40" t="s">
        <v>9</v>
      </c>
      <c r="F376" s="40">
        <v>29</v>
      </c>
      <c r="G376" s="40" t="s">
        <v>11</v>
      </c>
    </row>
    <row r="377" spans="3:7" ht="15" thickBot="1" x14ac:dyDescent="0.35">
      <c r="C377" s="38">
        <v>43334</v>
      </c>
      <c r="D377" s="39">
        <v>0.70998842592592604</v>
      </c>
      <c r="E377" s="40" t="s">
        <v>9</v>
      </c>
      <c r="F377" s="40">
        <v>12</v>
      </c>
      <c r="G377" s="40" t="s">
        <v>11</v>
      </c>
    </row>
    <row r="378" spans="3:7" ht="15" thickBot="1" x14ac:dyDescent="0.35">
      <c r="C378" s="38">
        <v>43334</v>
      </c>
      <c r="D378" s="39">
        <v>0.71689814814814812</v>
      </c>
      <c r="E378" s="40" t="s">
        <v>9</v>
      </c>
      <c r="F378" s="40">
        <v>36</v>
      </c>
      <c r="G378" s="40" t="s">
        <v>10</v>
      </c>
    </row>
    <row r="379" spans="3:7" ht="15" thickBot="1" x14ac:dyDescent="0.35">
      <c r="C379" s="38">
        <v>43334</v>
      </c>
      <c r="D379" s="39">
        <v>0.71819444444444447</v>
      </c>
      <c r="E379" s="40" t="s">
        <v>9</v>
      </c>
      <c r="F379" s="40">
        <v>13</v>
      </c>
      <c r="G379" s="40" t="s">
        <v>11</v>
      </c>
    </row>
    <row r="380" spans="3:7" ht="15" thickBot="1" x14ac:dyDescent="0.35">
      <c r="C380" s="38">
        <v>43334</v>
      </c>
      <c r="D380" s="39">
        <v>0.71966435185185185</v>
      </c>
      <c r="E380" s="40" t="s">
        <v>9</v>
      </c>
      <c r="F380" s="40">
        <v>11</v>
      </c>
      <c r="G380" s="40" t="s">
        <v>11</v>
      </c>
    </row>
    <row r="381" spans="3:7" ht="15" thickBot="1" x14ac:dyDescent="0.35">
      <c r="C381" s="38">
        <v>43334</v>
      </c>
      <c r="D381" s="39">
        <v>0.72026620370370376</v>
      </c>
      <c r="E381" s="40" t="s">
        <v>9</v>
      </c>
      <c r="F381" s="40">
        <v>21</v>
      </c>
      <c r="G381" s="40" t="s">
        <v>10</v>
      </c>
    </row>
    <row r="382" spans="3:7" ht="15" thickBot="1" x14ac:dyDescent="0.35">
      <c r="C382" s="38">
        <v>43334</v>
      </c>
      <c r="D382" s="39">
        <v>0.72144675925925927</v>
      </c>
      <c r="E382" s="40" t="s">
        <v>9</v>
      </c>
      <c r="F382" s="40">
        <v>21</v>
      </c>
      <c r="G382" s="40" t="s">
        <v>11</v>
      </c>
    </row>
    <row r="383" spans="3:7" ht="15" thickBot="1" x14ac:dyDescent="0.35">
      <c r="C383" s="38">
        <v>43334</v>
      </c>
      <c r="D383" s="39">
        <v>0.72237268518518516</v>
      </c>
      <c r="E383" s="40" t="s">
        <v>9</v>
      </c>
      <c r="F383" s="40">
        <v>12</v>
      </c>
      <c r="G383" s="40" t="s">
        <v>11</v>
      </c>
    </row>
    <row r="384" spans="3:7" ht="15" thickBot="1" x14ac:dyDescent="0.35">
      <c r="C384" s="38">
        <v>43334</v>
      </c>
      <c r="D384" s="39">
        <v>0.72332175925925923</v>
      </c>
      <c r="E384" s="40" t="s">
        <v>9</v>
      </c>
      <c r="F384" s="40">
        <v>10</v>
      </c>
      <c r="G384" s="40" t="s">
        <v>10</v>
      </c>
    </row>
    <row r="385" spans="3:7" ht="15" thickBot="1" x14ac:dyDescent="0.35">
      <c r="C385" s="38">
        <v>43334</v>
      </c>
      <c r="D385" s="39">
        <v>0.72424768518518512</v>
      </c>
      <c r="E385" s="40" t="s">
        <v>9</v>
      </c>
      <c r="F385" s="40">
        <v>9</v>
      </c>
      <c r="G385" s="40" t="s">
        <v>11</v>
      </c>
    </row>
    <row r="386" spans="3:7" ht="15" thickBot="1" x14ac:dyDescent="0.35">
      <c r="C386" s="38">
        <v>43334</v>
      </c>
      <c r="D386" s="39">
        <v>0.72516203703703708</v>
      </c>
      <c r="E386" s="40" t="s">
        <v>9</v>
      </c>
      <c r="F386" s="40">
        <v>19</v>
      </c>
      <c r="G386" s="40" t="s">
        <v>10</v>
      </c>
    </row>
    <row r="387" spans="3:7" ht="15" thickBot="1" x14ac:dyDescent="0.35">
      <c r="C387" s="38">
        <v>43334</v>
      </c>
      <c r="D387" s="39">
        <v>0.72711805555555553</v>
      </c>
      <c r="E387" s="40" t="s">
        <v>9</v>
      </c>
      <c r="F387" s="40">
        <v>20</v>
      </c>
      <c r="G387" s="40" t="s">
        <v>10</v>
      </c>
    </row>
    <row r="388" spans="3:7" ht="15" thickBot="1" x14ac:dyDescent="0.35">
      <c r="C388" s="38">
        <v>43334</v>
      </c>
      <c r="D388" s="39">
        <v>0.73324074074074075</v>
      </c>
      <c r="E388" s="40" t="s">
        <v>9</v>
      </c>
      <c r="F388" s="40">
        <v>29</v>
      </c>
      <c r="G388" s="40" t="s">
        <v>10</v>
      </c>
    </row>
    <row r="389" spans="3:7" ht="15" thickBot="1" x14ac:dyDescent="0.35">
      <c r="C389" s="38">
        <v>43334</v>
      </c>
      <c r="D389" s="39">
        <v>0.73547453703703702</v>
      </c>
      <c r="E389" s="40" t="s">
        <v>9</v>
      </c>
      <c r="F389" s="40">
        <v>21</v>
      </c>
      <c r="G389" s="40" t="s">
        <v>10</v>
      </c>
    </row>
    <row r="390" spans="3:7" ht="15" thickBot="1" x14ac:dyDescent="0.35">
      <c r="C390" s="38">
        <v>43334</v>
      </c>
      <c r="D390" s="39">
        <v>0.73586805555555557</v>
      </c>
      <c r="E390" s="40" t="s">
        <v>9</v>
      </c>
      <c r="F390" s="40">
        <v>11</v>
      </c>
      <c r="G390" s="40" t="s">
        <v>11</v>
      </c>
    </row>
    <row r="391" spans="3:7" ht="15" thickBot="1" x14ac:dyDescent="0.35">
      <c r="C391" s="38">
        <v>43334</v>
      </c>
      <c r="D391" s="39">
        <v>0.73732638888888891</v>
      </c>
      <c r="E391" s="40" t="s">
        <v>9</v>
      </c>
      <c r="F391" s="40">
        <v>12</v>
      </c>
      <c r="G391" s="40" t="s">
        <v>11</v>
      </c>
    </row>
    <row r="392" spans="3:7" ht="15" thickBot="1" x14ac:dyDescent="0.35">
      <c r="C392" s="38">
        <v>43334</v>
      </c>
      <c r="D392" s="39">
        <v>0.73790509259259263</v>
      </c>
      <c r="E392" s="40" t="s">
        <v>9</v>
      </c>
      <c r="F392" s="40">
        <v>18</v>
      </c>
      <c r="G392" s="40" t="s">
        <v>10</v>
      </c>
    </row>
    <row r="393" spans="3:7" ht="15" thickBot="1" x14ac:dyDescent="0.35">
      <c r="C393" s="38">
        <v>43334</v>
      </c>
      <c r="D393" s="39">
        <v>0.73831018518518521</v>
      </c>
      <c r="E393" s="40" t="s">
        <v>9</v>
      </c>
      <c r="F393" s="40">
        <v>10</v>
      </c>
      <c r="G393" s="40" t="s">
        <v>10</v>
      </c>
    </row>
    <row r="394" spans="3:7" ht="15" thickBot="1" x14ac:dyDescent="0.35">
      <c r="C394" s="38">
        <v>43334</v>
      </c>
      <c r="D394" s="39">
        <v>0.73855324074074069</v>
      </c>
      <c r="E394" s="40" t="s">
        <v>9</v>
      </c>
      <c r="F394" s="40">
        <v>20</v>
      </c>
      <c r="G394" s="40" t="s">
        <v>10</v>
      </c>
    </row>
    <row r="395" spans="3:7" ht="15" thickBot="1" x14ac:dyDescent="0.35">
      <c r="C395" s="38">
        <v>43334</v>
      </c>
      <c r="D395" s="39">
        <v>0.73875000000000002</v>
      </c>
      <c r="E395" s="40" t="s">
        <v>9</v>
      </c>
      <c r="F395" s="40">
        <v>14</v>
      </c>
      <c r="G395" s="40" t="s">
        <v>10</v>
      </c>
    </row>
    <row r="396" spans="3:7" ht="15" thickBot="1" x14ac:dyDescent="0.35">
      <c r="C396" s="38">
        <v>43334</v>
      </c>
      <c r="D396" s="39">
        <v>0.73886574074074074</v>
      </c>
      <c r="E396" s="40" t="s">
        <v>9</v>
      </c>
      <c r="F396" s="40">
        <v>21</v>
      </c>
      <c r="G396" s="40" t="s">
        <v>10</v>
      </c>
    </row>
    <row r="397" spans="3:7" ht="15" thickBot="1" x14ac:dyDescent="0.35">
      <c r="C397" s="38">
        <v>43334</v>
      </c>
      <c r="D397" s="39">
        <v>0.74175925925925934</v>
      </c>
      <c r="E397" s="40" t="s">
        <v>9</v>
      </c>
      <c r="F397" s="40">
        <v>26</v>
      </c>
      <c r="G397" s="40" t="s">
        <v>10</v>
      </c>
    </row>
    <row r="398" spans="3:7" ht="15" thickBot="1" x14ac:dyDescent="0.35">
      <c r="C398" s="38">
        <v>43334</v>
      </c>
      <c r="D398" s="39">
        <v>0.7456018518518519</v>
      </c>
      <c r="E398" s="40" t="s">
        <v>9</v>
      </c>
      <c r="F398" s="40">
        <v>13</v>
      </c>
      <c r="G398" s="40" t="s">
        <v>11</v>
      </c>
    </row>
    <row r="399" spans="3:7" ht="15" thickBot="1" x14ac:dyDescent="0.35">
      <c r="C399" s="38">
        <v>43334</v>
      </c>
      <c r="D399" s="39">
        <v>0.74637731481481484</v>
      </c>
      <c r="E399" s="40" t="s">
        <v>9</v>
      </c>
      <c r="F399" s="40">
        <v>12</v>
      </c>
      <c r="G399" s="40" t="s">
        <v>10</v>
      </c>
    </row>
    <row r="400" spans="3:7" ht="15" thickBot="1" x14ac:dyDescent="0.35">
      <c r="C400" s="38">
        <v>43334</v>
      </c>
      <c r="D400" s="39">
        <v>0.74640046296296303</v>
      </c>
      <c r="E400" s="40" t="s">
        <v>9</v>
      </c>
      <c r="F400" s="40">
        <v>11</v>
      </c>
      <c r="G400" s="40" t="s">
        <v>10</v>
      </c>
    </row>
    <row r="401" spans="3:7" ht="15" thickBot="1" x14ac:dyDescent="0.35">
      <c r="C401" s="38">
        <v>43334</v>
      </c>
      <c r="D401" s="39">
        <v>0.74640046296296303</v>
      </c>
      <c r="E401" s="40" t="s">
        <v>9</v>
      </c>
      <c r="F401" s="40">
        <v>13</v>
      </c>
      <c r="G401" s="40" t="s">
        <v>10</v>
      </c>
    </row>
    <row r="402" spans="3:7" ht="15" thickBot="1" x14ac:dyDescent="0.35">
      <c r="C402" s="38">
        <v>43334</v>
      </c>
      <c r="D402" s="39">
        <v>0.74645833333333333</v>
      </c>
      <c r="E402" s="40" t="s">
        <v>9</v>
      </c>
      <c r="F402" s="40">
        <v>14</v>
      </c>
      <c r="G402" s="40" t="s">
        <v>10</v>
      </c>
    </row>
    <row r="403" spans="3:7" ht="15" thickBot="1" x14ac:dyDescent="0.35">
      <c r="C403" s="38">
        <v>43334</v>
      </c>
      <c r="D403" s="39">
        <v>0.75619212962962967</v>
      </c>
      <c r="E403" s="40" t="s">
        <v>9</v>
      </c>
      <c r="F403" s="40">
        <v>13</v>
      </c>
      <c r="G403" s="40" t="s">
        <v>10</v>
      </c>
    </row>
    <row r="404" spans="3:7" ht="15" thickBot="1" x14ac:dyDescent="0.35">
      <c r="C404" s="38">
        <v>43334</v>
      </c>
      <c r="D404" s="39">
        <v>0.75891203703703702</v>
      </c>
      <c r="E404" s="40" t="s">
        <v>9</v>
      </c>
      <c r="F404" s="40">
        <v>12</v>
      </c>
      <c r="G404" s="40" t="s">
        <v>11</v>
      </c>
    </row>
    <row r="405" spans="3:7" ht="15" thickBot="1" x14ac:dyDescent="0.35">
      <c r="C405" s="38">
        <v>43334</v>
      </c>
      <c r="D405" s="39">
        <v>0.75965277777777773</v>
      </c>
      <c r="E405" s="40" t="s">
        <v>9</v>
      </c>
      <c r="F405" s="40">
        <v>10</v>
      </c>
      <c r="G405" s="40" t="s">
        <v>10</v>
      </c>
    </row>
    <row r="406" spans="3:7" ht="15" thickBot="1" x14ac:dyDescent="0.35">
      <c r="C406" s="38">
        <v>43334</v>
      </c>
      <c r="D406" s="39">
        <v>0.76138888888888889</v>
      </c>
      <c r="E406" s="40" t="s">
        <v>9</v>
      </c>
      <c r="F406" s="40">
        <v>19</v>
      </c>
      <c r="G406" s="40" t="s">
        <v>10</v>
      </c>
    </row>
    <row r="407" spans="3:7" ht="15" thickBot="1" x14ac:dyDescent="0.35">
      <c r="C407" s="38">
        <v>43334</v>
      </c>
      <c r="D407" s="39">
        <v>0.76141203703703697</v>
      </c>
      <c r="E407" s="40" t="s">
        <v>9</v>
      </c>
      <c r="F407" s="40">
        <v>19</v>
      </c>
      <c r="G407" s="40" t="s">
        <v>10</v>
      </c>
    </row>
    <row r="408" spans="3:7" ht="15" thickBot="1" x14ac:dyDescent="0.35">
      <c r="C408" s="38">
        <v>43334</v>
      </c>
      <c r="D408" s="39">
        <v>0.76143518518518516</v>
      </c>
      <c r="E408" s="40" t="s">
        <v>9</v>
      </c>
      <c r="F408" s="40">
        <v>21</v>
      </c>
      <c r="G408" s="40" t="s">
        <v>10</v>
      </c>
    </row>
    <row r="409" spans="3:7" ht="15" thickBot="1" x14ac:dyDescent="0.35">
      <c r="C409" s="38">
        <v>43334</v>
      </c>
      <c r="D409" s="39">
        <v>0.76317129629629632</v>
      </c>
      <c r="E409" s="40" t="s">
        <v>9</v>
      </c>
      <c r="F409" s="40">
        <v>24</v>
      </c>
      <c r="G409" s="40" t="s">
        <v>10</v>
      </c>
    </row>
    <row r="410" spans="3:7" ht="15" thickBot="1" x14ac:dyDescent="0.35">
      <c r="C410" s="38">
        <v>43334</v>
      </c>
      <c r="D410" s="39">
        <v>0.76386574074074076</v>
      </c>
      <c r="E410" s="40" t="s">
        <v>9</v>
      </c>
      <c r="F410" s="40">
        <v>18</v>
      </c>
      <c r="G410" s="40" t="s">
        <v>10</v>
      </c>
    </row>
    <row r="411" spans="3:7" ht="15" thickBot="1" x14ac:dyDescent="0.35">
      <c r="C411" s="38">
        <v>43334</v>
      </c>
      <c r="D411" s="39">
        <v>0.76387731481481491</v>
      </c>
      <c r="E411" s="40" t="s">
        <v>9</v>
      </c>
      <c r="F411" s="40">
        <v>15</v>
      </c>
      <c r="G411" s="40" t="s">
        <v>10</v>
      </c>
    </row>
    <row r="412" spans="3:7" ht="15" thickBot="1" x14ac:dyDescent="0.35">
      <c r="C412" s="38">
        <v>43334</v>
      </c>
      <c r="D412" s="39">
        <v>0.76388888888888884</v>
      </c>
      <c r="E412" s="40" t="s">
        <v>9</v>
      </c>
      <c r="F412" s="40">
        <v>26</v>
      </c>
      <c r="G412" s="40" t="s">
        <v>10</v>
      </c>
    </row>
    <row r="413" spans="3:7" ht="15" thickBot="1" x14ac:dyDescent="0.35">
      <c r="C413" s="38">
        <v>43334</v>
      </c>
      <c r="D413" s="39">
        <v>0.76390046296296299</v>
      </c>
      <c r="E413" s="40" t="s">
        <v>9</v>
      </c>
      <c r="F413" s="40">
        <v>29</v>
      </c>
      <c r="G413" s="40" t="s">
        <v>10</v>
      </c>
    </row>
    <row r="414" spans="3:7" ht="15" thickBot="1" x14ac:dyDescent="0.35">
      <c r="C414" s="38">
        <v>43334</v>
      </c>
      <c r="D414" s="39">
        <v>0.76393518518518511</v>
      </c>
      <c r="E414" s="40" t="s">
        <v>9</v>
      </c>
      <c r="F414" s="40">
        <v>29</v>
      </c>
      <c r="G414" s="40" t="s">
        <v>10</v>
      </c>
    </row>
    <row r="415" spans="3:7" ht="15" thickBot="1" x14ac:dyDescent="0.35">
      <c r="C415" s="38">
        <v>43334</v>
      </c>
      <c r="D415" s="39">
        <v>0.76589120370370367</v>
      </c>
      <c r="E415" s="40" t="s">
        <v>9</v>
      </c>
      <c r="F415" s="40">
        <v>22</v>
      </c>
      <c r="G415" s="40" t="s">
        <v>10</v>
      </c>
    </row>
    <row r="416" spans="3:7" ht="15" thickBot="1" x14ac:dyDescent="0.35">
      <c r="C416" s="38">
        <v>43334</v>
      </c>
      <c r="D416" s="39">
        <v>0.76752314814814815</v>
      </c>
      <c r="E416" s="40" t="s">
        <v>9</v>
      </c>
      <c r="F416" s="40">
        <v>22</v>
      </c>
      <c r="G416" s="40" t="s">
        <v>10</v>
      </c>
    </row>
    <row r="417" spans="3:7" ht="15" thickBot="1" x14ac:dyDescent="0.35">
      <c r="C417" s="38">
        <v>43334</v>
      </c>
      <c r="D417" s="39">
        <v>0.76771990740740748</v>
      </c>
      <c r="E417" s="40" t="s">
        <v>9</v>
      </c>
      <c r="F417" s="40">
        <v>23</v>
      </c>
      <c r="G417" s="40" t="s">
        <v>10</v>
      </c>
    </row>
    <row r="418" spans="3:7" ht="15" thickBot="1" x14ac:dyDescent="0.35">
      <c r="C418" s="38">
        <v>43334</v>
      </c>
      <c r="D418" s="39">
        <v>0.76826388888888886</v>
      </c>
      <c r="E418" s="40" t="s">
        <v>9</v>
      </c>
      <c r="F418" s="40">
        <v>14</v>
      </c>
      <c r="G418" s="40" t="s">
        <v>10</v>
      </c>
    </row>
    <row r="419" spans="3:7" ht="15" thickBot="1" x14ac:dyDescent="0.35">
      <c r="C419" s="38">
        <v>43334</v>
      </c>
      <c r="D419" s="39">
        <v>0.76872685185185186</v>
      </c>
      <c r="E419" s="40" t="s">
        <v>9</v>
      </c>
      <c r="F419" s="40">
        <v>23</v>
      </c>
      <c r="G419" s="40" t="s">
        <v>10</v>
      </c>
    </row>
    <row r="420" spans="3:7" ht="15" thickBot="1" x14ac:dyDescent="0.35">
      <c r="C420" s="38">
        <v>43334</v>
      </c>
      <c r="D420" s="39">
        <v>0.76874999999999993</v>
      </c>
      <c r="E420" s="40" t="s">
        <v>9</v>
      </c>
      <c r="F420" s="40">
        <v>15</v>
      </c>
      <c r="G420" s="40" t="s">
        <v>11</v>
      </c>
    </row>
    <row r="421" spans="3:7" ht="15" thickBot="1" x14ac:dyDescent="0.35">
      <c r="C421" s="38">
        <v>43334</v>
      </c>
      <c r="D421" s="39">
        <v>0.77234953703703713</v>
      </c>
      <c r="E421" s="40" t="s">
        <v>9</v>
      </c>
      <c r="F421" s="40">
        <v>21</v>
      </c>
      <c r="G421" s="40" t="s">
        <v>10</v>
      </c>
    </row>
    <row r="422" spans="3:7" ht="15" thickBot="1" x14ac:dyDescent="0.35">
      <c r="C422" s="38">
        <v>43334</v>
      </c>
      <c r="D422" s="39">
        <v>0.77417824074074071</v>
      </c>
      <c r="E422" s="40" t="s">
        <v>9</v>
      </c>
      <c r="F422" s="40">
        <v>17</v>
      </c>
      <c r="G422" s="40" t="s">
        <v>10</v>
      </c>
    </row>
    <row r="423" spans="3:7" ht="15" thickBot="1" x14ac:dyDescent="0.35">
      <c r="C423" s="38">
        <v>43334</v>
      </c>
      <c r="D423" s="39">
        <v>0.77486111111111111</v>
      </c>
      <c r="E423" s="40" t="s">
        <v>9</v>
      </c>
      <c r="F423" s="40">
        <v>11</v>
      </c>
      <c r="G423" s="40" t="s">
        <v>11</v>
      </c>
    </row>
    <row r="424" spans="3:7" ht="15" thickBot="1" x14ac:dyDescent="0.35">
      <c r="C424" s="38">
        <v>43334</v>
      </c>
      <c r="D424" s="39">
        <v>0.77875000000000005</v>
      </c>
      <c r="E424" s="40" t="s">
        <v>9</v>
      </c>
      <c r="F424" s="40">
        <v>11</v>
      </c>
      <c r="G424" s="40" t="s">
        <v>11</v>
      </c>
    </row>
    <row r="425" spans="3:7" ht="15" thickBot="1" x14ac:dyDescent="0.35">
      <c r="C425" s="38">
        <v>43334</v>
      </c>
      <c r="D425" s="39">
        <v>0.77915509259259252</v>
      </c>
      <c r="E425" s="40" t="s">
        <v>9</v>
      </c>
      <c r="F425" s="40">
        <v>12</v>
      </c>
      <c r="G425" s="40" t="s">
        <v>11</v>
      </c>
    </row>
    <row r="426" spans="3:7" ht="15" thickBot="1" x14ac:dyDescent="0.35">
      <c r="C426" s="38">
        <v>43334</v>
      </c>
      <c r="D426" s="39">
        <v>0.77983796296296293</v>
      </c>
      <c r="E426" s="40" t="s">
        <v>9</v>
      </c>
      <c r="F426" s="40">
        <v>13</v>
      </c>
      <c r="G426" s="40" t="s">
        <v>11</v>
      </c>
    </row>
    <row r="427" spans="3:7" ht="15" thickBot="1" x14ac:dyDescent="0.35">
      <c r="C427" s="38">
        <v>43334</v>
      </c>
      <c r="D427" s="39">
        <v>0.78409722222222233</v>
      </c>
      <c r="E427" s="40" t="s">
        <v>9</v>
      </c>
      <c r="F427" s="40">
        <v>11</v>
      </c>
      <c r="G427" s="40" t="s">
        <v>11</v>
      </c>
    </row>
    <row r="428" spans="3:7" ht="15" thickBot="1" x14ac:dyDescent="0.35">
      <c r="C428" s="38">
        <v>43334</v>
      </c>
      <c r="D428" s="39">
        <v>0.78967592592592595</v>
      </c>
      <c r="E428" s="40" t="s">
        <v>9</v>
      </c>
      <c r="F428" s="40">
        <v>14</v>
      </c>
      <c r="G428" s="40" t="s">
        <v>11</v>
      </c>
    </row>
    <row r="429" spans="3:7" ht="15" thickBot="1" x14ac:dyDescent="0.35">
      <c r="C429" s="38">
        <v>43334</v>
      </c>
      <c r="D429" s="39">
        <v>0.79129629629629628</v>
      </c>
      <c r="E429" s="40" t="s">
        <v>9</v>
      </c>
      <c r="F429" s="40">
        <v>12</v>
      </c>
      <c r="G429" s="40" t="s">
        <v>11</v>
      </c>
    </row>
    <row r="430" spans="3:7" ht="15" thickBot="1" x14ac:dyDescent="0.35">
      <c r="C430" s="38">
        <v>43334</v>
      </c>
      <c r="D430" s="39">
        <v>0.79358796296296286</v>
      </c>
      <c r="E430" s="40" t="s">
        <v>9</v>
      </c>
      <c r="F430" s="40">
        <v>10</v>
      </c>
      <c r="G430" s="40" t="s">
        <v>10</v>
      </c>
    </row>
    <row r="431" spans="3:7" ht="15" thickBot="1" x14ac:dyDescent="0.35">
      <c r="C431" s="38">
        <v>43334</v>
      </c>
      <c r="D431" s="39">
        <v>0.79525462962962967</v>
      </c>
      <c r="E431" s="40" t="s">
        <v>9</v>
      </c>
      <c r="F431" s="40">
        <v>11</v>
      </c>
      <c r="G431" s="40" t="s">
        <v>11</v>
      </c>
    </row>
    <row r="432" spans="3:7" ht="15" thickBot="1" x14ac:dyDescent="0.35">
      <c r="C432" s="38">
        <v>43334</v>
      </c>
      <c r="D432" s="39">
        <v>0.79577546296296298</v>
      </c>
      <c r="E432" s="40" t="s">
        <v>9</v>
      </c>
      <c r="F432" s="40">
        <v>12</v>
      </c>
      <c r="G432" s="40" t="s">
        <v>11</v>
      </c>
    </row>
    <row r="433" spans="3:7" ht="15" thickBot="1" x14ac:dyDescent="0.35">
      <c r="C433" s="38">
        <v>43334</v>
      </c>
      <c r="D433" s="39">
        <v>0.79667824074074067</v>
      </c>
      <c r="E433" s="40" t="s">
        <v>9</v>
      </c>
      <c r="F433" s="40">
        <v>13</v>
      </c>
      <c r="G433" s="40" t="s">
        <v>11</v>
      </c>
    </row>
    <row r="434" spans="3:7" ht="15" thickBot="1" x14ac:dyDescent="0.35">
      <c r="C434" s="38">
        <v>43334</v>
      </c>
      <c r="D434" s="39">
        <v>0.79861111111111116</v>
      </c>
      <c r="E434" s="40" t="s">
        <v>9</v>
      </c>
      <c r="F434" s="40">
        <v>11</v>
      </c>
      <c r="G434" s="40" t="s">
        <v>11</v>
      </c>
    </row>
    <row r="435" spans="3:7" ht="15" thickBot="1" x14ac:dyDescent="0.35">
      <c r="C435" s="38">
        <v>43334</v>
      </c>
      <c r="D435" s="39">
        <v>0.79952546296296301</v>
      </c>
      <c r="E435" s="40" t="s">
        <v>9</v>
      </c>
      <c r="F435" s="40">
        <v>11</v>
      </c>
      <c r="G435" s="40" t="s">
        <v>11</v>
      </c>
    </row>
    <row r="436" spans="3:7" ht="15" thickBot="1" x14ac:dyDescent="0.35">
      <c r="C436" s="38">
        <v>43334</v>
      </c>
      <c r="D436" s="39">
        <v>0.79958333333333342</v>
      </c>
      <c r="E436" s="40" t="s">
        <v>9</v>
      </c>
      <c r="F436" s="40">
        <v>11</v>
      </c>
      <c r="G436" s="40" t="s">
        <v>11</v>
      </c>
    </row>
    <row r="437" spans="3:7" ht="15" thickBot="1" x14ac:dyDescent="0.35">
      <c r="C437" s="38">
        <v>43334</v>
      </c>
      <c r="D437" s="39">
        <v>0.80668981481481483</v>
      </c>
      <c r="E437" s="40" t="s">
        <v>9</v>
      </c>
      <c r="F437" s="40">
        <v>16</v>
      </c>
      <c r="G437" s="40" t="s">
        <v>11</v>
      </c>
    </row>
    <row r="438" spans="3:7" ht="15" thickBot="1" x14ac:dyDescent="0.35">
      <c r="C438" s="38">
        <v>43334</v>
      </c>
      <c r="D438" s="39">
        <v>0.83011574074074079</v>
      </c>
      <c r="E438" s="40" t="s">
        <v>9</v>
      </c>
      <c r="F438" s="40">
        <v>16</v>
      </c>
      <c r="G438" s="40" t="s">
        <v>11</v>
      </c>
    </row>
    <row r="439" spans="3:7" ht="15" thickBot="1" x14ac:dyDescent="0.35">
      <c r="C439" s="38">
        <v>43334</v>
      </c>
      <c r="D439" s="39">
        <v>0.84141203703703704</v>
      </c>
      <c r="E439" s="40" t="s">
        <v>9</v>
      </c>
      <c r="F439" s="40">
        <v>13</v>
      </c>
      <c r="G439" s="40" t="s">
        <v>11</v>
      </c>
    </row>
    <row r="440" spans="3:7" ht="15" thickBot="1" x14ac:dyDescent="0.35">
      <c r="C440" s="38">
        <v>43334</v>
      </c>
      <c r="D440" s="39">
        <v>0.84244212962962972</v>
      </c>
      <c r="E440" s="40" t="s">
        <v>9</v>
      </c>
      <c r="F440" s="40">
        <v>11</v>
      </c>
      <c r="G440" s="40" t="s">
        <v>11</v>
      </c>
    </row>
    <row r="441" spans="3:7" ht="15" thickBot="1" x14ac:dyDescent="0.35">
      <c r="C441" s="38">
        <v>43334</v>
      </c>
      <c r="D441" s="39">
        <v>0.84491898148148159</v>
      </c>
      <c r="E441" s="40" t="s">
        <v>9</v>
      </c>
      <c r="F441" s="40">
        <v>12</v>
      </c>
      <c r="G441" s="40" t="s">
        <v>11</v>
      </c>
    </row>
    <row r="442" spans="3:7" ht="15" thickBot="1" x14ac:dyDescent="0.35">
      <c r="C442" s="38">
        <v>43334</v>
      </c>
      <c r="D442" s="39">
        <v>0.84498842592592593</v>
      </c>
      <c r="E442" s="40" t="s">
        <v>9</v>
      </c>
      <c r="F442" s="40">
        <v>10</v>
      </c>
      <c r="G442" s="40" t="s">
        <v>11</v>
      </c>
    </row>
    <row r="443" spans="3:7" ht="15" thickBot="1" x14ac:dyDescent="0.35">
      <c r="C443" s="38">
        <v>43334</v>
      </c>
      <c r="D443" s="39">
        <v>0.84649305555555554</v>
      </c>
      <c r="E443" s="40" t="s">
        <v>9</v>
      </c>
      <c r="F443" s="40">
        <v>12</v>
      </c>
      <c r="G443" s="40" t="s">
        <v>11</v>
      </c>
    </row>
    <row r="444" spans="3:7" ht="15" thickBot="1" x14ac:dyDescent="0.35">
      <c r="C444" s="38">
        <v>43334</v>
      </c>
      <c r="D444" s="39">
        <v>0.84652777777777777</v>
      </c>
      <c r="E444" s="40" t="s">
        <v>9</v>
      </c>
      <c r="F444" s="40">
        <v>10</v>
      </c>
      <c r="G444" s="40" t="s">
        <v>11</v>
      </c>
    </row>
    <row r="445" spans="3:7" ht="15" thickBot="1" x14ac:dyDescent="0.35">
      <c r="C445" s="38">
        <v>43334</v>
      </c>
      <c r="D445" s="39">
        <v>0.84896990740740741</v>
      </c>
      <c r="E445" s="40" t="s">
        <v>9</v>
      </c>
      <c r="F445" s="40">
        <v>15</v>
      </c>
      <c r="G445" s="40" t="s">
        <v>11</v>
      </c>
    </row>
    <row r="446" spans="3:7" ht="15" thickBot="1" x14ac:dyDescent="0.35">
      <c r="C446" s="38">
        <v>43334</v>
      </c>
      <c r="D446" s="39">
        <v>0.85078703703703706</v>
      </c>
      <c r="E446" s="40" t="s">
        <v>9</v>
      </c>
      <c r="F446" s="40">
        <v>12</v>
      </c>
      <c r="G446" s="40" t="s">
        <v>11</v>
      </c>
    </row>
    <row r="447" spans="3:7" ht="15" thickBot="1" x14ac:dyDescent="0.35">
      <c r="C447" s="38">
        <v>43334</v>
      </c>
      <c r="D447" s="39">
        <v>0.8510416666666667</v>
      </c>
      <c r="E447" s="40" t="s">
        <v>9</v>
      </c>
      <c r="F447" s="40">
        <v>14</v>
      </c>
      <c r="G447" s="40" t="s">
        <v>11</v>
      </c>
    </row>
    <row r="448" spans="3:7" ht="15" thickBot="1" x14ac:dyDescent="0.35">
      <c r="C448" s="38">
        <v>43334</v>
      </c>
      <c r="D448" s="39">
        <v>0.85894675925925934</v>
      </c>
      <c r="E448" s="40" t="s">
        <v>9</v>
      </c>
      <c r="F448" s="40">
        <v>17</v>
      </c>
      <c r="G448" s="40" t="s">
        <v>10</v>
      </c>
    </row>
    <row r="449" spans="3:7" ht="15" thickBot="1" x14ac:dyDescent="0.35">
      <c r="C449" s="38">
        <v>43334</v>
      </c>
      <c r="D449" s="39">
        <v>0.85918981481481482</v>
      </c>
      <c r="E449" s="40" t="s">
        <v>9</v>
      </c>
      <c r="F449" s="40">
        <v>10</v>
      </c>
      <c r="G449" s="40" t="s">
        <v>11</v>
      </c>
    </row>
    <row r="450" spans="3:7" ht="15" thickBot="1" x14ac:dyDescent="0.35">
      <c r="C450" s="38">
        <v>43334</v>
      </c>
      <c r="D450" s="39">
        <v>0.86105324074074074</v>
      </c>
      <c r="E450" s="40" t="s">
        <v>9</v>
      </c>
      <c r="F450" s="40">
        <v>11</v>
      </c>
      <c r="G450" s="40" t="s">
        <v>11</v>
      </c>
    </row>
    <row r="451" spans="3:7" ht="15" thickBot="1" x14ac:dyDescent="0.35">
      <c r="C451" s="38">
        <v>43334</v>
      </c>
      <c r="D451" s="39">
        <v>0.8614814814814814</v>
      </c>
      <c r="E451" s="40" t="s">
        <v>9</v>
      </c>
      <c r="F451" s="40">
        <v>12</v>
      </c>
      <c r="G451" s="40" t="s">
        <v>11</v>
      </c>
    </row>
    <row r="452" spans="3:7" ht="15" thickBot="1" x14ac:dyDescent="0.35">
      <c r="C452" s="38">
        <v>43334</v>
      </c>
      <c r="D452" s="39">
        <v>0.87285879629629637</v>
      </c>
      <c r="E452" s="40" t="s">
        <v>9</v>
      </c>
      <c r="F452" s="40">
        <v>14</v>
      </c>
      <c r="G452" s="40" t="s">
        <v>11</v>
      </c>
    </row>
    <row r="453" spans="3:7" ht="15" thickBot="1" x14ac:dyDescent="0.35">
      <c r="C453" s="38">
        <v>43334</v>
      </c>
      <c r="D453" s="39">
        <v>0.87312499999999993</v>
      </c>
      <c r="E453" s="40" t="s">
        <v>9</v>
      </c>
      <c r="F453" s="40">
        <v>30</v>
      </c>
      <c r="G453" s="40" t="s">
        <v>11</v>
      </c>
    </row>
    <row r="454" spans="3:7" ht="15" thickBot="1" x14ac:dyDescent="0.35">
      <c r="C454" s="38">
        <v>43334</v>
      </c>
      <c r="D454" s="39">
        <v>0.87586805555555547</v>
      </c>
      <c r="E454" s="40" t="s">
        <v>9</v>
      </c>
      <c r="F454" s="40">
        <v>14</v>
      </c>
      <c r="G454" s="40" t="s">
        <v>10</v>
      </c>
    </row>
    <row r="455" spans="3:7" ht="15" thickBot="1" x14ac:dyDescent="0.35">
      <c r="C455" s="38">
        <v>43335</v>
      </c>
      <c r="D455" s="39">
        <v>0.14534722222222221</v>
      </c>
      <c r="E455" s="40" t="s">
        <v>9</v>
      </c>
      <c r="F455" s="40">
        <v>11</v>
      </c>
      <c r="G455" s="40" t="s">
        <v>11</v>
      </c>
    </row>
    <row r="456" spans="3:7" ht="15" thickBot="1" x14ac:dyDescent="0.35">
      <c r="C456" s="38">
        <v>43335</v>
      </c>
      <c r="D456" s="39">
        <v>0.14571759259259259</v>
      </c>
      <c r="E456" s="40" t="s">
        <v>9</v>
      </c>
      <c r="F456" s="40">
        <v>11</v>
      </c>
      <c r="G456" s="40" t="s">
        <v>11</v>
      </c>
    </row>
    <row r="457" spans="3:7" ht="15" thickBot="1" x14ac:dyDescent="0.35">
      <c r="C457" s="38">
        <v>43335</v>
      </c>
      <c r="D457" s="39">
        <v>0.23644675925925926</v>
      </c>
      <c r="E457" s="40" t="s">
        <v>9</v>
      </c>
      <c r="F457" s="40">
        <v>11</v>
      </c>
      <c r="G457" s="40" t="s">
        <v>11</v>
      </c>
    </row>
    <row r="458" spans="3:7" ht="15" thickBot="1" x14ac:dyDescent="0.35">
      <c r="C458" s="38">
        <v>43335</v>
      </c>
      <c r="D458" s="39">
        <v>0.26997685185185188</v>
      </c>
      <c r="E458" s="40" t="s">
        <v>9</v>
      </c>
      <c r="F458" s="40">
        <v>11</v>
      </c>
      <c r="G458" s="40" t="s">
        <v>11</v>
      </c>
    </row>
    <row r="459" spans="3:7" ht="15" thickBot="1" x14ac:dyDescent="0.35">
      <c r="C459" s="38">
        <v>43335</v>
      </c>
      <c r="D459" s="39">
        <v>0.28456018518518517</v>
      </c>
      <c r="E459" s="40" t="s">
        <v>9</v>
      </c>
      <c r="F459" s="40">
        <v>11</v>
      </c>
      <c r="G459" s="40" t="s">
        <v>11</v>
      </c>
    </row>
    <row r="460" spans="3:7" ht="15" thickBot="1" x14ac:dyDescent="0.35">
      <c r="C460" s="38">
        <v>43335</v>
      </c>
      <c r="D460" s="39">
        <v>0.30379629629629629</v>
      </c>
      <c r="E460" s="40" t="s">
        <v>9</v>
      </c>
      <c r="F460" s="40">
        <v>11</v>
      </c>
      <c r="G460" s="40" t="s">
        <v>11</v>
      </c>
    </row>
    <row r="461" spans="3:7" ht="15" thickBot="1" x14ac:dyDescent="0.35">
      <c r="C461" s="38">
        <v>43335</v>
      </c>
      <c r="D461" s="39">
        <v>0.30930555555555556</v>
      </c>
      <c r="E461" s="40" t="s">
        <v>9</v>
      </c>
      <c r="F461" s="40">
        <v>10</v>
      </c>
      <c r="G461" s="40" t="s">
        <v>11</v>
      </c>
    </row>
    <row r="462" spans="3:7" ht="15" thickBot="1" x14ac:dyDescent="0.35">
      <c r="C462" s="38">
        <v>43335</v>
      </c>
      <c r="D462" s="39">
        <v>0.31681712962962966</v>
      </c>
      <c r="E462" s="40" t="s">
        <v>9</v>
      </c>
      <c r="F462" s="40">
        <v>12</v>
      </c>
      <c r="G462" s="40" t="s">
        <v>11</v>
      </c>
    </row>
    <row r="463" spans="3:7" ht="15" thickBot="1" x14ac:dyDescent="0.35">
      <c r="C463" s="38">
        <v>43335</v>
      </c>
      <c r="D463" s="39">
        <v>0.3258564814814815</v>
      </c>
      <c r="E463" s="40" t="s">
        <v>9</v>
      </c>
      <c r="F463" s="40">
        <v>18</v>
      </c>
      <c r="G463" s="40" t="s">
        <v>10</v>
      </c>
    </row>
    <row r="464" spans="3:7" ht="15" thickBot="1" x14ac:dyDescent="0.35">
      <c r="C464" s="38">
        <v>43335</v>
      </c>
      <c r="D464" s="39">
        <v>0.33054398148148151</v>
      </c>
      <c r="E464" s="40" t="s">
        <v>9</v>
      </c>
      <c r="F464" s="40">
        <v>12</v>
      </c>
      <c r="G464" s="40" t="s">
        <v>11</v>
      </c>
    </row>
    <row r="465" spans="3:7" ht="15" thickBot="1" x14ac:dyDescent="0.35">
      <c r="C465" s="38">
        <v>43335</v>
      </c>
      <c r="D465" s="39">
        <v>0.33178240740740739</v>
      </c>
      <c r="E465" s="40" t="s">
        <v>9</v>
      </c>
      <c r="F465" s="40">
        <v>12</v>
      </c>
      <c r="G465" s="40" t="s">
        <v>11</v>
      </c>
    </row>
    <row r="466" spans="3:7" ht="15" thickBot="1" x14ac:dyDescent="0.35">
      <c r="C466" s="38">
        <v>43335</v>
      </c>
      <c r="D466" s="39">
        <v>0.35391203703703705</v>
      </c>
      <c r="E466" s="40" t="s">
        <v>9</v>
      </c>
      <c r="F466" s="40">
        <v>10</v>
      </c>
      <c r="G466" s="40" t="s">
        <v>11</v>
      </c>
    </row>
    <row r="467" spans="3:7" ht="15" thickBot="1" x14ac:dyDescent="0.35">
      <c r="C467" s="38">
        <v>43335</v>
      </c>
      <c r="D467" s="39">
        <v>0.36533564814814817</v>
      </c>
      <c r="E467" s="40" t="s">
        <v>9</v>
      </c>
      <c r="F467" s="40">
        <v>11</v>
      </c>
      <c r="G467" s="40" t="s">
        <v>11</v>
      </c>
    </row>
    <row r="468" spans="3:7" ht="15" thickBot="1" x14ac:dyDescent="0.35">
      <c r="C468" s="38">
        <v>43335</v>
      </c>
      <c r="D468" s="39">
        <v>0.37053240740740739</v>
      </c>
      <c r="E468" s="40" t="s">
        <v>9</v>
      </c>
      <c r="F468" s="40">
        <v>10</v>
      </c>
      <c r="G468" s="40" t="s">
        <v>10</v>
      </c>
    </row>
    <row r="469" spans="3:7" ht="15" thickBot="1" x14ac:dyDescent="0.35">
      <c r="C469" s="38">
        <v>43335</v>
      </c>
      <c r="D469" s="39">
        <v>0.37266203703703704</v>
      </c>
      <c r="E469" s="40" t="s">
        <v>9</v>
      </c>
      <c r="F469" s="40">
        <v>9</v>
      </c>
      <c r="G469" s="40" t="s">
        <v>10</v>
      </c>
    </row>
    <row r="470" spans="3:7" ht="15" thickBot="1" x14ac:dyDescent="0.35">
      <c r="C470" s="38">
        <v>43335</v>
      </c>
      <c r="D470" s="39">
        <v>0.39136574074074071</v>
      </c>
      <c r="E470" s="40" t="s">
        <v>9</v>
      </c>
      <c r="F470" s="40">
        <v>14</v>
      </c>
      <c r="G470" s="40" t="s">
        <v>10</v>
      </c>
    </row>
    <row r="471" spans="3:7" ht="15" thickBot="1" x14ac:dyDescent="0.35">
      <c r="C471" s="38">
        <v>43335</v>
      </c>
      <c r="D471" s="39">
        <v>0.39251157407407405</v>
      </c>
      <c r="E471" s="40" t="s">
        <v>9</v>
      </c>
      <c r="F471" s="40">
        <v>13</v>
      </c>
      <c r="G471" s="40" t="s">
        <v>11</v>
      </c>
    </row>
    <row r="472" spans="3:7" ht="15" thickBot="1" x14ac:dyDescent="0.35">
      <c r="C472" s="38">
        <v>43335</v>
      </c>
      <c r="D472" s="39">
        <v>0.39649305555555553</v>
      </c>
      <c r="E472" s="40" t="s">
        <v>9</v>
      </c>
      <c r="F472" s="40">
        <v>12</v>
      </c>
      <c r="G472" s="40" t="s">
        <v>11</v>
      </c>
    </row>
    <row r="473" spans="3:7" ht="15" thickBot="1" x14ac:dyDescent="0.35">
      <c r="C473" s="38">
        <v>43335</v>
      </c>
      <c r="D473" s="39">
        <v>0.40027777777777779</v>
      </c>
      <c r="E473" s="40" t="s">
        <v>9</v>
      </c>
      <c r="F473" s="40">
        <v>11</v>
      </c>
      <c r="G473" s="40" t="s">
        <v>11</v>
      </c>
    </row>
    <row r="474" spans="3:7" ht="15" thickBot="1" x14ac:dyDescent="0.35">
      <c r="C474" s="38">
        <v>43335</v>
      </c>
      <c r="D474" s="39">
        <v>0.40339120370370374</v>
      </c>
      <c r="E474" s="40" t="s">
        <v>9</v>
      </c>
      <c r="F474" s="40">
        <v>23</v>
      </c>
      <c r="G474" s="40" t="s">
        <v>10</v>
      </c>
    </row>
    <row r="475" spans="3:7" ht="15" thickBot="1" x14ac:dyDescent="0.35">
      <c r="C475" s="38">
        <v>43335</v>
      </c>
      <c r="D475" s="39">
        <v>0.4334027777777778</v>
      </c>
      <c r="E475" s="40" t="s">
        <v>9</v>
      </c>
      <c r="F475" s="40">
        <v>18</v>
      </c>
      <c r="G475" s="40" t="s">
        <v>11</v>
      </c>
    </row>
    <row r="476" spans="3:7" ht="15" thickBot="1" x14ac:dyDescent="0.35">
      <c r="C476" s="38">
        <v>43335</v>
      </c>
      <c r="D476" s="39">
        <v>0.43458333333333332</v>
      </c>
      <c r="E476" s="40" t="s">
        <v>9</v>
      </c>
      <c r="F476" s="40">
        <v>11</v>
      </c>
      <c r="G476" s="40" t="s">
        <v>11</v>
      </c>
    </row>
    <row r="477" spans="3:7" ht="15" thickBot="1" x14ac:dyDescent="0.35">
      <c r="C477" s="38">
        <v>43335</v>
      </c>
      <c r="D477" s="39">
        <v>0.44376157407407407</v>
      </c>
      <c r="E477" s="40" t="s">
        <v>9</v>
      </c>
      <c r="F477" s="40">
        <v>10</v>
      </c>
      <c r="G477" s="40" t="s">
        <v>11</v>
      </c>
    </row>
    <row r="478" spans="3:7" ht="15" thickBot="1" x14ac:dyDescent="0.35">
      <c r="C478" s="38">
        <v>43335</v>
      </c>
      <c r="D478" s="39">
        <v>0.45348379629629632</v>
      </c>
      <c r="E478" s="40" t="s">
        <v>9</v>
      </c>
      <c r="F478" s="40">
        <v>10</v>
      </c>
      <c r="G478" s="40" t="s">
        <v>11</v>
      </c>
    </row>
    <row r="479" spans="3:7" ht="15" thickBot="1" x14ac:dyDescent="0.35">
      <c r="C479" s="38">
        <v>43335</v>
      </c>
      <c r="D479" s="39">
        <v>0.45762731481481483</v>
      </c>
      <c r="E479" s="40" t="s">
        <v>9</v>
      </c>
      <c r="F479" s="40">
        <v>8</v>
      </c>
      <c r="G479" s="40" t="s">
        <v>11</v>
      </c>
    </row>
    <row r="480" spans="3:7" ht="15" thickBot="1" x14ac:dyDescent="0.35">
      <c r="C480" s="38">
        <v>43335</v>
      </c>
      <c r="D480" s="39">
        <v>0.46690972222222221</v>
      </c>
      <c r="E480" s="40" t="s">
        <v>9</v>
      </c>
      <c r="F480" s="40">
        <v>22</v>
      </c>
      <c r="G480" s="40" t="s">
        <v>11</v>
      </c>
    </row>
    <row r="481" spans="3:7" ht="15" thickBot="1" x14ac:dyDescent="0.35">
      <c r="C481" s="38">
        <v>43335</v>
      </c>
      <c r="D481" s="39">
        <v>0.46693287037037035</v>
      </c>
      <c r="E481" s="40" t="s">
        <v>9</v>
      </c>
      <c r="F481" s="40">
        <v>22</v>
      </c>
      <c r="G481" s="40" t="s">
        <v>11</v>
      </c>
    </row>
    <row r="482" spans="3:7" ht="15" thickBot="1" x14ac:dyDescent="0.35">
      <c r="C482" s="38">
        <v>43335</v>
      </c>
      <c r="D482" s="39">
        <v>0.46693287037037035</v>
      </c>
      <c r="E482" s="40" t="s">
        <v>9</v>
      </c>
      <c r="F482" s="40">
        <v>22</v>
      </c>
      <c r="G482" s="40" t="s">
        <v>11</v>
      </c>
    </row>
    <row r="483" spans="3:7" ht="15" thickBot="1" x14ac:dyDescent="0.35">
      <c r="C483" s="38">
        <v>43335</v>
      </c>
      <c r="D483" s="39">
        <v>0.46694444444444444</v>
      </c>
      <c r="E483" s="40" t="s">
        <v>9</v>
      </c>
      <c r="F483" s="40">
        <v>21</v>
      </c>
      <c r="G483" s="40" t="s">
        <v>11</v>
      </c>
    </row>
    <row r="484" spans="3:7" ht="15" thickBot="1" x14ac:dyDescent="0.35">
      <c r="C484" s="38">
        <v>43335</v>
      </c>
      <c r="D484" s="39">
        <v>0.46696759259259263</v>
      </c>
      <c r="E484" s="40" t="s">
        <v>9</v>
      </c>
      <c r="F484" s="40">
        <v>13</v>
      </c>
      <c r="G484" s="40" t="s">
        <v>11</v>
      </c>
    </row>
    <row r="485" spans="3:7" ht="15" thickBot="1" x14ac:dyDescent="0.35">
      <c r="C485" s="38">
        <v>43335</v>
      </c>
      <c r="D485" s="39">
        <v>0.4723148148148148</v>
      </c>
      <c r="E485" s="40" t="s">
        <v>9</v>
      </c>
      <c r="F485" s="40">
        <v>25</v>
      </c>
      <c r="G485" s="40" t="s">
        <v>10</v>
      </c>
    </row>
    <row r="486" spans="3:7" ht="15" thickBot="1" x14ac:dyDescent="0.35">
      <c r="C486" s="38">
        <v>43335</v>
      </c>
      <c r="D486" s="39">
        <v>0.48956018518518518</v>
      </c>
      <c r="E486" s="40" t="s">
        <v>9</v>
      </c>
      <c r="F486" s="40">
        <v>15</v>
      </c>
      <c r="G486" s="40" t="s">
        <v>10</v>
      </c>
    </row>
    <row r="487" spans="3:7" ht="15" thickBot="1" x14ac:dyDescent="0.35">
      <c r="C487" s="38">
        <v>43335</v>
      </c>
      <c r="D487" s="39">
        <v>0.49055555555555558</v>
      </c>
      <c r="E487" s="40" t="s">
        <v>9</v>
      </c>
      <c r="F487" s="40">
        <v>16</v>
      </c>
      <c r="G487" s="40" t="s">
        <v>10</v>
      </c>
    </row>
    <row r="488" spans="3:7" ht="15" thickBot="1" x14ac:dyDescent="0.35">
      <c r="C488" s="38">
        <v>43335</v>
      </c>
      <c r="D488" s="39">
        <v>0.49059027777777775</v>
      </c>
      <c r="E488" s="40" t="s">
        <v>9</v>
      </c>
      <c r="F488" s="40">
        <v>23</v>
      </c>
      <c r="G488" s="40" t="s">
        <v>10</v>
      </c>
    </row>
    <row r="489" spans="3:7" ht="15" thickBot="1" x14ac:dyDescent="0.35">
      <c r="C489" s="38">
        <v>43335</v>
      </c>
      <c r="D489" s="39">
        <v>0.49060185185185184</v>
      </c>
      <c r="E489" s="40" t="s">
        <v>9</v>
      </c>
      <c r="F489" s="40">
        <v>23</v>
      </c>
      <c r="G489" s="40" t="s">
        <v>10</v>
      </c>
    </row>
    <row r="490" spans="3:7" ht="15" thickBot="1" x14ac:dyDescent="0.35">
      <c r="C490" s="38">
        <v>43335</v>
      </c>
      <c r="D490" s="39">
        <v>0.49061342592592588</v>
      </c>
      <c r="E490" s="40" t="s">
        <v>9</v>
      </c>
      <c r="F490" s="40">
        <v>14</v>
      </c>
      <c r="G490" s="40" t="s">
        <v>10</v>
      </c>
    </row>
    <row r="491" spans="3:7" ht="15" thickBot="1" x14ac:dyDescent="0.35">
      <c r="C491" s="38">
        <v>43335</v>
      </c>
      <c r="D491" s="39">
        <v>0.5025115740740741</v>
      </c>
      <c r="E491" s="40" t="s">
        <v>9</v>
      </c>
      <c r="F491" s="40">
        <v>22</v>
      </c>
      <c r="G491" s="40" t="s">
        <v>11</v>
      </c>
    </row>
    <row r="492" spans="3:7" ht="15" thickBot="1" x14ac:dyDescent="0.35">
      <c r="C492" s="38">
        <v>43335</v>
      </c>
      <c r="D492" s="39">
        <v>0.50626157407407402</v>
      </c>
      <c r="E492" s="40" t="s">
        <v>9</v>
      </c>
      <c r="F492" s="40">
        <v>11</v>
      </c>
      <c r="G492" s="40" t="s">
        <v>10</v>
      </c>
    </row>
    <row r="493" spans="3:7" ht="15" thickBot="1" x14ac:dyDescent="0.35">
      <c r="C493" s="38">
        <v>43335</v>
      </c>
      <c r="D493" s="39">
        <v>0.50656250000000003</v>
      </c>
      <c r="E493" s="40" t="s">
        <v>9</v>
      </c>
      <c r="F493" s="40">
        <v>17</v>
      </c>
      <c r="G493" s="40" t="s">
        <v>10</v>
      </c>
    </row>
    <row r="494" spans="3:7" ht="15" thickBot="1" x14ac:dyDescent="0.35">
      <c r="C494" s="38">
        <v>43335</v>
      </c>
      <c r="D494" s="39">
        <v>0.50746527777777783</v>
      </c>
      <c r="E494" s="40" t="s">
        <v>9</v>
      </c>
      <c r="F494" s="40">
        <v>13</v>
      </c>
      <c r="G494" s="40" t="s">
        <v>11</v>
      </c>
    </row>
    <row r="495" spans="3:7" ht="15" thickBot="1" x14ac:dyDescent="0.35">
      <c r="C495" s="38">
        <v>43335</v>
      </c>
      <c r="D495" s="39">
        <v>0.50841435185185191</v>
      </c>
      <c r="E495" s="40" t="s">
        <v>9</v>
      </c>
      <c r="F495" s="40">
        <v>12</v>
      </c>
      <c r="G495" s="40" t="s">
        <v>11</v>
      </c>
    </row>
    <row r="496" spans="3:7" ht="15" thickBot="1" x14ac:dyDescent="0.35">
      <c r="C496" s="38">
        <v>43335</v>
      </c>
      <c r="D496" s="39">
        <v>0.51634259259259263</v>
      </c>
      <c r="E496" s="40" t="s">
        <v>9</v>
      </c>
      <c r="F496" s="40">
        <v>25</v>
      </c>
      <c r="G496" s="40" t="s">
        <v>10</v>
      </c>
    </row>
    <row r="497" spans="3:7" ht="15" thickBot="1" x14ac:dyDescent="0.35">
      <c r="C497" s="38">
        <v>43335</v>
      </c>
      <c r="D497" s="39">
        <v>0.51736111111111105</v>
      </c>
      <c r="E497" s="40" t="s">
        <v>9</v>
      </c>
      <c r="F497" s="40">
        <v>14</v>
      </c>
      <c r="G497" s="40" t="s">
        <v>11</v>
      </c>
    </row>
    <row r="498" spans="3:7" ht="15" thickBot="1" x14ac:dyDescent="0.35">
      <c r="C498" s="38">
        <v>43335</v>
      </c>
      <c r="D498" s="39">
        <v>0.51773148148148151</v>
      </c>
      <c r="E498" s="40" t="s">
        <v>9</v>
      </c>
      <c r="F498" s="40">
        <v>13</v>
      </c>
      <c r="G498" s="40" t="s">
        <v>11</v>
      </c>
    </row>
    <row r="499" spans="3:7" ht="15" thickBot="1" x14ac:dyDescent="0.35">
      <c r="C499" s="38">
        <v>43335</v>
      </c>
      <c r="D499" s="39">
        <v>0.52309027777777783</v>
      </c>
      <c r="E499" s="40" t="s">
        <v>9</v>
      </c>
      <c r="F499" s="40">
        <v>25</v>
      </c>
      <c r="G499" s="40" t="s">
        <v>10</v>
      </c>
    </row>
    <row r="500" spans="3:7" ht="15" thickBot="1" x14ac:dyDescent="0.35">
      <c r="C500" s="38">
        <v>43335</v>
      </c>
      <c r="D500" s="39">
        <v>0.5272916666666666</v>
      </c>
      <c r="E500" s="40" t="s">
        <v>9</v>
      </c>
      <c r="F500" s="40">
        <v>14</v>
      </c>
      <c r="G500" s="40" t="s">
        <v>11</v>
      </c>
    </row>
    <row r="501" spans="3:7" ht="15" thickBot="1" x14ac:dyDescent="0.35">
      <c r="C501" s="38">
        <v>43335</v>
      </c>
      <c r="D501" s="39">
        <v>0.5411921296296297</v>
      </c>
      <c r="E501" s="40" t="s">
        <v>9</v>
      </c>
      <c r="F501" s="40">
        <v>9</v>
      </c>
      <c r="G501" s="40" t="s">
        <v>10</v>
      </c>
    </row>
    <row r="502" spans="3:7" ht="15" thickBot="1" x14ac:dyDescent="0.35">
      <c r="C502" s="38">
        <v>43335</v>
      </c>
      <c r="D502" s="39">
        <v>0.54230324074074077</v>
      </c>
      <c r="E502" s="40" t="s">
        <v>9</v>
      </c>
      <c r="F502" s="40">
        <v>14</v>
      </c>
      <c r="G502" s="40" t="s">
        <v>11</v>
      </c>
    </row>
    <row r="503" spans="3:7" ht="15" thickBot="1" x14ac:dyDescent="0.35">
      <c r="C503" s="38">
        <v>43335</v>
      </c>
      <c r="D503" s="39">
        <v>0.54375000000000007</v>
      </c>
      <c r="E503" s="40" t="s">
        <v>9</v>
      </c>
      <c r="F503" s="40">
        <v>9</v>
      </c>
      <c r="G503" s="40" t="s">
        <v>11</v>
      </c>
    </row>
    <row r="504" spans="3:7" ht="15" thickBot="1" x14ac:dyDescent="0.35">
      <c r="C504" s="38">
        <v>43335</v>
      </c>
      <c r="D504" s="39">
        <v>0.54479166666666667</v>
      </c>
      <c r="E504" s="40" t="s">
        <v>9</v>
      </c>
      <c r="F504" s="40">
        <v>8</v>
      </c>
      <c r="G504" s="40" t="s">
        <v>11</v>
      </c>
    </row>
    <row r="505" spans="3:7" ht="15" thickBot="1" x14ac:dyDescent="0.35">
      <c r="C505" s="38">
        <v>43335</v>
      </c>
      <c r="D505" s="39">
        <v>0.55170138888888887</v>
      </c>
      <c r="E505" s="40" t="s">
        <v>9</v>
      </c>
      <c r="F505" s="40">
        <v>10</v>
      </c>
      <c r="G505" s="40" t="s">
        <v>11</v>
      </c>
    </row>
    <row r="506" spans="3:7" ht="15" thickBot="1" x14ac:dyDescent="0.35">
      <c r="C506" s="38">
        <v>43335</v>
      </c>
      <c r="D506" s="39">
        <v>0.56196759259259255</v>
      </c>
      <c r="E506" s="40" t="s">
        <v>9</v>
      </c>
      <c r="F506" s="40">
        <v>8</v>
      </c>
      <c r="G506" s="40" t="s">
        <v>11</v>
      </c>
    </row>
    <row r="507" spans="3:7" ht="15" thickBot="1" x14ac:dyDescent="0.35">
      <c r="C507" s="38">
        <v>43335</v>
      </c>
      <c r="D507" s="39">
        <v>0.57468750000000002</v>
      </c>
      <c r="E507" s="40" t="s">
        <v>9</v>
      </c>
      <c r="F507" s="40">
        <v>15</v>
      </c>
      <c r="G507" s="40" t="s">
        <v>11</v>
      </c>
    </row>
    <row r="508" spans="3:7" ht="15" thickBot="1" x14ac:dyDescent="0.35">
      <c r="C508" s="38">
        <v>43335</v>
      </c>
      <c r="D508" s="39">
        <v>0.57469907407407406</v>
      </c>
      <c r="E508" s="40" t="s">
        <v>9</v>
      </c>
      <c r="F508" s="40">
        <v>10</v>
      </c>
      <c r="G508" s="40" t="s">
        <v>11</v>
      </c>
    </row>
    <row r="509" spans="3:7" ht="15" thickBot="1" x14ac:dyDescent="0.35">
      <c r="C509" s="38">
        <v>43335</v>
      </c>
      <c r="D509" s="39">
        <v>0.58524305555555556</v>
      </c>
      <c r="E509" s="40" t="s">
        <v>9</v>
      </c>
      <c r="F509" s="40">
        <v>19</v>
      </c>
      <c r="G509" s="40" t="s">
        <v>10</v>
      </c>
    </row>
    <row r="510" spans="3:7" ht="15" thickBot="1" x14ac:dyDescent="0.35">
      <c r="C510" s="38">
        <v>43335</v>
      </c>
      <c r="D510" s="39">
        <v>0.58709490740740744</v>
      </c>
      <c r="E510" s="40" t="s">
        <v>9</v>
      </c>
      <c r="F510" s="40">
        <v>18</v>
      </c>
      <c r="G510" s="40" t="s">
        <v>11</v>
      </c>
    </row>
    <row r="511" spans="3:7" ht="15" thickBot="1" x14ac:dyDescent="0.35">
      <c r="C511" s="38">
        <v>43335</v>
      </c>
      <c r="D511" s="39">
        <v>0.58710648148148148</v>
      </c>
      <c r="E511" s="40" t="s">
        <v>9</v>
      </c>
      <c r="F511" s="40">
        <v>10</v>
      </c>
      <c r="G511" s="40" t="s">
        <v>11</v>
      </c>
    </row>
    <row r="512" spans="3:7" ht="15" thickBot="1" x14ac:dyDescent="0.35">
      <c r="C512" s="38">
        <v>43335</v>
      </c>
      <c r="D512" s="39">
        <v>0.59668981481481487</v>
      </c>
      <c r="E512" s="40" t="s">
        <v>9</v>
      </c>
      <c r="F512" s="40">
        <v>23</v>
      </c>
      <c r="G512" s="40" t="s">
        <v>10</v>
      </c>
    </row>
    <row r="513" spans="3:7" ht="15" thickBot="1" x14ac:dyDescent="0.35">
      <c r="C513" s="38">
        <v>43335</v>
      </c>
      <c r="D513" s="39">
        <v>0.60189814814814813</v>
      </c>
      <c r="E513" s="40" t="s">
        <v>9</v>
      </c>
      <c r="F513" s="40">
        <v>12</v>
      </c>
      <c r="G513" s="40" t="s">
        <v>10</v>
      </c>
    </row>
    <row r="514" spans="3:7" ht="15" thickBot="1" x14ac:dyDescent="0.35">
      <c r="C514" s="38">
        <v>43335</v>
      </c>
      <c r="D514" s="39">
        <v>0.60189814814814813</v>
      </c>
      <c r="E514" s="40" t="s">
        <v>9</v>
      </c>
      <c r="F514" s="40">
        <v>11</v>
      </c>
      <c r="G514" s="40" t="s">
        <v>10</v>
      </c>
    </row>
    <row r="515" spans="3:7" ht="15" thickBot="1" x14ac:dyDescent="0.35">
      <c r="C515" s="38">
        <v>43335</v>
      </c>
      <c r="D515" s="39">
        <v>0.61319444444444449</v>
      </c>
      <c r="E515" s="40" t="s">
        <v>9</v>
      </c>
      <c r="F515" s="40">
        <v>13</v>
      </c>
      <c r="G515" s="40" t="s">
        <v>11</v>
      </c>
    </row>
    <row r="516" spans="3:7" ht="15" thickBot="1" x14ac:dyDescent="0.35">
      <c r="C516" s="38">
        <v>43335</v>
      </c>
      <c r="D516" s="39">
        <v>0.61596064814814822</v>
      </c>
      <c r="E516" s="40" t="s">
        <v>9</v>
      </c>
      <c r="F516" s="40">
        <v>11</v>
      </c>
      <c r="G516" s="40" t="s">
        <v>11</v>
      </c>
    </row>
    <row r="517" spans="3:7" ht="15" thickBot="1" x14ac:dyDescent="0.35">
      <c r="C517" s="38">
        <v>43335</v>
      </c>
      <c r="D517" s="39">
        <v>0.62046296296296299</v>
      </c>
      <c r="E517" s="40" t="s">
        <v>9</v>
      </c>
      <c r="F517" s="40">
        <v>10</v>
      </c>
      <c r="G517" s="40" t="s">
        <v>11</v>
      </c>
    </row>
    <row r="518" spans="3:7" ht="15" thickBot="1" x14ac:dyDescent="0.35">
      <c r="C518" s="38">
        <v>43335</v>
      </c>
      <c r="D518" s="39">
        <v>0.62612268518518521</v>
      </c>
      <c r="E518" s="40" t="s">
        <v>9</v>
      </c>
      <c r="F518" s="40">
        <v>10</v>
      </c>
      <c r="G518" s="40" t="s">
        <v>10</v>
      </c>
    </row>
    <row r="519" spans="3:7" ht="15" thickBot="1" x14ac:dyDescent="0.35">
      <c r="C519" s="38">
        <v>43335</v>
      </c>
      <c r="D519" s="39">
        <v>0.6291782407407408</v>
      </c>
      <c r="E519" s="40" t="s">
        <v>9</v>
      </c>
      <c r="F519" s="40">
        <v>9</v>
      </c>
      <c r="G519" s="40" t="s">
        <v>11</v>
      </c>
    </row>
    <row r="520" spans="3:7" ht="15" thickBot="1" x14ac:dyDescent="0.35">
      <c r="C520" s="38">
        <v>43335</v>
      </c>
      <c r="D520" s="39">
        <v>0.63431712962962961</v>
      </c>
      <c r="E520" s="40" t="s">
        <v>9</v>
      </c>
      <c r="F520" s="40">
        <v>11</v>
      </c>
      <c r="G520" s="40" t="s">
        <v>10</v>
      </c>
    </row>
    <row r="521" spans="3:7" ht="15" thickBot="1" x14ac:dyDescent="0.35">
      <c r="C521" s="38">
        <v>43335</v>
      </c>
      <c r="D521" s="39">
        <v>0.6381134259259259</v>
      </c>
      <c r="E521" s="40" t="s">
        <v>9</v>
      </c>
      <c r="F521" s="40">
        <v>15</v>
      </c>
      <c r="G521" s="40" t="s">
        <v>10</v>
      </c>
    </row>
    <row r="522" spans="3:7" ht="15" thickBot="1" x14ac:dyDescent="0.35">
      <c r="C522" s="38">
        <v>43335</v>
      </c>
      <c r="D522" s="39">
        <v>0.63812499999999994</v>
      </c>
      <c r="E522" s="40" t="s">
        <v>9</v>
      </c>
      <c r="F522" s="40">
        <v>14</v>
      </c>
      <c r="G522" s="40" t="s">
        <v>10</v>
      </c>
    </row>
    <row r="523" spans="3:7" ht="15" thickBot="1" x14ac:dyDescent="0.35">
      <c r="C523" s="38">
        <v>43335</v>
      </c>
      <c r="D523" s="39">
        <v>0.65243055555555551</v>
      </c>
      <c r="E523" s="40" t="s">
        <v>9</v>
      </c>
      <c r="F523" s="40">
        <v>23</v>
      </c>
      <c r="G523" s="40" t="s">
        <v>10</v>
      </c>
    </row>
    <row r="524" spans="3:7" ht="15" thickBot="1" x14ac:dyDescent="0.35">
      <c r="C524" s="38">
        <v>43335</v>
      </c>
      <c r="D524" s="39">
        <v>0.6524537037037037</v>
      </c>
      <c r="E524" s="40" t="s">
        <v>9</v>
      </c>
      <c r="F524" s="40">
        <v>23</v>
      </c>
      <c r="G524" s="40" t="s">
        <v>10</v>
      </c>
    </row>
    <row r="525" spans="3:7" ht="15" thickBot="1" x14ac:dyDescent="0.35">
      <c r="C525" s="38">
        <v>43335</v>
      </c>
      <c r="D525" s="39">
        <v>0.65247685185185189</v>
      </c>
      <c r="E525" s="40" t="s">
        <v>9</v>
      </c>
      <c r="F525" s="40">
        <v>22</v>
      </c>
      <c r="G525" s="40" t="s">
        <v>10</v>
      </c>
    </row>
    <row r="526" spans="3:7" ht="15" thickBot="1" x14ac:dyDescent="0.35">
      <c r="C526" s="38">
        <v>43335</v>
      </c>
      <c r="D526" s="39">
        <v>0.66061342592592587</v>
      </c>
      <c r="E526" s="40" t="s">
        <v>9</v>
      </c>
      <c r="F526" s="40">
        <v>18</v>
      </c>
      <c r="G526" s="40" t="s">
        <v>10</v>
      </c>
    </row>
    <row r="527" spans="3:7" ht="15" thickBot="1" x14ac:dyDescent="0.35">
      <c r="C527" s="38">
        <v>43335</v>
      </c>
      <c r="D527" s="39">
        <v>0.68495370370370379</v>
      </c>
      <c r="E527" s="40" t="s">
        <v>9</v>
      </c>
      <c r="F527" s="40">
        <v>27</v>
      </c>
      <c r="G527" s="40" t="s">
        <v>10</v>
      </c>
    </row>
    <row r="528" spans="3:7" ht="15" thickBot="1" x14ac:dyDescent="0.35">
      <c r="C528" s="38">
        <v>43335</v>
      </c>
      <c r="D528" s="39">
        <v>0.69070601851851843</v>
      </c>
      <c r="E528" s="40" t="s">
        <v>9</v>
      </c>
      <c r="F528" s="40">
        <v>21</v>
      </c>
      <c r="G528" s="40" t="s">
        <v>10</v>
      </c>
    </row>
    <row r="529" spans="3:7" ht="15" thickBot="1" x14ac:dyDescent="0.35">
      <c r="C529" s="38">
        <v>43335</v>
      </c>
      <c r="D529" s="39">
        <v>0.69072916666666673</v>
      </c>
      <c r="E529" s="40" t="s">
        <v>9</v>
      </c>
      <c r="F529" s="40">
        <v>19</v>
      </c>
      <c r="G529" s="40" t="s">
        <v>10</v>
      </c>
    </row>
    <row r="530" spans="3:7" ht="15" thickBot="1" x14ac:dyDescent="0.35">
      <c r="C530" s="38">
        <v>43335</v>
      </c>
      <c r="D530" s="39">
        <v>0.69278935185185186</v>
      </c>
      <c r="E530" s="40" t="s">
        <v>9</v>
      </c>
      <c r="F530" s="40">
        <v>28</v>
      </c>
      <c r="G530" s="40" t="s">
        <v>10</v>
      </c>
    </row>
    <row r="531" spans="3:7" ht="15" thickBot="1" x14ac:dyDescent="0.35">
      <c r="C531" s="38">
        <v>43335</v>
      </c>
      <c r="D531" s="39">
        <v>0.69289351851851855</v>
      </c>
      <c r="E531" s="40" t="s">
        <v>9</v>
      </c>
      <c r="F531" s="40">
        <v>26</v>
      </c>
      <c r="G531" s="40" t="s">
        <v>10</v>
      </c>
    </row>
    <row r="532" spans="3:7" ht="15" thickBot="1" x14ac:dyDescent="0.35">
      <c r="C532" s="38">
        <v>43335</v>
      </c>
      <c r="D532" s="39">
        <v>0.69524305555555566</v>
      </c>
      <c r="E532" s="40" t="s">
        <v>9</v>
      </c>
      <c r="F532" s="40">
        <v>12</v>
      </c>
      <c r="G532" s="40" t="s">
        <v>11</v>
      </c>
    </row>
    <row r="533" spans="3:7" ht="15" thickBot="1" x14ac:dyDescent="0.35">
      <c r="C533" s="38">
        <v>43335</v>
      </c>
      <c r="D533" s="39">
        <v>0.69767361111111104</v>
      </c>
      <c r="E533" s="40" t="s">
        <v>9</v>
      </c>
      <c r="F533" s="40">
        <v>34</v>
      </c>
      <c r="G533" s="40" t="s">
        <v>10</v>
      </c>
    </row>
    <row r="534" spans="3:7" ht="15" thickBot="1" x14ac:dyDescent="0.35">
      <c r="C534" s="38">
        <v>43335</v>
      </c>
      <c r="D534" s="39">
        <v>0.69954861111111111</v>
      </c>
      <c r="E534" s="40" t="s">
        <v>9</v>
      </c>
      <c r="F534" s="40">
        <v>13</v>
      </c>
      <c r="G534" s="40" t="s">
        <v>11</v>
      </c>
    </row>
    <row r="535" spans="3:7" ht="15" thickBot="1" x14ac:dyDescent="0.35">
      <c r="C535" s="38">
        <v>43335</v>
      </c>
      <c r="D535" s="39">
        <v>0.69994212962962965</v>
      </c>
      <c r="E535" s="40" t="s">
        <v>9</v>
      </c>
      <c r="F535" s="40">
        <v>16</v>
      </c>
      <c r="G535" s="40" t="s">
        <v>10</v>
      </c>
    </row>
    <row r="536" spans="3:7" ht="15" thickBot="1" x14ac:dyDescent="0.35">
      <c r="C536" s="38">
        <v>43335</v>
      </c>
      <c r="D536" s="39">
        <v>0.70137731481481491</v>
      </c>
      <c r="E536" s="40" t="s">
        <v>9</v>
      </c>
      <c r="F536" s="40">
        <v>30</v>
      </c>
      <c r="G536" s="40" t="s">
        <v>10</v>
      </c>
    </row>
    <row r="537" spans="3:7" ht="15" thickBot="1" x14ac:dyDescent="0.35">
      <c r="C537" s="38">
        <v>43335</v>
      </c>
      <c r="D537" s="39">
        <v>0.70255787037037043</v>
      </c>
      <c r="E537" s="40" t="s">
        <v>9</v>
      </c>
      <c r="F537" s="40">
        <v>24</v>
      </c>
      <c r="G537" s="40" t="s">
        <v>10</v>
      </c>
    </row>
    <row r="538" spans="3:7" ht="15" thickBot="1" x14ac:dyDescent="0.35">
      <c r="C538" s="38">
        <v>43335</v>
      </c>
      <c r="D538" s="39">
        <v>0.70339120370370367</v>
      </c>
      <c r="E538" s="40" t="s">
        <v>9</v>
      </c>
      <c r="F538" s="40">
        <v>24</v>
      </c>
      <c r="G538" s="40" t="s">
        <v>10</v>
      </c>
    </row>
    <row r="539" spans="3:7" ht="15" thickBot="1" x14ac:dyDescent="0.35">
      <c r="C539" s="38">
        <v>43335</v>
      </c>
      <c r="D539" s="39">
        <v>0.70429398148148137</v>
      </c>
      <c r="E539" s="40" t="s">
        <v>9</v>
      </c>
      <c r="F539" s="40">
        <v>13</v>
      </c>
      <c r="G539" s="40" t="s">
        <v>11</v>
      </c>
    </row>
    <row r="540" spans="3:7" ht="15" thickBot="1" x14ac:dyDescent="0.35">
      <c r="C540" s="38">
        <v>43335</v>
      </c>
      <c r="D540" s="39">
        <v>0.70512731481481483</v>
      </c>
      <c r="E540" s="40" t="s">
        <v>9</v>
      </c>
      <c r="F540" s="40">
        <v>26</v>
      </c>
      <c r="G540" s="40" t="s">
        <v>10</v>
      </c>
    </row>
    <row r="541" spans="3:7" ht="15" thickBot="1" x14ac:dyDescent="0.35">
      <c r="C541" s="38">
        <v>43335</v>
      </c>
      <c r="D541" s="39">
        <v>0.70907407407407408</v>
      </c>
      <c r="E541" s="40" t="s">
        <v>9</v>
      </c>
      <c r="F541" s="40">
        <v>24</v>
      </c>
      <c r="G541" s="40" t="s">
        <v>10</v>
      </c>
    </row>
    <row r="542" spans="3:7" ht="15" thickBot="1" x14ac:dyDescent="0.35">
      <c r="C542" s="38">
        <v>43335</v>
      </c>
      <c r="D542" s="39">
        <v>0.71310185185185182</v>
      </c>
      <c r="E542" s="40" t="s">
        <v>9</v>
      </c>
      <c r="F542" s="40">
        <v>18</v>
      </c>
      <c r="G542" s="40" t="s">
        <v>10</v>
      </c>
    </row>
    <row r="543" spans="3:7" ht="15" thickBot="1" x14ac:dyDescent="0.35">
      <c r="C543" s="38">
        <v>43335</v>
      </c>
      <c r="D543" s="39">
        <v>0.71356481481481471</v>
      </c>
      <c r="E543" s="40" t="s">
        <v>9</v>
      </c>
      <c r="F543" s="40">
        <v>11</v>
      </c>
      <c r="G543" s="40" t="s">
        <v>11</v>
      </c>
    </row>
    <row r="544" spans="3:7" ht="15" thickBot="1" x14ac:dyDescent="0.35">
      <c r="C544" s="38">
        <v>43335</v>
      </c>
      <c r="D544" s="39">
        <v>0.71398148148148144</v>
      </c>
      <c r="E544" s="40" t="s">
        <v>9</v>
      </c>
      <c r="F544" s="40">
        <v>10</v>
      </c>
      <c r="G544" s="40" t="s">
        <v>11</v>
      </c>
    </row>
    <row r="545" spans="3:7" ht="15" thickBot="1" x14ac:dyDescent="0.35">
      <c r="C545" s="38">
        <v>43335</v>
      </c>
      <c r="D545" s="39">
        <v>0.71481481481481479</v>
      </c>
      <c r="E545" s="40" t="s">
        <v>9</v>
      </c>
      <c r="F545" s="40">
        <v>31</v>
      </c>
      <c r="G545" s="40" t="s">
        <v>10</v>
      </c>
    </row>
    <row r="546" spans="3:7" ht="15" thickBot="1" x14ac:dyDescent="0.35">
      <c r="C546" s="38">
        <v>43335</v>
      </c>
      <c r="D546" s="39">
        <v>0.71493055555555562</v>
      </c>
      <c r="E546" s="40" t="s">
        <v>9</v>
      </c>
      <c r="F546" s="40">
        <v>28</v>
      </c>
      <c r="G546" s="40" t="s">
        <v>10</v>
      </c>
    </row>
    <row r="547" spans="3:7" ht="15" thickBot="1" x14ac:dyDescent="0.35">
      <c r="C547" s="38">
        <v>43335</v>
      </c>
      <c r="D547" s="39">
        <v>0.71497685185185178</v>
      </c>
      <c r="E547" s="40" t="s">
        <v>9</v>
      </c>
      <c r="F547" s="40">
        <v>28</v>
      </c>
      <c r="G547" s="40" t="s">
        <v>10</v>
      </c>
    </row>
    <row r="548" spans="3:7" ht="15" thickBot="1" x14ac:dyDescent="0.35">
      <c r="C548" s="38">
        <v>43335</v>
      </c>
      <c r="D548" s="39">
        <v>0.71515046296296303</v>
      </c>
      <c r="E548" s="40" t="s">
        <v>9</v>
      </c>
      <c r="F548" s="40">
        <v>22</v>
      </c>
      <c r="G548" s="40" t="s">
        <v>10</v>
      </c>
    </row>
    <row r="549" spans="3:7" ht="15" thickBot="1" x14ac:dyDescent="0.35">
      <c r="C549" s="38">
        <v>43335</v>
      </c>
      <c r="D549" s="39">
        <v>0.71701388888888884</v>
      </c>
      <c r="E549" s="40" t="s">
        <v>9</v>
      </c>
      <c r="F549" s="40">
        <v>13</v>
      </c>
      <c r="G549" s="40" t="s">
        <v>11</v>
      </c>
    </row>
    <row r="550" spans="3:7" ht="15" thickBot="1" x14ac:dyDescent="0.35">
      <c r="C550" s="38">
        <v>43335</v>
      </c>
      <c r="D550" s="39">
        <v>0.72163194444444445</v>
      </c>
      <c r="E550" s="40" t="s">
        <v>9</v>
      </c>
      <c r="F550" s="40">
        <v>28</v>
      </c>
      <c r="G550" s="40" t="s">
        <v>10</v>
      </c>
    </row>
    <row r="551" spans="3:7" ht="15" thickBot="1" x14ac:dyDescent="0.35">
      <c r="C551" s="38">
        <v>43335</v>
      </c>
      <c r="D551" s="39">
        <v>0.72268518518518521</v>
      </c>
      <c r="E551" s="40" t="s">
        <v>9</v>
      </c>
      <c r="F551" s="40">
        <v>23</v>
      </c>
      <c r="G551" s="40" t="s">
        <v>10</v>
      </c>
    </row>
    <row r="552" spans="3:7" ht="15" thickBot="1" x14ac:dyDescent="0.35">
      <c r="C552" s="38">
        <v>43335</v>
      </c>
      <c r="D552" s="39">
        <v>0.72885416666666669</v>
      </c>
      <c r="E552" s="40" t="s">
        <v>9</v>
      </c>
      <c r="F552" s="40">
        <v>20</v>
      </c>
      <c r="G552" s="40" t="s">
        <v>10</v>
      </c>
    </row>
    <row r="553" spans="3:7" ht="15" thickBot="1" x14ac:dyDescent="0.35">
      <c r="C553" s="38">
        <v>43335</v>
      </c>
      <c r="D553" s="39">
        <v>0.7340740740740741</v>
      </c>
      <c r="E553" s="40" t="s">
        <v>9</v>
      </c>
      <c r="F553" s="40">
        <v>24</v>
      </c>
      <c r="G553" s="40" t="s">
        <v>10</v>
      </c>
    </row>
    <row r="554" spans="3:7" ht="15" thickBot="1" x14ac:dyDescent="0.35">
      <c r="C554" s="38">
        <v>43335</v>
      </c>
      <c r="D554" s="39">
        <v>0.73458333333333325</v>
      </c>
      <c r="E554" s="40" t="s">
        <v>9</v>
      </c>
      <c r="F554" s="40">
        <v>13</v>
      </c>
      <c r="G554" s="40" t="s">
        <v>11</v>
      </c>
    </row>
    <row r="555" spans="3:7" ht="15" thickBot="1" x14ac:dyDescent="0.35">
      <c r="C555" s="38">
        <v>43335</v>
      </c>
      <c r="D555" s="39">
        <v>0.73568287037037028</v>
      </c>
      <c r="E555" s="40" t="s">
        <v>9</v>
      </c>
      <c r="F555" s="40">
        <v>11</v>
      </c>
      <c r="G555" s="40" t="s">
        <v>10</v>
      </c>
    </row>
    <row r="556" spans="3:7" ht="15" thickBot="1" x14ac:dyDescent="0.35">
      <c r="C556" s="38">
        <v>43335</v>
      </c>
      <c r="D556" s="39">
        <v>0.73641203703703706</v>
      </c>
      <c r="E556" s="40" t="s">
        <v>9</v>
      </c>
      <c r="F556" s="40">
        <v>19</v>
      </c>
      <c r="G556" s="40" t="s">
        <v>10</v>
      </c>
    </row>
    <row r="557" spans="3:7" ht="15" thickBot="1" x14ac:dyDescent="0.35">
      <c r="C557" s="38">
        <v>43335</v>
      </c>
      <c r="D557" s="39">
        <v>0.73943287037037031</v>
      </c>
      <c r="E557" s="40" t="s">
        <v>9</v>
      </c>
      <c r="F557" s="40">
        <v>14</v>
      </c>
      <c r="G557" s="40" t="s">
        <v>11</v>
      </c>
    </row>
    <row r="558" spans="3:7" ht="15" thickBot="1" x14ac:dyDescent="0.35">
      <c r="C558" s="38">
        <v>43335</v>
      </c>
      <c r="D558" s="39">
        <v>0.73973379629629632</v>
      </c>
      <c r="E558" s="40" t="s">
        <v>9</v>
      </c>
      <c r="F558" s="40">
        <v>23</v>
      </c>
      <c r="G558" s="40" t="s">
        <v>10</v>
      </c>
    </row>
    <row r="559" spans="3:7" ht="15" thickBot="1" x14ac:dyDescent="0.35">
      <c r="C559" s="38">
        <v>43335</v>
      </c>
      <c r="D559" s="39">
        <v>0.74084490740740738</v>
      </c>
      <c r="E559" s="40" t="s">
        <v>9</v>
      </c>
      <c r="F559" s="40">
        <v>17</v>
      </c>
      <c r="G559" s="40" t="s">
        <v>11</v>
      </c>
    </row>
    <row r="560" spans="3:7" ht="15" thickBot="1" x14ac:dyDescent="0.35">
      <c r="C560" s="38">
        <v>43335</v>
      </c>
      <c r="D560" s="39">
        <v>0.74085648148148142</v>
      </c>
      <c r="E560" s="40" t="s">
        <v>9</v>
      </c>
      <c r="F560" s="40">
        <v>14</v>
      </c>
      <c r="G560" s="40" t="s">
        <v>11</v>
      </c>
    </row>
    <row r="561" spans="3:7" ht="15" thickBot="1" x14ac:dyDescent="0.35">
      <c r="C561" s="38">
        <v>43335</v>
      </c>
      <c r="D561" s="39">
        <v>0.74187499999999995</v>
      </c>
      <c r="E561" s="40" t="s">
        <v>9</v>
      </c>
      <c r="F561" s="40">
        <v>18</v>
      </c>
      <c r="G561" s="40" t="s">
        <v>10</v>
      </c>
    </row>
    <row r="562" spans="3:7" ht="15" thickBot="1" x14ac:dyDescent="0.35">
      <c r="C562" s="38">
        <v>43335</v>
      </c>
      <c r="D562" s="39">
        <v>0.74540509259259258</v>
      </c>
      <c r="E562" s="40" t="s">
        <v>9</v>
      </c>
      <c r="F562" s="40">
        <v>21</v>
      </c>
      <c r="G562" s="40" t="s">
        <v>10</v>
      </c>
    </row>
    <row r="563" spans="3:7" ht="15" thickBot="1" x14ac:dyDescent="0.35">
      <c r="C563" s="38">
        <v>43335</v>
      </c>
      <c r="D563" s="39">
        <v>0.74670138888888893</v>
      </c>
      <c r="E563" s="40" t="s">
        <v>9</v>
      </c>
      <c r="F563" s="40">
        <v>32</v>
      </c>
      <c r="G563" s="40" t="s">
        <v>10</v>
      </c>
    </row>
    <row r="564" spans="3:7" ht="15" thickBot="1" x14ac:dyDescent="0.35">
      <c r="C564" s="38">
        <v>43335</v>
      </c>
      <c r="D564" s="39">
        <v>0.75223379629629628</v>
      </c>
      <c r="E564" s="40" t="s">
        <v>9</v>
      </c>
      <c r="F564" s="40">
        <v>24</v>
      </c>
      <c r="G564" s="40" t="s">
        <v>10</v>
      </c>
    </row>
    <row r="565" spans="3:7" ht="15" thickBot="1" x14ac:dyDescent="0.35">
      <c r="C565" s="38">
        <v>43335</v>
      </c>
      <c r="D565" s="39">
        <v>0.75300925925925932</v>
      </c>
      <c r="E565" s="40" t="s">
        <v>9</v>
      </c>
      <c r="F565" s="40">
        <v>33</v>
      </c>
      <c r="G565" s="40" t="s">
        <v>10</v>
      </c>
    </row>
    <row r="566" spans="3:7" ht="15" thickBot="1" x14ac:dyDescent="0.35">
      <c r="C566" s="38">
        <v>43335</v>
      </c>
      <c r="D566" s="39">
        <v>0.7537962962962963</v>
      </c>
      <c r="E566" s="40" t="s">
        <v>9</v>
      </c>
      <c r="F566" s="40">
        <v>25</v>
      </c>
      <c r="G566" s="40" t="s">
        <v>10</v>
      </c>
    </row>
    <row r="567" spans="3:7" ht="15" thickBot="1" x14ac:dyDescent="0.35">
      <c r="C567" s="38">
        <v>43335</v>
      </c>
      <c r="D567" s="39">
        <v>0.75614583333333341</v>
      </c>
      <c r="E567" s="40" t="s">
        <v>9</v>
      </c>
      <c r="F567" s="40">
        <v>17</v>
      </c>
      <c r="G567" s="40" t="s">
        <v>10</v>
      </c>
    </row>
    <row r="568" spans="3:7" ht="15" thickBot="1" x14ac:dyDescent="0.35">
      <c r="C568" s="38">
        <v>43335</v>
      </c>
      <c r="D568" s="39">
        <v>0.75650462962962972</v>
      </c>
      <c r="E568" s="40" t="s">
        <v>9</v>
      </c>
      <c r="F568" s="40">
        <v>10</v>
      </c>
      <c r="G568" s="40" t="s">
        <v>10</v>
      </c>
    </row>
    <row r="569" spans="3:7" ht="15" thickBot="1" x14ac:dyDescent="0.35">
      <c r="C569" s="38">
        <v>43335</v>
      </c>
      <c r="D569" s="39">
        <v>0.75697916666666665</v>
      </c>
      <c r="E569" s="40" t="s">
        <v>9</v>
      </c>
      <c r="F569" s="40">
        <v>18</v>
      </c>
      <c r="G569" s="40" t="s">
        <v>10</v>
      </c>
    </row>
    <row r="570" spans="3:7" ht="15" thickBot="1" x14ac:dyDescent="0.35">
      <c r="C570" s="38">
        <v>43335</v>
      </c>
      <c r="D570" s="39">
        <v>0.75773148148148151</v>
      </c>
      <c r="E570" s="40" t="s">
        <v>9</v>
      </c>
      <c r="F570" s="40">
        <v>17</v>
      </c>
      <c r="G570" s="40" t="s">
        <v>10</v>
      </c>
    </row>
    <row r="571" spans="3:7" ht="15" thickBot="1" x14ac:dyDescent="0.35">
      <c r="C571" s="38">
        <v>43335</v>
      </c>
      <c r="D571" s="39">
        <v>0.75774305555555566</v>
      </c>
      <c r="E571" s="40" t="s">
        <v>9</v>
      </c>
      <c r="F571" s="40">
        <v>17</v>
      </c>
      <c r="G571" s="40" t="s">
        <v>10</v>
      </c>
    </row>
    <row r="572" spans="3:7" ht="15" thickBot="1" x14ac:dyDescent="0.35">
      <c r="C572" s="38">
        <v>43335</v>
      </c>
      <c r="D572" s="39">
        <v>0.75775462962962958</v>
      </c>
      <c r="E572" s="40" t="s">
        <v>9</v>
      </c>
      <c r="F572" s="40">
        <v>14</v>
      </c>
      <c r="G572" s="40" t="s">
        <v>10</v>
      </c>
    </row>
    <row r="573" spans="3:7" ht="15" thickBot="1" x14ac:dyDescent="0.35">
      <c r="C573" s="38">
        <v>43335</v>
      </c>
      <c r="D573" s="39">
        <v>0.75776620370370373</v>
      </c>
      <c r="E573" s="40" t="s">
        <v>9</v>
      </c>
      <c r="F573" s="40">
        <v>9</v>
      </c>
      <c r="G573" s="40" t="s">
        <v>10</v>
      </c>
    </row>
    <row r="574" spans="3:7" ht="15" thickBot="1" x14ac:dyDescent="0.35">
      <c r="C574" s="38">
        <v>43335</v>
      </c>
      <c r="D574" s="39">
        <v>0.75777777777777777</v>
      </c>
      <c r="E574" s="40" t="s">
        <v>9</v>
      </c>
      <c r="F574" s="40">
        <v>13</v>
      </c>
      <c r="G574" s="40" t="s">
        <v>10</v>
      </c>
    </row>
    <row r="575" spans="3:7" ht="15" thickBot="1" x14ac:dyDescent="0.35">
      <c r="C575" s="38">
        <v>43335</v>
      </c>
      <c r="D575" s="39">
        <v>0.75782407407407415</v>
      </c>
      <c r="E575" s="40" t="s">
        <v>9</v>
      </c>
      <c r="F575" s="40">
        <v>16</v>
      </c>
      <c r="G575" s="40" t="s">
        <v>10</v>
      </c>
    </row>
    <row r="576" spans="3:7" ht="15" thickBot="1" x14ac:dyDescent="0.35">
      <c r="C576" s="38">
        <v>43335</v>
      </c>
      <c r="D576" s="39">
        <v>0.76045138888888886</v>
      </c>
      <c r="E576" s="40" t="s">
        <v>9</v>
      </c>
      <c r="F576" s="40">
        <v>15</v>
      </c>
      <c r="G576" s="40" t="s">
        <v>10</v>
      </c>
    </row>
    <row r="577" spans="3:7" ht="15" thickBot="1" x14ac:dyDescent="0.35">
      <c r="C577" s="38">
        <v>43335</v>
      </c>
      <c r="D577" s="39">
        <v>0.76076388888888891</v>
      </c>
      <c r="E577" s="40" t="s">
        <v>9</v>
      </c>
      <c r="F577" s="40">
        <v>27</v>
      </c>
      <c r="G577" s="40" t="s">
        <v>10</v>
      </c>
    </row>
    <row r="578" spans="3:7" ht="15" thickBot="1" x14ac:dyDescent="0.35">
      <c r="C578" s="38">
        <v>43335</v>
      </c>
      <c r="D578" s="39">
        <v>0.76202546296296303</v>
      </c>
      <c r="E578" s="40" t="s">
        <v>9</v>
      </c>
      <c r="F578" s="40">
        <v>16</v>
      </c>
      <c r="G578" s="40" t="s">
        <v>10</v>
      </c>
    </row>
    <row r="579" spans="3:7" ht="15" thickBot="1" x14ac:dyDescent="0.35">
      <c r="C579" s="38">
        <v>43335</v>
      </c>
      <c r="D579" s="39">
        <v>0.76209490740740737</v>
      </c>
      <c r="E579" s="40" t="s">
        <v>9</v>
      </c>
      <c r="F579" s="40">
        <v>22</v>
      </c>
      <c r="G579" s="40" t="s">
        <v>10</v>
      </c>
    </row>
    <row r="580" spans="3:7" ht="15" thickBot="1" x14ac:dyDescent="0.35">
      <c r="C580" s="38">
        <v>43335</v>
      </c>
      <c r="D580" s="39">
        <v>0.76325231481481481</v>
      </c>
      <c r="E580" s="40" t="s">
        <v>9</v>
      </c>
      <c r="F580" s="40">
        <v>21</v>
      </c>
      <c r="G580" s="40" t="s">
        <v>10</v>
      </c>
    </row>
    <row r="581" spans="3:7" ht="15" thickBot="1" x14ac:dyDescent="0.35">
      <c r="C581" s="38">
        <v>43335</v>
      </c>
      <c r="D581" s="39">
        <v>0.76396990740740733</v>
      </c>
      <c r="E581" s="40" t="s">
        <v>9</v>
      </c>
      <c r="F581" s="40">
        <v>25</v>
      </c>
      <c r="G581" s="40" t="s">
        <v>10</v>
      </c>
    </row>
    <row r="582" spans="3:7" ht="15" thickBot="1" x14ac:dyDescent="0.35">
      <c r="C582" s="38">
        <v>43335</v>
      </c>
      <c r="D582" s="39">
        <v>0.76619212962962957</v>
      </c>
      <c r="E582" s="40" t="s">
        <v>9</v>
      </c>
      <c r="F582" s="40">
        <v>10</v>
      </c>
      <c r="G582" s="40" t="s">
        <v>11</v>
      </c>
    </row>
    <row r="583" spans="3:7" ht="15" thickBot="1" x14ac:dyDescent="0.35">
      <c r="C583" s="38">
        <v>43335</v>
      </c>
      <c r="D583" s="39">
        <v>0.76653935185185185</v>
      </c>
      <c r="E583" s="40" t="s">
        <v>9</v>
      </c>
      <c r="F583" s="40">
        <v>25</v>
      </c>
      <c r="G583" s="40" t="s">
        <v>10</v>
      </c>
    </row>
    <row r="584" spans="3:7" ht="15" thickBot="1" x14ac:dyDescent="0.35">
      <c r="C584" s="38">
        <v>43335</v>
      </c>
      <c r="D584" s="39">
        <v>0.76756944444444442</v>
      </c>
      <c r="E584" s="40" t="s">
        <v>9</v>
      </c>
      <c r="F584" s="40">
        <v>19</v>
      </c>
      <c r="G584" s="40" t="s">
        <v>10</v>
      </c>
    </row>
    <row r="585" spans="3:7" ht="15" thickBot="1" x14ac:dyDescent="0.35">
      <c r="C585" s="38">
        <v>43335</v>
      </c>
      <c r="D585" s="39">
        <v>0.77203703703703708</v>
      </c>
      <c r="E585" s="40" t="s">
        <v>9</v>
      </c>
      <c r="F585" s="40">
        <v>13</v>
      </c>
      <c r="G585" s="40" t="s">
        <v>11</v>
      </c>
    </row>
    <row r="586" spans="3:7" ht="15" thickBot="1" x14ac:dyDescent="0.35">
      <c r="C586" s="38">
        <v>43335</v>
      </c>
      <c r="D586" s="39">
        <v>0.77274305555555556</v>
      </c>
      <c r="E586" s="40" t="s">
        <v>9</v>
      </c>
      <c r="F586" s="40">
        <v>11</v>
      </c>
      <c r="G586" s="40" t="s">
        <v>11</v>
      </c>
    </row>
    <row r="587" spans="3:7" ht="15" thickBot="1" x14ac:dyDescent="0.35">
      <c r="C587" s="38">
        <v>43335</v>
      </c>
      <c r="D587" s="39">
        <v>0.77317129629629633</v>
      </c>
      <c r="E587" s="40" t="s">
        <v>9</v>
      </c>
      <c r="F587" s="40">
        <v>19</v>
      </c>
      <c r="G587" s="40" t="s">
        <v>10</v>
      </c>
    </row>
    <row r="588" spans="3:7" ht="15" thickBot="1" x14ac:dyDescent="0.35">
      <c r="C588" s="38">
        <v>43335</v>
      </c>
      <c r="D588" s="39">
        <v>0.77377314814814813</v>
      </c>
      <c r="E588" s="40" t="s">
        <v>9</v>
      </c>
      <c r="F588" s="40">
        <v>22</v>
      </c>
      <c r="G588" s="40" t="s">
        <v>10</v>
      </c>
    </row>
    <row r="589" spans="3:7" ht="15" thickBot="1" x14ac:dyDescent="0.35">
      <c r="C589" s="38">
        <v>43335</v>
      </c>
      <c r="D589" s="39">
        <v>0.77680555555555564</v>
      </c>
      <c r="E589" s="40" t="s">
        <v>9</v>
      </c>
      <c r="F589" s="40">
        <v>13</v>
      </c>
      <c r="G589" s="40" t="s">
        <v>11</v>
      </c>
    </row>
    <row r="590" spans="3:7" ht="15" thickBot="1" x14ac:dyDescent="0.35">
      <c r="C590" s="38">
        <v>43335</v>
      </c>
      <c r="D590" s="39">
        <v>0.77690972222222221</v>
      </c>
      <c r="E590" s="40" t="s">
        <v>9</v>
      </c>
      <c r="F590" s="40">
        <v>11</v>
      </c>
      <c r="G590" s="40" t="s">
        <v>11</v>
      </c>
    </row>
    <row r="591" spans="3:7" ht="15" thickBot="1" x14ac:dyDescent="0.35">
      <c r="C591" s="38">
        <v>43335</v>
      </c>
      <c r="D591" s="39">
        <v>0.77704861111111112</v>
      </c>
      <c r="E591" s="40" t="s">
        <v>9</v>
      </c>
      <c r="F591" s="40">
        <v>14</v>
      </c>
      <c r="G591" s="40" t="s">
        <v>10</v>
      </c>
    </row>
    <row r="592" spans="3:7" ht="15" thickBot="1" x14ac:dyDescent="0.35">
      <c r="C592" s="38">
        <v>43335</v>
      </c>
      <c r="D592" s="39">
        <v>0.77718750000000003</v>
      </c>
      <c r="E592" s="40" t="s">
        <v>9</v>
      </c>
      <c r="F592" s="40">
        <v>12</v>
      </c>
      <c r="G592" s="40" t="s">
        <v>11</v>
      </c>
    </row>
    <row r="593" spans="3:7" ht="15" thickBot="1" x14ac:dyDescent="0.35">
      <c r="C593" s="38">
        <v>43335</v>
      </c>
      <c r="D593" s="39">
        <v>0.77730324074074064</v>
      </c>
      <c r="E593" s="40" t="s">
        <v>9</v>
      </c>
      <c r="F593" s="40">
        <v>13</v>
      </c>
      <c r="G593" s="40" t="s">
        <v>11</v>
      </c>
    </row>
    <row r="594" spans="3:7" ht="15" thickBot="1" x14ac:dyDescent="0.35">
      <c r="C594" s="38">
        <v>43335</v>
      </c>
      <c r="D594" s="39">
        <v>0.77761574074074069</v>
      </c>
      <c r="E594" s="40" t="s">
        <v>9</v>
      </c>
      <c r="F594" s="40">
        <v>11</v>
      </c>
      <c r="G594" s="40" t="s">
        <v>11</v>
      </c>
    </row>
    <row r="595" spans="3:7" ht="15" thickBot="1" x14ac:dyDescent="0.35">
      <c r="C595" s="38">
        <v>43335</v>
      </c>
      <c r="D595" s="39">
        <v>0.77855324074074073</v>
      </c>
      <c r="E595" s="40" t="s">
        <v>9</v>
      </c>
      <c r="F595" s="40">
        <v>10</v>
      </c>
      <c r="G595" s="40" t="s">
        <v>11</v>
      </c>
    </row>
    <row r="596" spans="3:7" ht="15" thickBot="1" x14ac:dyDescent="0.35">
      <c r="C596" s="38">
        <v>43335</v>
      </c>
      <c r="D596" s="39">
        <v>0.77910879629629637</v>
      </c>
      <c r="E596" s="40" t="s">
        <v>9</v>
      </c>
      <c r="F596" s="40">
        <v>11</v>
      </c>
      <c r="G596" s="40" t="s">
        <v>10</v>
      </c>
    </row>
    <row r="597" spans="3:7" ht="15" thickBot="1" x14ac:dyDescent="0.35">
      <c r="C597" s="38">
        <v>43335</v>
      </c>
      <c r="D597" s="39">
        <v>0.77910879629629637</v>
      </c>
      <c r="E597" s="40" t="s">
        <v>9</v>
      </c>
      <c r="F597" s="40">
        <v>10</v>
      </c>
      <c r="G597" s="40" t="s">
        <v>11</v>
      </c>
    </row>
    <row r="598" spans="3:7" ht="15" thickBot="1" x14ac:dyDescent="0.35">
      <c r="C598" s="38">
        <v>43335</v>
      </c>
      <c r="D598" s="39">
        <v>0.77923611111111113</v>
      </c>
      <c r="E598" s="40" t="s">
        <v>9</v>
      </c>
      <c r="F598" s="40">
        <v>12</v>
      </c>
      <c r="G598" s="40" t="s">
        <v>11</v>
      </c>
    </row>
    <row r="599" spans="3:7" ht="15" thickBot="1" x14ac:dyDescent="0.35">
      <c r="C599" s="38">
        <v>43335</v>
      </c>
      <c r="D599" s="39">
        <v>0.77960648148148148</v>
      </c>
      <c r="E599" s="40" t="s">
        <v>9</v>
      </c>
      <c r="F599" s="40">
        <v>13</v>
      </c>
      <c r="G599" s="40" t="s">
        <v>11</v>
      </c>
    </row>
    <row r="600" spans="3:7" ht="15" thickBot="1" x14ac:dyDescent="0.35">
      <c r="C600" s="38">
        <v>43335</v>
      </c>
      <c r="D600" s="39">
        <v>0.77990740740740738</v>
      </c>
      <c r="E600" s="40" t="s">
        <v>9</v>
      </c>
      <c r="F600" s="40">
        <v>14</v>
      </c>
      <c r="G600" s="40" t="s">
        <v>11</v>
      </c>
    </row>
    <row r="601" spans="3:7" ht="15" thickBot="1" x14ac:dyDescent="0.35">
      <c r="C601" s="38">
        <v>43335</v>
      </c>
      <c r="D601" s="39">
        <v>0.7799652777777778</v>
      </c>
      <c r="E601" s="40" t="s">
        <v>9</v>
      </c>
      <c r="F601" s="40">
        <v>11</v>
      </c>
      <c r="G601" s="40" t="s">
        <v>11</v>
      </c>
    </row>
    <row r="602" spans="3:7" ht="15" thickBot="1" x14ac:dyDescent="0.35">
      <c r="C602" s="38">
        <v>43335</v>
      </c>
      <c r="D602" s="39">
        <v>0.7801851851851852</v>
      </c>
      <c r="E602" s="40" t="s">
        <v>9</v>
      </c>
      <c r="F602" s="40">
        <v>12</v>
      </c>
      <c r="G602" s="40" t="s">
        <v>11</v>
      </c>
    </row>
    <row r="603" spans="3:7" ht="15" thickBot="1" x14ac:dyDescent="0.35">
      <c r="C603" s="38">
        <v>43335</v>
      </c>
      <c r="D603" s="39">
        <v>0.78024305555555562</v>
      </c>
      <c r="E603" s="40" t="s">
        <v>9</v>
      </c>
      <c r="F603" s="40">
        <v>11</v>
      </c>
      <c r="G603" s="40" t="s">
        <v>11</v>
      </c>
    </row>
    <row r="604" spans="3:7" ht="15" thickBot="1" x14ac:dyDescent="0.35">
      <c r="C604" s="38">
        <v>43335</v>
      </c>
      <c r="D604" s="39">
        <v>0.78138888888888891</v>
      </c>
      <c r="E604" s="40" t="s">
        <v>9</v>
      </c>
      <c r="F604" s="40">
        <v>10</v>
      </c>
      <c r="G604" s="40" t="s">
        <v>11</v>
      </c>
    </row>
    <row r="605" spans="3:7" ht="15" thickBot="1" x14ac:dyDescent="0.35">
      <c r="C605" s="38">
        <v>43335</v>
      </c>
      <c r="D605" s="39">
        <v>0.78165509259259258</v>
      </c>
      <c r="E605" s="40" t="s">
        <v>9</v>
      </c>
      <c r="F605" s="40">
        <v>10</v>
      </c>
      <c r="G605" s="40" t="s">
        <v>11</v>
      </c>
    </row>
    <row r="606" spans="3:7" ht="15" thickBot="1" x14ac:dyDescent="0.35">
      <c r="C606" s="38">
        <v>43335</v>
      </c>
      <c r="D606" s="39">
        <v>0.78168981481481481</v>
      </c>
      <c r="E606" s="40" t="s">
        <v>9</v>
      </c>
      <c r="F606" s="40">
        <v>10</v>
      </c>
      <c r="G606" s="40" t="s">
        <v>11</v>
      </c>
    </row>
    <row r="607" spans="3:7" ht="15" thickBot="1" x14ac:dyDescent="0.35">
      <c r="C607" s="38">
        <v>43335</v>
      </c>
      <c r="D607" s="39">
        <v>0.78277777777777768</v>
      </c>
      <c r="E607" s="40" t="s">
        <v>9</v>
      </c>
      <c r="F607" s="40">
        <v>10</v>
      </c>
      <c r="G607" s="40" t="s">
        <v>10</v>
      </c>
    </row>
    <row r="608" spans="3:7" ht="15" thickBot="1" x14ac:dyDescent="0.35">
      <c r="C608" s="38">
        <v>43335</v>
      </c>
      <c r="D608" s="39">
        <v>0.79258101851851848</v>
      </c>
      <c r="E608" s="40" t="s">
        <v>9</v>
      </c>
      <c r="F608" s="40">
        <v>13</v>
      </c>
      <c r="G608" s="40" t="s">
        <v>11</v>
      </c>
    </row>
    <row r="609" spans="3:7" ht="15" thickBot="1" x14ac:dyDescent="0.35">
      <c r="C609" s="38">
        <v>43335</v>
      </c>
      <c r="D609" s="39">
        <v>0.7941435185185185</v>
      </c>
      <c r="E609" s="40" t="s">
        <v>9</v>
      </c>
      <c r="F609" s="40">
        <v>18</v>
      </c>
      <c r="G609" s="40" t="s">
        <v>10</v>
      </c>
    </row>
    <row r="610" spans="3:7" ht="15" thickBot="1" x14ac:dyDescent="0.35">
      <c r="C610" s="38">
        <v>43335</v>
      </c>
      <c r="D610" s="39">
        <v>0.79695601851851849</v>
      </c>
      <c r="E610" s="40" t="s">
        <v>9</v>
      </c>
      <c r="F610" s="40">
        <v>22</v>
      </c>
      <c r="G610" s="40" t="s">
        <v>10</v>
      </c>
    </row>
    <row r="611" spans="3:7" ht="15" thickBot="1" x14ac:dyDescent="0.35">
      <c r="C611" s="38">
        <v>43335</v>
      </c>
      <c r="D611" s="39">
        <v>0.80055555555555558</v>
      </c>
      <c r="E611" s="40" t="s">
        <v>9</v>
      </c>
      <c r="F611" s="40">
        <v>12</v>
      </c>
      <c r="G611" s="40" t="s">
        <v>11</v>
      </c>
    </row>
    <row r="612" spans="3:7" ht="15" thickBot="1" x14ac:dyDescent="0.35">
      <c r="C612" s="38">
        <v>43335</v>
      </c>
      <c r="D612" s="39">
        <v>0.80144675925925923</v>
      </c>
      <c r="E612" s="40" t="s">
        <v>9</v>
      </c>
      <c r="F612" s="40">
        <v>10</v>
      </c>
      <c r="G612" s="40" t="s">
        <v>10</v>
      </c>
    </row>
    <row r="613" spans="3:7" ht="15" thickBot="1" x14ac:dyDescent="0.35">
      <c r="C613" s="38">
        <v>43335</v>
      </c>
      <c r="D613" s="39">
        <v>0.80413194444444447</v>
      </c>
      <c r="E613" s="40" t="s">
        <v>9</v>
      </c>
      <c r="F613" s="40">
        <v>10</v>
      </c>
      <c r="G613" s="40" t="s">
        <v>11</v>
      </c>
    </row>
    <row r="614" spans="3:7" ht="15" thickBot="1" x14ac:dyDescent="0.35">
      <c r="C614" s="38">
        <v>43335</v>
      </c>
      <c r="D614" s="39">
        <v>0.80489583333333325</v>
      </c>
      <c r="E614" s="40" t="s">
        <v>9</v>
      </c>
      <c r="F614" s="40">
        <v>18</v>
      </c>
      <c r="G614" s="40" t="s">
        <v>10</v>
      </c>
    </row>
    <row r="615" spans="3:7" ht="15" thickBot="1" x14ac:dyDescent="0.35">
      <c r="C615" s="38">
        <v>43335</v>
      </c>
      <c r="D615" s="39">
        <v>0.8081828703703704</v>
      </c>
      <c r="E615" s="40" t="s">
        <v>9</v>
      </c>
      <c r="F615" s="40">
        <v>10</v>
      </c>
      <c r="G615" s="40" t="s">
        <v>11</v>
      </c>
    </row>
    <row r="616" spans="3:7" ht="15" thickBot="1" x14ac:dyDescent="0.35">
      <c r="C616" s="38">
        <v>43335</v>
      </c>
      <c r="D616" s="39">
        <v>0.81239583333333332</v>
      </c>
      <c r="E616" s="40" t="s">
        <v>9</v>
      </c>
      <c r="F616" s="40">
        <v>19</v>
      </c>
      <c r="G616" s="40" t="s">
        <v>10</v>
      </c>
    </row>
    <row r="617" spans="3:7" ht="15" thickBot="1" x14ac:dyDescent="0.35">
      <c r="C617" s="38">
        <v>43335</v>
      </c>
      <c r="D617" s="39">
        <v>0.81243055555555566</v>
      </c>
      <c r="E617" s="40" t="s">
        <v>9</v>
      </c>
      <c r="F617" s="40">
        <v>10</v>
      </c>
      <c r="G617" s="40" t="s">
        <v>10</v>
      </c>
    </row>
    <row r="618" spans="3:7" ht="15" thickBot="1" x14ac:dyDescent="0.35">
      <c r="C618" s="38">
        <v>43335</v>
      </c>
      <c r="D618" s="39">
        <v>0.81537037037037041</v>
      </c>
      <c r="E618" s="40" t="s">
        <v>9</v>
      </c>
      <c r="F618" s="40">
        <v>12</v>
      </c>
      <c r="G618" s="40" t="s">
        <v>11</v>
      </c>
    </row>
    <row r="619" spans="3:7" ht="15" thickBot="1" x14ac:dyDescent="0.35">
      <c r="C619" s="38">
        <v>43335</v>
      </c>
      <c r="D619" s="39">
        <v>0.81714120370370369</v>
      </c>
      <c r="E619" s="40" t="s">
        <v>9</v>
      </c>
      <c r="F619" s="40">
        <v>16</v>
      </c>
      <c r="G619" s="40" t="s">
        <v>11</v>
      </c>
    </row>
    <row r="620" spans="3:7" ht="15" thickBot="1" x14ac:dyDescent="0.35">
      <c r="C620" s="38">
        <v>43335</v>
      </c>
      <c r="D620" s="39">
        <v>0.82399305555555558</v>
      </c>
      <c r="E620" s="40" t="s">
        <v>9</v>
      </c>
      <c r="F620" s="40">
        <v>17</v>
      </c>
      <c r="G620" s="40" t="s">
        <v>11</v>
      </c>
    </row>
    <row r="621" spans="3:7" ht="15" thickBot="1" x14ac:dyDescent="0.35">
      <c r="C621" s="38">
        <v>43335</v>
      </c>
      <c r="D621" s="39">
        <v>0.82501157407407411</v>
      </c>
      <c r="E621" s="40" t="s">
        <v>9</v>
      </c>
      <c r="F621" s="40">
        <v>10</v>
      </c>
      <c r="G621" s="40" t="s">
        <v>11</v>
      </c>
    </row>
    <row r="622" spans="3:7" ht="15" thickBot="1" x14ac:dyDescent="0.35">
      <c r="C622" s="38">
        <v>43335</v>
      </c>
      <c r="D622" s="39">
        <v>0.82640046296296299</v>
      </c>
      <c r="E622" s="40" t="s">
        <v>9</v>
      </c>
      <c r="F622" s="40">
        <v>16</v>
      </c>
      <c r="G622" s="40" t="s">
        <v>10</v>
      </c>
    </row>
    <row r="623" spans="3:7" ht="15" thickBot="1" x14ac:dyDescent="0.35">
      <c r="C623" s="38">
        <v>43335</v>
      </c>
      <c r="D623" s="39">
        <v>0.82787037037037037</v>
      </c>
      <c r="E623" s="40" t="s">
        <v>9</v>
      </c>
      <c r="F623" s="40">
        <v>13</v>
      </c>
      <c r="G623" s="40" t="s">
        <v>11</v>
      </c>
    </row>
    <row r="624" spans="3:7" ht="15" thickBot="1" x14ac:dyDescent="0.35">
      <c r="C624" s="38">
        <v>43335</v>
      </c>
      <c r="D624" s="39">
        <v>0.83168981481481474</v>
      </c>
      <c r="E624" s="40" t="s">
        <v>9</v>
      </c>
      <c r="F624" s="40">
        <v>28</v>
      </c>
      <c r="G624" s="40" t="s">
        <v>10</v>
      </c>
    </row>
    <row r="625" spans="3:7" ht="15" thickBot="1" x14ac:dyDescent="0.35">
      <c r="C625" s="38">
        <v>43335</v>
      </c>
      <c r="D625" s="39">
        <v>0.833125</v>
      </c>
      <c r="E625" s="40" t="s">
        <v>9</v>
      </c>
      <c r="F625" s="40">
        <v>25</v>
      </c>
      <c r="G625" s="40" t="s">
        <v>11</v>
      </c>
    </row>
    <row r="626" spans="3:7" ht="15" thickBot="1" x14ac:dyDescent="0.35">
      <c r="C626" s="38">
        <v>43335</v>
      </c>
      <c r="D626" s="39">
        <v>0.83364583333333331</v>
      </c>
      <c r="E626" s="40" t="s">
        <v>9</v>
      </c>
      <c r="F626" s="40">
        <v>10</v>
      </c>
      <c r="G626" s="40" t="s">
        <v>11</v>
      </c>
    </row>
    <row r="627" spans="3:7" ht="15" thickBot="1" x14ac:dyDescent="0.35">
      <c r="C627" s="38">
        <v>43335</v>
      </c>
      <c r="D627" s="39">
        <v>0.83535879629629628</v>
      </c>
      <c r="E627" s="40" t="s">
        <v>9</v>
      </c>
      <c r="F627" s="40">
        <v>22</v>
      </c>
      <c r="G627" s="40" t="s">
        <v>10</v>
      </c>
    </row>
    <row r="628" spans="3:7" ht="15" thickBot="1" x14ac:dyDescent="0.35">
      <c r="C628" s="38">
        <v>43335</v>
      </c>
      <c r="D628" s="39">
        <v>0.84059027777777784</v>
      </c>
      <c r="E628" s="40" t="s">
        <v>9</v>
      </c>
      <c r="F628" s="40">
        <v>21</v>
      </c>
      <c r="G628" s="40" t="s">
        <v>11</v>
      </c>
    </row>
    <row r="629" spans="3:7" ht="15" thickBot="1" x14ac:dyDescent="0.35">
      <c r="C629" s="38">
        <v>43335</v>
      </c>
      <c r="D629" s="39">
        <v>0.84660879629629626</v>
      </c>
      <c r="E629" s="40" t="s">
        <v>9</v>
      </c>
      <c r="F629" s="40">
        <v>29</v>
      </c>
      <c r="G629" s="40" t="s">
        <v>10</v>
      </c>
    </row>
    <row r="630" spans="3:7" ht="15" thickBot="1" x14ac:dyDescent="0.35">
      <c r="C630" s="38">
        <v>43335</v>
      </c>
      <c r="D630" s="39">
        <v>0.85468749999999993</v>
      </c>
      <c r="E630" s="40" t="s">
        <v>9</v>
      </c>
      <c r="F630" s="40">
        <v>10</v>
      </c>
      <c r="G630" s="40" t="s">
        <v>11</v>
      </c>
    </row>
    <row r="631" spans="3:7" ht="15" thickBot="1" x14ac:dyDescent="0.35">
      <c r="C631" s="38">
        <v>43335</v>
      </c>
      <c r="D631" s="39">
        <v>0.8561805555555555</v>
      </c>
      <c r="E631" s="40" t="s">
        <v>9</v>
      </c>
      <c r="F631" s="40">
        <v>14</v>
      </c>
      <c r="G631" s="40" t="s">
        <v>11</v>
      </c>
    </row>
    <row r="632" spans="3:7" ht="15" thickBot="1" x14ac:dyDescent="0.35">
      <c r="C632" s="38">
        <v>43335</v>
      </c>
      <c r="D632" s="39">
        <v>0.8644560185185185</v>
      </c>
      <c r="E632" s="40" t="s">
        <v>9</v>
      </c>
      <c r="F632" s="40">
        <v>21</v>
      </c>
      <c r="G632" s="40" t="s">
        <v>10</v>
      </c>
    </row>
    <row r="633" spans="3:7" ht="15" thickBot="1" x14ac:dyDescent="0.35">
      <c r="C633" s="38">
        <v>43335</v>
      </c>
      <c r="D633" s="39">
        <v>0.86460648148148145</v>
      </c>
      <c r="E633" s="40" t="s">
        <v>9</v>
      </c>
      <c r="F633" s="40">
        <v>22</v>
      </c>
      <c r="G633" s="40" t="s">
        <v>10</v>
      </c>
    </row>
    <row r="634" spans="3:7" ht="15" thickBot="1" x14ac:dyDescent="0.35">
      <c r="C634" s="38">
        <v>43335</v>
      </c>
      <c r="D634" s="39">
        <v>0.88361111111111112</v>
      </c>
      <c r="E634" s="40" t="s">
        <v>9</v>
      </c>
      <c r="F634" s="40">
        <v>11</v>
      </c>
      <c r="G634" s="40" t="s">
        <v>10</v>
      </c>
    </row>
    <row r="635" spans="3:7" ht="15" thickBot="1" x14ac:dyDescent="0.35">
      <c r="C635" s="38">
        <v>43336</v>
      </c>
      <c r="D635" s="39">
        <v>2.6608796296296297E-2</v>
      </c>
      <c r="E635" s="40" t="s">
        <v>9</v>
      </c>
      <c r="F635" s="40">
        <v>17</v>
      </c>
      <c r="G635" s="40" t="s">
        <v>10</v>
      </c>
    </row>
    <row r="636" spans="3:7" ht="15" thickBot="1" x14ac:dyDescent="0.35">
      <c r="C636" s="38">
        <v>43336</v>
      </c>
      <c r="D636" s="39">
        <v>0.13771990740740739</v>
      </c>
      <c r="E636" s="40" t="s">
        <v>9</v>
      </c>
      <c r="F636" s="40">
        <v>12</v>
      </c>
      <c r="G636" s="40" t="s">
        <v>11</v>
      </c>
    </row>
    <row r="637" spans="3:7" ht="15" thickBot="1" x14ac:dyDescent="0.35">
      <c r="C637" s="38">
        <v>43336</v>
      </c>
      <c r="D637" s="39">
        <v>0.13789351851851853</v>
      </c>
      <c r="E637" s="40" t="s">
        <v>9</v>
      </c>
      <c r="F637" s="40">
        <v>13</v>
      </c>
      <c r="G637" s="40" t="s">
        <v>11</v>
      </c>
    </row>
    <row r="638" spans="3:7" ht="15" thickBot="1" x14ac:dyDescent="0.35">
      <c r="C638" s="38">
        <v>43336</v>
      </c>
      <c r="D638" s="39">
        <v>0.26532407407407405</v>
      </c>
      <c r="E638" s="40" t="s">
        <v>9</v>
      </c>
      <c r="F638" s="40">
        <v>15</v>
      </c>
      <c r="G638" s="40" t="s">
        <v>11</v>
      </c>
    </row>
    <row r="639" spans="3:7" ht="15" thickBot="1" x14ac:dyDescent="0.35">
      <c r="C639" s="38">
        <v>43336</v>
      </c>
      <c r="D639" s="39">
        <v>0.27196759259259257</v>
      </c>
      <c r="E639" s="40" t="s">
        <v>9</v>
      </c>
      <c r="F639" s="40">
        <v>12</v>
      </c>
      <c r="G639" s="40" t="s">
        <v>11</v>
      </c>
    </row>
    <row r="640" spans="3:7" ht="15" thickBot="1" x14ac:dyDescent="0.35">
      <c r="C640" s="38">
        <v>43336</v>
      </c>
      <c r="D640" s="39">
        <v>0.28186342592592589</v>
      </c>
      <c r="E640" s="40" t="s">
        <v>9</v>
      </c>
      <c r="F640" s="40">
        <v>12</v>
      </c>
      <c r="G640" s="40" t="s">
        <v>11</v>
      </c>
    </row>
    <row r="641" spans="3:7" ht="15" thickBot="1" x14ac:dyDescent="0.35">
      <c r="C641" s="38">
        <v>43336</v>
      </c>
      <c r="D641" s="39">
        <v>0.29979166666666668</v>
      </c>
      <c r="E641" s="40" t="s">
        <v>9</v>
      </c>
      <c r="F641" s="40">
        <v>11</v>
      </c>
      <c r="G641" s="40" t="s">
        <v>11</v>
      </c>
    </row>
    <row r="642" spans="3:7" ht="15" thickBot="1" x14ac:dyDescent="0.35">
      <c r="C642" s="38">
        <v>43336</v>
      </c>
      <c r="D642" s="39">
        <v>0.30372685185185183</v>
      </c>
      <c r="E642" s="40" t="s">
        <v>9</v>
      </c>
      <c r="F642" s="40">
        <v>12</v>
      </c>
      <c r="G642" s="40" t="s">
        <v>11</v>
      </c>
    </row>
    <row r="643" spans="3:7" ht="15" thickBot="1" x14ac:dyDescent="0.35">
      <c r="C643" s="38">
        <v>43336</v>
      </c>
      <c r="D643" s="39">
        <v>0.30427083333333332</v>
      </c>
      <c r="E643" s="40" t="s">
        <v>9</v>
      </c>
      <c r="F643" s="40">
        <v>12</v>
      </c>
      <c r="G643" s="40" t="s">
        <v>11</v>
      </c>
    </row>
    <row r="644" spans="3:7" ht="15" thickBot="1" x14ac:dyDescent="0.35">
      <c r="C644" s="38">
        <v>43336</v>
      </c>
      <c r="D644" s="39">
        <v>0.30929398148148152</v>
      </c>
      <c r="E644" s="40" t="s">
        <v>9</v>
      </c>
      <c r="F644" s="40">
        <v>12</v>
      </c>
      <c r="G644" s="40" t="s">
        <v>11</v>
      </c>
    </row>
    <row r="645" spans="3:7" ht="15" thickBot="1" x14ac:dyDescent="0.35">
      <c r="C645" s="38">
        <v>43336</v>
      </c>
      <c r="D645" s="39">
        <v>0.31266203703703704</v>
      </c>
      <c r="E645" s="40" t="s">
        <v>9</v>
      </c>
      <c r="F645" s="40">
        <v>12</v>
      </c>
      <c r="G645" s="40" t="s">
        <v>11</v>
      </c>
    </row>
    <row r="646" spans="3:7" ht="15" thickBot="1" x14ac:dyDescent="0.35">
      <c r="C646" s="38">
        <v>43336</v>
      </c>
      <c r="D646" s="39">
        <v>0.34530092592592593</v>
      </c>
      <c r="E646" s="40" t="s">
        <v>9</v>
      </c>
      <c r="F646" s="40">
        <v>11</v>
      </c>
      <c r="G646" s="40" t="s">
        <v>11</v>
      </c>
    </row>
    <row r="647" spans="3:7" ht="15" thickBot="1" x14ac:dyDescent="0.35">
      <c r="C647" s="38">
        <v>43336</v>
      </c>
      <c r="D647" s="39">
        <v>0.36123842592592598</v>
      </c>
      <c r="E647" s="40" t="s">
        <v>9</v>
      </c>
      <c r="F647" s="40">
        <v>11</v>
      </c>
      <c r="G647" s="40" t="s">
        <v>11</v>
      </c>
    </row>
    <row r="648" spans="3:7" ht="15" thickBot="1" x14ac:dyDescent="0.35">
      <c r="C648" s="38">
        <v>43336</v>
      </c>
      <c r="D648" s="39">
        <v>0.36717592592592596</v>
      </c>
      <c r="E648" s="40" t="s">
        <v>9</v>
      </c>
      <c r="F648" s="40">
        <v>11</v>
      </c>
      <c r="G648" s="40" t="s">
        <v>11</v>
      </c>
    </row>
    <row r="649" spans="3:7" ht="15" thickBot="1" x14ac:dyDescent="0.35">
      <c r="C649" s="38">
        <v>43336</v>
      </c>
      <c r="D649" s="39">
        <v>0.41252314814814817</v>
      </c>
      <c r="E649" s="40" t="s">
        <v>9</v>
      </c>
      <c r="F649" s="40">
        <v>10</v>
      </c>
      <c r="G649" s="40" t="s">
        <v>11</v>
      </c>
    </row>
    <row r="650" spans="3:7" ht="15" thickBot="1" x14ac:dyDescent="0.35">
      <c r="C650" s="38">
        <v>43336</v>
      </c>
      <c r="D650" s="39">
        <v>0.42144675925925923</v>
      </c>
      <c r="E650" s="40" t="s">
        <v>9</v>
      </c>
      <c r="F650" s="40">
        <v>18</v>
      </c>
      <c r="G650" s="40" t="s">
        <v>10</v>
      </c>
    </row>
    <row r="651" spans="3:7" ht="15" thickBot="1" x14ac:dyDescent="0.35">
      <c r="C651" s="38">
        <v>43336</v>
      </c>
      <c r="D651" s="39">
        <v>0.43274305555555559</v>
      </c>
      <c r="E651" s="40" t="s">
        <v>9</v>
      </c>
      <c r="F651" s="40">
        <v>10</v>
      </c>
      <c r="G651" s="40" t="s">
        <v>11</v>
      </c>
    </row>
    <row r="652" spans="3:7" ht="15" thickBot="1" x14ac:dyDescent="0.35">
      <c r="C652" s="38">
        <v>43336</v>
      </c>
      <c r="D652" s="39">
        <v>0.47395833333333331</v>
      </c>
      <c r="E652" s="40" t="s">
        <v>9</v>
      </c>
      <c r="F652" s="40">
        <v>13</v>
      </c>
      <c r="G652" s="40" t="s">
        <v>11</v>
      </c>
    </row>
    <row r="653" spans="3:7" ht="15" thickBot="1" x14ac:dyDescent="0.35">
      <c r="C653" s="38">
        <v>43336</v>
      </c>
      <c r="D653" s="39">
        <v>0.48186342592592596</v>
      </c>
      <c r="E653" s="40" t="s">
        <v>9</v>
      </c>
      <c r="F653" s="40">
        <v>12</v>
      </c>
      <c r="G653" s="40" t="s">
        <v>11</v>
      </c>
    </row>
    <row r="654" spans="3:7" ht="15" thickBot="1" x14ac:dyDescent="0.35">
      <c r="C654" s="38">
        <v>43336</v>
      </c>
      <c r="D654" s="39">
        <v>0.48293981481481479</v>
      </c>
      <c r="E654" s="40" t="s">
        <v>9</v>
      </c>
      <c r="F654" s="40">
        <v>11</v>
      </c>
      <c r="G654" s="40" t="s">
        <v>11</v>
      </c>
    </row>
    <row r="655" spans="3:7" ht="15" thickBot="1" x14ac:dyDescent="0.35">
      <c r="C655" s="38">
        <v>43336</v>
      </c>
      <c r="D655" s="39">
        <v>0.48741898148148149</v>
      </c>
      <c r="E655" s="40" t="s">
        <v>9</v>
      </c>
      <c r="F655" s="40">
        <v>15</v>
      </c>
      <c r="G655" s="40" t="s">
        <v>10</v>
      </c>
    </row>
    <row r="656" spans="3:7" ht="15" thickBot="1" x14ac:dyDescent="0.35">
      <c r="C656" s="38">
        <v>43336</v>
      </c>
      <c r="D656" s="39">
        <v>0.49385416666666665</v>
      </c>
      <c r="E656" s="40" t="s">
        <v>9</v>
      </c>
      <c r="F656" s="40">
        <v>28</v>
      </c>
      <c r="G656" s="40" t="s">
        <v>10</v>
      </c>
    </row>
    <row r="657" spans="3:7" ht="15" thickBot="1" x14ac:dyDescent="0.35">
      <c r="C657" s="38">
        <v>43336</v>
      </c>
      <c r="D657" s="39">
        <v>0.50137731481481485</v>
      </c>
      <c r="E657" s="40" t="s">
        <v>9</v>
      </c>
      <c r="F657" s="40">
        <v>20</v>
      </c>
      <c r="G657" s="40" t="s">
        <v>11</v>
      </c>
    </row>
    <row r="658" spans="3:7" ht="15" thickBot="1" x14ac:dyDescent="0.35">
      <c r="C658" s="38">
        <v>43336</v>
      </c>
      <c r="D658" s="39">
        <v>0.51378472222222216</v>
      </c>
      <c r="E658" s="40" t="s">
        <v>9</v>
      </c>
      <c r="F658" s="40">
        <v>22</v>
      </c>
      <c r="G658" s="40" t="s">
        <v>10</v>
      </c>
    </row>
    <row r="659" spans="3:7" ht="15" thickBot="1" x14ac:dyDescent="0.35">
      <c r="C659" s="38">
        <v>43336</v>
      </c>
      <c r="D659" s="39">
        <v>0.5143402777777778</v>
      </c>
      <c r="E659" s="40" t="s">
        <v>9</v>
      </c>
      <c r="F659" s="40">
        <v>19</v>
      </c>
      <c r="G659" s="40" t="s">
        <v>10</v>
      </c>
    </row>
    <row r="660" spans="3:7" ht="15" thickBot="1" x14ac:dyDescent="0.35">
      <c r="C660" s="38">
        <v>43336</v>
      </c>
      <c r="D660" s="39">
        <v>0.51452546296296298</v>
      </c>
      <c r="E660" s="40" t="s">
        <v>9</v>
      </c>
      <c r="F660" s="40">
        <v>12</v>
      </c>
      <c r="G660" s="40" t="s">
        <v>11</v>
      </c>
    </row>
    <row r="661" spans="3:7" ht="15" thickBot="1" x14ac:dyDescent="0.35">
      <c r="C661" s="38">
        <v>43336</v>
      </c>
      <c r="D661" s="39">
        <v>0.51471064814814815</v>
      </c>
      <c r="E661" s="40" t="s">
        <v>9</v>
      </c>
      <c r="F661" s="40">
        <v>10</v>
      </c>
      <c r="G661" s="40" t="s">
        <v>11</v>
      </c>
    </row>
    <row r="662" spans="3:7" ht="15" thickBot="1" x14ac:dyDescent="0.35">
      <c r="C662" s="38">
        <v>43336</v>
      </c>
      <c r="D662" s="39">
        <v>0.5261689814814815</v>
      </c>
      <c r="E662" s="40" t="s">
        <v>9</v>
      </c>
      <c r="F662" s="40">
        <v>22</v>
      </c>
      <c r="G662" s="40" t="s">
        <v>10</v>
      </c>
    </row>
    <row r="663" spans="3:7" ht="15" thickBot="1" x14ac:dyDescent="0.35">
      <c r="C663" s="38">
        <v>43336</v>
      </c>
      <c r="D663" s="39">
        <v>0.5302662037037037</v>
      </c>
      <c r="E663" s="40" t="s">
        <v>9</v>
      </c>
      <c r="F663" s="40">
        <v>23</v>
      </c>
      <c r="G663" s="40" t="s">
        <v>10</v>
      </c>
    </row>
    <row r="664" spans="3:7" ht="15" thickBot="1" x14ac:dyDescent="0.35">
      <c r="C664" s="38">
        <v>43336</v>
      </c>
      <c r="D664" s="39">
        <v>0.53158564814814813</v>
      </c>
      <c r="E664" s="40" t="s">
        <v>9</v>
      </c>
      <c r="F664" s="40">
        <v>15</v>
      </c>
      <c r="G664" s="40" t="s">
        <v>10</v>
      </c>
    </row>
    <row r="665" spans="3:7" ht="15" thickBot="1" x14ac:dyDescent="0.35">
      <c r="C665" s="38">
        <v>43336</v>
      </c>
      <c r="D665" s="39">
        <v>0.53159722222222217</v>
      </c>
      <c r="E665" s="40" t="s">
        <v>9</v>
      </c>
      <c r="F665" s="40">
        <v>15</v>
      </c>
      <c r="G665" s="40" t="s">
        <v>10</v>
      </c>
    </row>
    <row r="666" spans="3:7" ht="15" thickBot="1" x14ac:dyDescent="0.35">
      <c r="C666" s="38">
        <v>43336</v>
      </c>
      <c r="D666" s="39">
        <v>0.53160879629629632</v>
      </c>
      <c r="E666" s="40" t="s">
        <v>9</v>
      </c>
      <c r="F666" s="40">
        <v>12</v>
      </c>
      <c r="G666" s="40" t="s">
        <v>10</v>
      </c>
    </row>
    <row r="667" spans="3:7" ht="15" thickBot="1" x14ac:dyDescent="0.35">
      <c r="C667" s="38">
        <v>43336</v>
      </c>
      <c r="D667" s="39">
        <v>0.53256944444444443</v>
      </c>
      <c r="E667" s="40" t="s">
        <v>9</v>
      </c>
      <c r="F667" s="40">
        <v>12</v>
      </c>
      <c r="G667" s="40" t="s">
        <v>11</v>
      </c>
    </row>
    <row r="668" spans="3:7" ht="15" thickBot="1" x14ac:dyDescent="0.35">
      <c r="C668" s="38">
        <v>43336</v>
      </c>
      <c r="D668" s="39">
        <v>0.53937500000000005</v>
      </c>
      <c r="E668" s="40" t="s">
        <v>9</v>
      </c>
      <c r="F668" s="40">
        <v>10</v>
      </c>
      <c r="G668" s="40" t="s">
        <v>11</v>
      </c>
    </row>
    <row r="669" spans="3:7" ht="15" thickBot="1" x14ac:dyDescent="0.35">
      <c r="C669" s="38">
        <v>43336</v>
      </c>
      <c r="D669" s="39">
        <v>0.53979166666666667</v>
      </c>
      <c r="E669" s="40" t="s">
        <v>9</v>
      </c>
      <c r="F669" s="40">
        <v>21</v>
      </c>
      <c r="G669" s="40" t="s">
        <v>10</v>
      </c>
    </row>
    <row r="670" spans="3:7" ht="15" thickBot="1" x14ac:dyDescent="0.35">
      <c r="C670" s="38">
        <v>43336</v>
      </c>
      <c r="D670" s="39">
        <v>0.54438657407407409</v>
      </c>
      <c r="E670" s="40" t="s">
        <v>9</v>
      </c>
      <c r="F670" s="40">
        <v>19</v>
      </c>
      <c r="G670" s="40" t="s">
        <v>11</v>
      </c>
    </row>
    <row r="671" spans="3:7" ht="15" thickBot="1" x14ac:dyDescent="0.35">
      <c r="C671" s="38">
        <v>43336</v>
      </c>
      <c r="D671" s="39">
        <v>0.54921296296296296</v>
      </c>
      <c r="E671" s="40" t="s">
        <v>9</v>
      </c>
      <c r="F671" s="40">
        <v>16</v>
      </c>
      <c r="G671" s="40" t="s">
        <v>11</v>
      </c>
    </row>
    <row r="672" spans="3:7" ht="15" thickBot="1" x14ac:dyDescent="0.35">
      <c r="C672" s="38">
        <v>43336</v>
      </c>
      <c r="D672" s="39">
        <v>0.54922453703703711</v>
      </c>
      <c r="E672" s="40" t="s">
        <v>9</v>
      </c>
      <c r="F672" s="40">
        <v>8</v>
      </c>
      <c r="G672" s="40" t="s">
        <v>11</v>
      </c>
    </row>
    <row r="673" spans="3:7" ht="15" thickBot="1" x14ac:dyDescent="0.35">
      <c r="C673" s="38">
        <v>43336</v>
      </c>
      <c r="D673" s="39">
        <v>0.58658564814814818</v>
      </c>
      <c r="E673" s="40" t="s">
        <v>9</v>
      </c>
      <c r="F673" s="40">
        <v>14</v>
      </c>
      <c r="G673" s="40" t="s">
        <v>10</v>
      </c>
    </row>
    <row r="674" spans="3:7" ht="15" thickBot="1" x14ac:dyDescent="0.35">
      <c r="C674" s="38">
        <v>43336</v>
      </c>
      <c r="D674" s="39">
        <v>0.58659722222222221</v>
      </c>
      <c r="E674" s="40" t="s">
        <v>9</v>
      </c>
      <c r="F674" s="40">
        <v>16</v>
      </c>
      <c r="G674" s="40" t="s">
        <v>10</v>
      </c>
    </row>
    <row r="675" spans="3:7" ht="15" thickBot="1" x14ac:dyDescent="0.35">
      <c r="C675" s="38">
        <v>43336</v>
      </c>
      <c r="D675" s="39">
        <v>0.58660879629629636</v>
      </c>
      <c r="E675" s="40" t="s">
        <v>9</v>
      </c>
      <c r="F675" s="40">
        <v>25</v>
      </c>
      <c r="G675" s="40" t="s">
        <v>10</v>
      </c>
    </row>
    <row r="676" spans="3:7" ht="15" thickBot="1" x14ac:dyDescent="0.35">
      <c r="C676" s="38">
        <v>43336</v>
      </c>
      <c r="D676" s="39">
        <v>0.58663194444444444</v>
      </c>
      <c r="E676" s="40" t="s">
        <v>9</v>
      </c>
      <c r="F676" s="40">
        <v>25</v>
      </c>
      <c r="G676" s="40" t="s">
        <v>10</v>
      </c>
    </row>
    <row r="677" spans="3:7" ht="15" thickBot="1" x14ac:dyDescent="0.35">
      <c r="C677" s="38">
        <v>43336</v>
      </c>
      <c r="D677" s="39">
        <v>0.58664351851851848</v>
      </c>
      <c r="E677" s="40" t="s">
        <v>9</v>
      </c>
      <c r="F677" s="40">
        <v>26</v>
      </c>
      <c r="G677" s="40" t="s">
        <v>10</v>
      </c>
    </row>
    <row r="678" spans="3:7" ht="15" thickBot="1" x14ac:dyDescent="0.35">
      <c r="C678" s="38">
        <v>43336</v>
      </c>
      <c r="D678" s="39">
        <v>0.5916203703703703</v>
      </c>
      <c r="E678" s="40" t="s">
        <v>9</v>
      </c>
      <c r="F678" s="40">
        <v>11</v>
      </c>
      <c r="G678" s="40" t="s">
        <v>10</v>
      </c>
    </row>
    <row r="679" spans="3:7" ht="15" thickBot="1" x14ac:dyDescent="0.35">
      <c r="C679" s="38">
        <v>43336</v>
      </c>
      <c r="D679" s="39">
        <v>0.60473379629629631</v>
      </c>
      <c r="E679" s="40" t="s">
        <v>9</v>
      </c>
      <c r="F679" s="40">
        <v>12</v>
      </c>
      <c r="G679" s="40" t="s">
        <v>11</v>
      </c>
    </row>
    <row r="680" spans="3:7" ht="15" thickBot="1" x14ac:dyDescent="0.35">
      <c r="C680" s="38">
        <v>43336</v>
      </c>
      <c r="D680" s="39">
        <v>0.60474537037037035</v>
      </c>
      <c r="E680" s="40" t="s">
        <v>9</v>
      </c>
      <c r="F680" s="40">
        <v>12</v>
      </c>
      <c r="G680" s="40" t="s">
        <v>11</v>
      </c>
    </row>
    <row r="681" spans="3:7" ht="15" thickBot="1" x14ac:dyDescent="0.35">
      <c r="C681" s="38">
        <v>43336</v>
      </c>
      <c r="D681" s="39">
        <v>0.60475694444444439</v>
      </c>
      <c r="E681" s="40" t="s">
        <v>9</v>
      </c>
      <c r="F681" s="40">
        <v>15</v>
      </c>
      <c r="G681" s="40" t="s">
        <v>11</v>
      </c>
    </row>
    <row r="682" spans="3:7" ht="15" thickBot="1" x14ac:dyDescent="0.35">
      <c r="C682" s="38">
        <v>43336</v>
      </c>
      <c r="D682" s="39">
        <v>0.60476851851851854</v>
      </c>
      <c r="E682" s="40" t="s">
        <v>9</v>
      </c>
      <c r="F682" s="40">
        <v>20</v>
      </c>
      <c r="G682" s="40" t="s">
        <v>11</v>
      </c>
    </row>
    <row r="683" spans="3:7" ht="15" thickBot="1" x14ac:dyDescent="0.35">
      <c r="C683" s="38">
        <v>43336</v>
      </c>
      <c r="D683" s="39">
        <v>0.60478009259259258</v>
      </c>
      <c r="E683" s="40" t="s">
        <v>9</v>
      </c>
      <c r="F683" s="40">
        <v>23</v>
      </c>
      <c r="G683" s="40" t="s">
        <v>11</v>
      </c>
    </row>
    <row r="684" spans="3:7" ht="15" thickBot="1" x14ac:dyDescent="0.35">
      <c r="C684" s="38">
        <v>43336</v>
      </c>
      <c r="D684" s="39">
        <v>0.60482638888888884</v>
      </c>
      <c r="E684" s="40" t="s">
        <v>9</v>
      </c>
      <c r="F684" s="40">
        <v>16</v>
      </c>
      <c r="G684" s="40" t="s">
        <v>11</v>
      </c>
    </row>
    <row r="685" spans="3:7" ht="15" thickBot="1" x14ac:dyDescent="0.35">
      <c r="C685" s="38">
        <v>43336</v>
      </c>
      <c r="D685" s="39">
        <v>0.60482638888888884</v>
      </c>
      <c r="E685" s="40" t="s">
        <v>9</v>
      </c>
      <c r="F685" s="40">
        <v>13</v>
      </c>
      <c r="G685" s="40" t="s">
        <v>11</v>
      </c>
    </row>
    <row r="686" spans="3:7" ht="15" thickBot="1" x14ac:dyDescent="0.35">
      <c r="C686" s="38">
        <v>43336</v>
      </c>
      <c r="D686" s="39">
        <v>0.61204861111111108</v>
      </c>
      <c r="E686" s="40" t="s">
        <v>9</v>
      </c>
      <c r="F686" s="40">
        <v>11</v>
      </c>
      <c r="G686" s="40" t="s">
        <v>10</v>
      </c>
    </row>
    <row r="687" spans="3:7" ht="15" thickBot="1" x14ac:dyDescent="0.35">
      <c r="C687" s="38">
        <v>43336</v>
      </c>
      <c r="D687" s="39">
        <v>0.61206018518518512</v>
      </c>
      <c r="E687" s="40" t="s">
        <v>9</v>
      </c>
      <c r="F687" s="40">
        <v>12</v>
      </c>
      <c r="G687" s="40" t="s">
        <v>10</v>
      </c>
    </row>
    <row r="688" spans="3:7" ht="15" thickBot="1" x14ac:dyDescent="0.35">
      <c r="C688" s="38">
        <v>43336</v>
      </c>
      <c r="D688" s="39">
        <v>0.61208333333333331</v>
      </c>
      <c r="E688" s="40" t="s">
        <v>9</v>
      </c>
      <c r="F688" s="40">
        <v>14</v>
      </c>
      <c r="G688" s="40" t="s">
        <v>10</v>
      </c>
    </row>
    <row r="689" spans="3:7" ht="15" thickBot="1" x14ac:dyDescent="0.35">
      <c r="C689" s="38">
        <v>43336</v>
      </c>
      <c r="D689" s="39">
        <v>0.61209490740740746</v>
      </c>
      <c r="E689" s="40" t="s">
        <v>9</v>
      </c>
      <c r="F689" s="40">
        <v>14</v>
      </c>
      <c r="G689" s="40" t="s">
        <v>10</v>
      </c>
    </row>
    <row r="690" spans="3:7" ht="15" thickBot="1" x14ac:dyDescent="0.35">
      <c r="C690" s="38">
        <v>43336</v>
      </c>
      <c r="D690" s="39">
        <v>0.61211805555555554</v>
      </c>
      <c r="E690" s="40" t="s">
        <v>9</v>
      </c>
      <c r="F690" s="40">
        <v>10</v>
      </c>
      <c r="G690" s="40" t="s">
        <v>10</v>
      </c>
    </row>
    <row r="691" spans="3:7" ht="15" thickBot="1" x14ac:dyDescent="0.35">
      <c r="C691" s="38">
        <v>43336</v>
      </c>
      <c r="D691" s="39">
        <v>0.66490740740740739</v>
      </c>
      <c r="E691" s="40" t="s">
        <v>9</v>
      </c>
      <c r="F691" s="40">
        <v>12</v>
      </c>
      <c r="G691" s="40" t="s">
        <v>10</v>
      </c>
    </row>
    <row r="692" spans="3:7" ht="15" thickBot="1" x14ac:dyDescent="0.35">
      <c r="C692" s="38">
        <v>43336</v>
      </c>
      <c r="D692" s="39">
        <v>0.66491898148148143</v>
      </c>
      <c r="E692" s="40" t="s">
        <v>9</v>
      </c>
      <c r="F692" s="40">
        <v>21</v>
      </c>
      <c r="G692" s="40" t="s">
        <v>10</v>
      </c>
    </row>
    <row r="693" spans="3:7" ht="15" thickBot="1" x14ac:dyDescent="0.35">
      <c r="C693" s="38">
        <v>43336</v>
      </c>
      <c r="D693" s="39">
        <v>0.66493055555555558</v>
      </c>
      <c r="E693" s="40" t="s">
        <v>9</v>
      </c>
      <c r="F693" s="40">
        <v>17</v>
      </c>
      <c r="G693" s="40" t="s">
        <v>10</v>
      </c>
    </row>
    <row r="694" spans="3:7" ht="15" thickBot="1" x14ac:dyDescent="0.35">
      <c r="C694" s="38">
        <v>43336</v>
      </c>
      <c r="D694" s="39">
        <v>0.66494212962962962</v>
      </c>
      <c r="E694" s="40" t="s">
        <v>9</v>
      </c>
      <c r="F694" s="40">
        <v>18</v>
      </c>
      <c r="G694" s="40" t="s">
        <v>10</v>
      </c>
    </row>
    <row r="695" spans="3:7" ht="15" thickBot="1" x14ac:dyDescent="0.35">
      <c r="C695" s="38">
        <v>43336</v>
      </c>
      <c r="D695" s="39">
        <v>0.66495370370370377</v>
      </c>
      <c r="E695" s="40" t="s">
        <v>9</v>
      </c>
      <c r="F695" s="40">
        <v>26</v>
      </c>
      <c r="G695" s="40" t="s">
        <v>10</v>
      </c>
    </row>
    <row r="696" spans="3:7" ht="15" thickBot="1" x14ac:dyDescent="0.35">
      <c r="C696" s="38">
        <v>43336</v>
      </c>
      <c r="D696" s="39">
        <v>0.66496527777777781</v>
      </c>
      <c r="E696" s="40" t="s">
        <v>9</v>
      </c>
      <c r="F696" s="40">
        <v>25</v>
      </c>
      <c r="G696" s="40" t="s">
        <v>10</v>
      </c>
    </row>
    <row r="697" spans="3:7" ht="15" thickBot="1" x14ac:dyDescent="0.35">
      <c r="C697" s="38">
        <v>43336</v>
      </c>
      <c r="D697" s="39">
        <v>0.66685185185185192</v>
      </c>
      <c r="E697" s="40" t="s">
        <v>9</v>
      </c>
      <c r="F697" s="40">
        <v>19</v>
      </c>
      <c r="G697" s="40" t="s">
        <v>10</v>
      </c>
    </row>
    <row r="698" spans="3:7" ht="15" thickBot="1" x14ac:dyDescent="0.35">
      <c r="C698" s="38">
        <v>43336</v>
      </c>
      <c r="D698" s="39">
        <v>0.66792824074074064</v>
      </c>
      <c r="E698" s="40" t="s">
        <v>9</v>
      </c>
      <c r="F698" s="40">
        <v>15</v>
      </c>
      <c r="G698" s="40" t="s">
        <v>11</v>
      </c>
    </row>
    <row r="699" spans="3:7" ht="15" thickBot="1" x14ac:dyDescent="0.35">
      <c r="C699" s="38">
        <v>43336</v>
      </c>
      <c r="D699" s="39">
        <v>0.69863425925925926</v>
      </c>
      <c r="E699" s="40" t="s">
        <v>9</v>
      </c>
      <c r="F699" s="40">
        <v>17</v>
      </c>
      <c r="G699" s="40" t="s">
        <v>10</v>
      </c>
    </row>
    <row r="700" spans="3:7" ht="15" thickBot="1" x14ac:dyDescent="0.35">
      <c r="C700" s="38">
        <v>43336</v>
      </c>
      <c r="D700" s="39">
        <v>0.69870370370370372</v>
      </c>
      <c r="E700" s="40" t="s">
        <v>9</v>
      </c>
      <c r="F700" s="40">
        <v>21</v>
      </c>
      <c r="G700" s="40" t="s">
        <v>10</v>
      </c>
    </row>
    <row r="701" spans="3:7" ht="15" thickBot="1" x14ac:dyDescent="0.35">
      <c r="C701" s="38">
        <v>43336</v>
      </c>
      <c r="D701" s="39">
        <v>0.70041666666666658</v>
      </c>
      <c r="E701" s="40" t="s">
        <v>9</v>
      </c>
      <c r="F701" s="40">
        <v>23</v>
      </c>
      <c r="G701" s="40" t="s">
        <v>10</v>
      </c>
    </row>
    <row r="702" spans="3:7" ht="15" thickBot="1" x14ac:dyDescent="0.35">
      <c r="C702" s="38">
        <v>43336</v>
      </c>
      <c r="D702" s="39">
        <v>0.70822916666666658</v>
      </c>
      <c r="E702" s="40" t="s">
        <v>9</v>
      </c>
      <c r="F702" s="40">
        <v>11</v>
      </c>
      <c r="G702" s="40" t="s">
        <v>11</v>
      </c>
    </row>
    <row r="703" spans="3:7" ht="15" thickBot="1" x14ac:dyDescent="0.35">
      <c r="C703" s="38">
        <v>43336</v>
      </c>
      <c r="D703" s="39">
        <v>0.71952546296296294</v>
      </c>
      <c r="E703" s="40" t="s">
        <v>9</v>
      </c>
      <c r="F703" s="40">
        <v>28</v>
      </c>
      <c r="G703" s="40" t="s">
        <v>10</v>
      </c>
    </row>
    <row r="704" spans="3:7" ht="15" thickBot="1" x14ac:dyDescent="0.35">
      <c r="C704" s="38">
        <v>43336</v>
      </c>
      <c r="D704" s="39">
        <v>0.71952546296296294</v>
      </c>
      <c r="E704" s="40" t="s">
        <v>9</v>
      </c>
      <c r="F704" s="40">
        <v>28</v>
      </c>
      <c r="G704" s="40" t="s">
        <v>10</v>
      </c>
    </row>
    <row r="705" spans="3:7" ht="15" thickBot="1" x14ac:dyDescent="0.35">
      <c r="C705" s="38">
        <v>43336</v>
      </c>
      <c r="D705" s="39">
        <v>0.72129629629629621</v>
      </c>
      <c r="E705" s="40" t="s">
        <v>9</v>
      </c>
      <c r="F705" s="40">
        <v>17</v>
      </c>
      <c r="G705" s="40" t="s">
        <v>10</v>
      </c>
    </row>
    <row r="706" spans="3:7" ht="15" thickBot="1" x14ac:dyDescent="0.35">
      <c r="C706" s="38">
        <v>43336</v>
      </c>
      <c r="D706" s="39">
        <v>0.72131944444444451</v>
      </c>
      <c r="E706" s="40" t="s">
        <v>9</v>
      </c>
      <c r="F706" s="40">
        <v>25</v>
      </c>
      <c r="G706" s="40" t="s">
        <v>10</v>
      </c>
    </row>
    <row r="707" spans="3:7" ht="15" thickBot="1" x14ac:dyDescent="0.35">
      <c r="C707" s="38">
        <v>43336</v>
      </c>
      <c r="D707" s="39">
        <v>0.72136574074074078</v>
      </c>
      <c r="E707" s="40" t="s">
        <v>9</v>
      </c>
      <c r="F707" s="40">
        <v>22</v>
      </c>
      <c r="G707" s="40" t="s">
        <v>10</v>
      </c>
    </row>
    <row r="708" spans="3:7" ht="15" thickBot="1" x14ac:dyDescent="0.35">
      <c r="C708" s="38">
        <v>43336</v>
      </c>
      <c r="D708" s="39">
        <v>0.7247337962962962</v>
      </c>
      <c r="E708" s="40" t="s">
        <v>9</v>
      </c>
      <c r="F708" s="40">
        <v>19</v>
      </c>
      <c r="G708" s="40" t="s">
        <v>10</v>
      </c>
    </row>
    <row r="709" spans="3:7" ht="15" thickBot="1" x14ac:dyDescent="0.35">
      <c r="C709" s="38">
        <v>43336</v>
      </c>
      <c r="D709" s="39">
        <v>0.72599537037037043</v>
      </c>
      <c r="E709" s="40" t="s">
        <v>9</v>
      </c>
      <c r="F709" s="40">
        <v>13</v>
      </c>
      <c r="G709" s="40" t="s">
        <v>11</v>
      </c>
    </row>
    <row r="710" spans="3:7" ht="15" thickBot="1" x14ac:dyDescent="0.35">
      <c r="C710" s="38">
        <v>43336</v>
      </c>
      <c r="D710" s="39">
        <v>0.72618055555555561</v>
      </c>
      <c r="E710" s="40" t="s">
        <v>9</v>
      </c>
      <c r="F710" s="40">
        <v>10</v>
      </c>
      <c r="G710" s="40" t="s">
        <v>10</v>
      </c>
    </row>
    <row r="711" spans="3:7" ht="15" thickBot="1" x14ac:dyDescent="0.35">
      <c r="C711" s="38">
        <v>43336</v>
      </c>
      <c r="D711" s="39">
        <v>0.72622685185185187</v>
      </c>
      <c r="E711" s="40" t="s">
        <v>9</v>
      </c>
      <c r="F711" s="40">
        <v>21</v>
      </c>
      <c r="G711" s="40" t="s">
        <v>10</v>
      </c>
    </row>
    <row r="712" spans="3:7" ht="15" thickBot="1" x14ac:dyDescent="0.35">
      <c r="C712" s="38">
        <v>43336</v>
      </c>
      <c r="D712" s="39">
        <v>0.75027777777777782</v>
      </c>
      <c r="E712" s="40" t="s">
        <v>9</v>
      </c>
      <c r="F712" s="40">
        <v>17</v>
      </c>
      <c r="G712" s="40" t="s">
        <v>10</v>
      </c>
    </row>
    <row r="713" spans="3:7" ht="15" thickBot="1" x14ac:dyDescent="0.35">
      <c r="C713" s="38">
        <v>43336</v>
      </c>
      <c r="D713" s="39">
        <v>0.75035879629629632</v>
      </c>
      <c r="E713" s="40" t="s">
        <v>9</v>
      </c>
      <c r="F713" s="40">
        <v>16</v>
      </c>
      <c r="G713" s="40" t="s">
        <v>10</v>
      </c>
    </row>
    <row r="714" spans="3:7" ht="15" thickBot="1" x14ac:dyDescent="0.35">
      <c r="C714" s="38">
        <v>43336</v>
      </c>
      <c r="D714" s="39">
        <v>0.75314814814814823</v>
      </c>
      <c r="E714" s="40" t="s">
        <v>9</v>
      </c>
      <c r="F714" s="40">
        <v>14</v>
      </c>
      <c r="G714" s="40" t="s">
        <v>10</v>
      </c>
    </row>
    <row r="715" spans="3:7" ht="15" thickBot="1" x14ac:dyDescent="0.35">
      <c r="C715" s="38">
        <v>43336</v>
      </c>
      <c r="D715" s="39">
        <v>0.75322916666666673</v>
      </c>
      <c r="E715" s="40" t="s">
        <v>9</v>
      </c>
      <c r="F715" s="40">
        <v>21</v>
      </c>
      <c r="G715" s="40" t="s">
        <v>10</v>
      </c>
    </row>
    <row r="716" spans="3:7" ht="15" thickBot="1" x14ac:dyDescent="0.35">
      <c r="C716" s="38">
        <v>43336</v>
      </c>
      <c r="D716" s="39">
        <v>0.76531249999999995</v>
      </c>
      <c r="E716" s="40" t="s">
        <v>9</v>
      </c>
      <c r="F716" s="40">
        <v>21</v>
      </c>
      <c r="G716" s="40" t="s">
        <v>10</v>
      </c>
    </row>
    <row r="717" spans="3:7" ht="15" thickBot="1" x14ac:dyDescent="0.35">
      <c r="C717" s="38">
        <v>43336</v>
      </c>
      <c r="D717" s="39">
        <v>0.76534722222222218</v>
      </c>
      <c r="E717" s="40" t="s">
        <v>9</v>
      </c>
      <c r="F717" s="40">
        <v>12</v>
      </c>
      <c r="G717" s="40" t="s">
        <v>10</v>
      </c>
    </row>
    <row r="718" spans="3:7" ht="15" thickBot="1" x14ac:dyDescent="0.35">
      <c r="C718" s="38">
        <v>43336</v>
      </c>
      <c r="D718" s="39">
        <v>0.7776967592592593</v>
      </c>
      <c r="E718" s="40" t="s">
        <v>9</v>
      </c>
      <c r="F718" s="40">
        <v>24</v>
      </c>
      <c r="G718" s="40" t="s">
        <v>10</v>
      </c>
    </row>
    <row r="719" spans="3:7" ht="15" thickBot="1" x14ac:dyDescent="0.35">
      <c r="C719" s="38">
        <v>43336</v>
      </c>
      <c r="D719" s="39">
        <v>0.78045138888888888</v>
      </c>
      <c r="E719" s="40" t="s">
        <v>9</v>
      </c>
      <c r="F719" s="40">
        <v>14</v>
      </c>
      <c r="G719" s="40" t="s">
        <v>11</v>
      </c>
    </row>
    <row r="720" spans="3:7" ht="15" thickBot="1" x14ac:dyDescent="0.35">
      <c r="C720" s="38">
        <v>43336</v>
      </c>
      <c r="D720" s="39">
        <v>0.78047453703703706</v>
      </c>
      <c r="E720" s="40" t="s">
        <v>9</v>
      </c>
      <c r="F720" s="40">
        <v>15</v>
      </c>
      <c r="G720" s="40" t="s">
        <v>11</v>
      </c>
    </row>
    <row r="721" spans="3:7" ht="15" thickBot="1" x14ac:dyDescent="0.35">
      <c r="C721" s="38">
        <v>43336</v>
      </c>
      <c r="D721" s="39">
        <v>0.78049768518518514</v>
      </c>
      <c r="E721" s="40" t="s">
        <v>9</v>
      </c>
      <c r="F721" s="40">
        <v>11</v>
      </c>
      <c r="G721" s="40" t="s">
        <v>11</v>
      </c>
    </row>
    <row r="722" spans="3:7" ht="15" thickBot="1" x14ac:dyDescent="0.35">
      <c r="C722" s="38">
        <v>43336</v>
      </c>
      <c r="D722" s="39">
        <v>0.79546296296296293</v>
      </c>
      <c r="E722" s="40" t="s">
        <v>9</v>
      </c>
      <c r="F722" s="40">
        <v>24</v>
      </c>
      <c r="G722" s="40" t="s">
        <v>10</v>
      </c>
    </row>
    <row r="723" spans="3:7" ht="15" thickBot="1" x14ac:dyDescent="0.35">
      <c r="C723" s="38">
        <v>43336</v>
      </c>
      <c r="D723" s="39">
        <v>0.79913194444444446</v>
      </c>
      <c r="E723" s="40" t="s">
        <v>9</v>
      </c>
      <c r="F723" s="40">
        <v>16</v>
      </c>
      <c r="G723" s="40" t="s">
        <v>10</v>
      </c>
    </row>
    <row r="724" spans="3:7" ht="15" thickBot="1" x14ac:dyDescent="0.35">
      <c r="C724" s="38">
        <v>43336</v>
      </c>
      <c r="D724" s="39">
        <v>0.79918981481481488</v>
      </c>
      <c r="E724" s="40" t="s">
        <v>9</v>
      </c>
      <c r="F724" s="40">
        <v>17</v>
      </c>
      <c r="G724" s="40" t="s">
        <v>10</v>
      </c>
    </row>
    <row r="725" spans="3:7" ht="15" thickBot="1" x14ac:dyDescent="0.35">
      <c r="C725" s="38">
        <v>43336</v>
      </c>
      <c r="D725" s="39">
        <v>0.79973379629629626</v>
      </c>
      <c r="E725" s="40" t="s">
        <v>9</v>
      </c>
      <c r="F725" s="40">
        <v>15</v>
      </c>
      <c r="G725" s="40" t="s">
        <v>11</v>
      </c>
    </row>
    <row r="726" spans="3:7" ht="15" thickBot="1" x14ac:dyDescent="0.35">
      <c r="C726" s="38">
        <v>43336</v>
      </c>
      <c r="D726" s="39">
        <v>0.80144675925925923</v>
      </c>
      <c r="E726" s="40" t="s">
        <v>9</v>
      </c>
      <c r="F726" s="40">
        <v>12</v>
      </c>
      <c r="G726" s="40" t="s">
        <v>10</v>
      </c>
    </row>
    <row r="727" spans="3:7" ht="15" thickBot="1" x14ac:dyDescent="0.35">
      <c r="C727" s="38">
        <v>43336</v>
      </c>
      <c r="D727" s="39">
        <v>0.81504629629629621</v>
      </c>
      <c r="E727" s="40" t="s">
        <v>9</v>
      </c>
      <c r="F727" s="40">
        <v>16</v>
      </c>
      <c r="G727" s="40" t="s">
        <v>10</v>
      </c>
    </row>
    <row r="728" spans="3:7" ht="15" thickBot="1" x14ac:dyDescent="0.35">
      <c r="C728" s="38">
        <v>43336</v>
      </c>
      <c r="D728" s="39">
        <v>0.81509259259259259</v>
      </c>
      <c r="E728" s="40" t="s">
        <v>9</v>
      </c>
      <c r="F728" s="40">
        <v>20</v>
      </c>
      <c r="G728" s="40" t="s">
        <v>10</v>
      </c>
    </row>
    <row r="729" spans="3:7" ht="15" thickBot="1" x14ac:dyDescent="0.35">
      <c r="C729" s="38">
        <v>43336</v>
      </c>
      <c r="D729" s="39">
        <v>0.81513888888888886</v>
      </c>
      <c r="E729" s="40" t="s">
        <v>9</v>
      </c>
      <c r="F729" s="40">
        <v>19</v>
      </c>
      <c r="G729" s="40" t="s">
        <v>10</v>
      </c>
    </row>
    <row r="730" spans="3:7" ht="15" thickBot="1" x14ac:dyDescent="0.35">
      <c r="C730" s="38">
        <v>43336</v>
      </c>
      <c r="D730" s="39">
        <v>0.81959490740740737</v>
      </c>
      <c r="E730" s="40" t="s">
        <v>9</v>
      </c>
      <c r="F730" s="40">
        <v>18</v>
      </c>
      <c r="G730" s="40" t="s">
        <v>11</v>
      </c>
    </row>
    <row r="731" spans="3:7" ht="15" thickBot="1" x14ac:dyDescent="0.35">
      <c r="C731" s="38">
        <v>43336</v>
      </c>
      <c r="D731" s="39">
        <v>0.81960648148148152</v>
      </c>
      <c r="E731" s="40" t="s">
        <v>9</v>
      </c>
      <c r="F731" s="40">
        <v>19</v>
      </c>
      <c r="G731" s="40" t="s">
        <v>11</v>
      </c>
    </row>
    <row r="732" spans="3:7" ht="15" thickBot="1" x14ac:dyDescent="0.35">
      <c r="C732" s="38">
        <v>43336</v>
      </c>
      <c r="D732" s="39">
        <v>0.82027777777777777</v>
      </c>
      <c r="E732" s="40" t="s">
        <v>9</v>
      </c>
      <c r="F732" s="40">
        <v>28</v>
      </c>
      <c r="G732" s="40" t="s">
        <v>11</v>
      </c>
    </row>
    <row r="733" spans="3:7" ht="15" thickBot="1" x14ac:dyDescent="0.35">
      <c r="C733" s="38">
        <v>43336</v>
      </c>
      <c r="D733" s="39">
        <v>0.8203125</v>
      </c>
      <c r="E733" s="40" t="s">
        <v>9</v>
      </c>
      <c r="F733" s="40">
        <v>23</v>
      </c>
      <c r="G733" s="40" t="s">
        <v>11</v>
      </c>
    </row>
    <row r="734" spans="3:7" ht="15" thickBot="1" x14ac:dyDescent="0.35">
      <c r="C734" s="38">
        <v>43336</v>
      </c>
      <c r="D734" s="39">
        <v>0.82034722222222223</v>
      </c>
      <c r="E734" s="40" t="s">
        <v>9</v>
      </c>
      <c r="F734" s="40">
        <v>12</v>
      </c>
      <c r="G734" s="40" t="s">
        <v>11</v>
      </c>
    </row>
    <row r="735" spans="3:7" ht="15" thickBot="1" x14ac:dyDescent="0.35">
      <c r="C735" s="38">
        <v>43336</v>
      </c>
      <c r="D735" s="39">
        <v>0.82687499999999992</v>
      </c>
      <c r="E735" s="40" t="s">
        <v>9</v>
      </c>
      <c r="F735" s="40">
        <v>27</v>
      </c>
      <c r="G735" s="40" t="s">
        <v>10</v>
      </c>
    </row>
    <row r="736" spans="3:7" ht="15" thickBot="1" x14ac:dyDescent="0.35">
      <c r="C736" s="38">
        <v>43336</v>
      </c>
      <c r="D736" s="39">
        <v>0.82690972222222225</v>
      </c>
      <c r="E736" s="40" t="s">
        <v>9</v>
      </c>
      <c r="F736" s="40">
        <v>27</v>
      </c>
      <c r="G736" s="40" t="s">
        <v>10</v>
      </c>
    </row>
    <row r="737" spans="3:7" ht="15" thickBot="1" x14ac:dyDescent="0.35">
      <c r="C737" s="38">
        <v>43336</v>
      </c>
      <c r="D737" s="39">
        <v>0.83190972222222215</v>
      </c>
      <c r="E737" s="40" t="s">
        <v>9</v>
      </c>
      <c r="F737" s="40">
        <v>26</v>
      </c>
      <c r="G737" s="40" t="s">
        <v>10</v>
      </c>
    </row>
    <row r="738" spans="3:7" ht="15" thickBot="1" x14ac:dyDescent="0.35">
      <c r="C738" s="38">
        <v>43336</v>
      </c>
      <c r="D738" s="39">
        <v>0.90401620370370372</v>
      </c>
      <c r="E738" s="40" t="s">
        <v>9</v>
      </c>
      <c r="F738" s="40">
        <v>13</v>
      </c>
      <c r="G738" s="40" t="s">
        <v>10</v>
      </c>
    </row>
    <row r="739" spans="3:7" ht="15" thickBot="1" x14ac:dyDescent="0.35">
      <c r="C739" s="38">
        <v>43336</v>
      </c>
      <c r="D739" s="39">
        <v>0.9226967592592592</v>
      </c>
      <c r="E739" s="40" t="s">
        <v>9</v>
      </c>
      <c r="F739" s="40">
        <v>21</v>
      </c>
      <c r="G739" s="40" t="s">
        <v>11</v>
      </c>
    </row>
    <row r="740" spans="3:7" ht="15" thickBot="1" x14ac:dyDescent="0.35">
      <c r="C740" s="38">
        <v>43336</v>
      </c>
      <c r="D740" s="39">
        <v>0.93285879629629631</v>
      </c>
      <c r="E740" s="40" t="s">
        <v>9</v>
      </c>
      <c r="F740" s="40">
        <v>11</v>
      </c>
      <c r="G740" s="40" t="s">
        <v>11</v>
      </c>
    </row>
    <row r="741" spans="3:7" ht="15" thickBot="1" x14ac:dyDescent="0.35">
      <c r="C741" s="38">
        <v>43336</v>
      </c>
      <c r="D741" s="39">
        <v>0.96305555555555555</v>
      </c>
      <c r="E741" s="40" t="s">
        <v>9</v>
      </c>
      <c r="F741" s="40">
        <v>12</v>
      </c>
      <c r="G741" s="40" t="s">
        <v>11</v>
      </c>
    </row>
    <row r="742" spans="3:7" ht="15" thickBot="1" x14ac:dyDescent="0.35">
      <c r="C742" s="38">
        <v>43336</v>
      </c>
      <c r="D742" s="39">
        <v>0.99606481481481479</v>
      </c>
      <c r="E742" s="40" t="s">
        <v>9</v>
      </c>
      <c r="F742" s="40">
        <v>16</v>
      </c>
      <c r="G742" s="40" t="s">
        <v>10</v>
      </c>
    </row>
    <row r="743" spans="3:7" ht="15" thickBot="1" x14ac:dyDescent="0.35">
      <c r="C743" s="38">
        <v>43336</v>
      </c>
      <c r="D743" s="39">
        <v>0.99616898148148147</v>
      </c>
      <c r="E743" s="40" t="s">
        <v>9</v>
      </c>
      <c r="F743" s="40">
        <v>17</v>
      </c>
      <c r="G743" s="40" t="s">
        <v>10</v>
      </c>
    </row>
    <row r="744" spans="3:7" ht="15" thickBot="1" x14ac:dyDescent="0.35">
      <c r="C744" s="38">
        <v>43337</v>
      </c>
      <c r="D744" s="39">
        <v>1.8356481481481481E-2</v>
      </c>
      <c r="E744" s="40" t="s">
        <v>9</v>
      </c>
      <c r="F744" s="40">
        <v>11</v>
      </c>
      <c r="G744" s="40" t="s">
        <v>10</v>
      </c>
    </row>
    <row r="745" spans="3:7" ht="15" thickBot="1" x14ac:dyDescent="0.35">
      <c r="C745" s="38">
        <v>43337</v>
      </c>
      <c r="D745" s="39">
        <v>0.1368287037037037</v>
      </c>
      <c r="E745" s="40" t="s">
        <v>9</v>
      </c>
      <c r="F745" s="40">
        <v>13</v>
      </c>
      <c r="G745" s="40" t="s">
        <v>11</v>
      </c>
    </row>
    <row r="746" spans="3:7" ht="15" thickBot="1" x14ac:dyDescent="0.35">
      <c r="C746" s="38">
        <v>43337</v>
      </c>
      <c r="D746" s="39">
        <v>0.13699074074074075</v>
      </c>
      <c r="E746" s="40" t="s">
        <v>9</v>
      </c>
      <c r="F746" s="40">
        <v>15</v>
      </c>
      <c r="G746" s="40" t="s">
        <v>11</v>
      </c>
    </row>
    <row r="747" spans="3:7" ht="15" thickBot="1" x14ac:dyDescent="0.35">
      <c r="C747" s="38">
        <v>43337</v>
      </c>
      <c r="D747" s="39">
        <v>0.31495370370370374</v>
      </c>
      <c r="E747" s="40" t="s">
        <v>9</v>
      </c>
      <c r="F747" s="40">
        <v>12</v>
      </c>
      <c r="G747" s="40" t="s">
        <v>11</v>
      </c>
    </row>
    <row r="748" spans="3:7" ht="15" thickBot="1" x14ac:dyDescent="0.35">
      <c r="C748" s="38">
        <v>43337</v>
      </c>
      <c r="D748" s="39">
        <v>0.33607638888888891</v>
      </c>
      <c r="E748" s="40" t="s">
        <v>9</v>
      </c>
      <c r="F748" s="40">
        <v>11</v>
      </c>
      <c r="G748" s="40" t="s">
        <v>11</v>
      </c>
    </row>
    <row r="749" spans="3:7" ht="15" thickBot="1" x14ac:dyDescent="0.35">
      <c r="C749" s="38">
        <v>43337</v>
      </c>
      <c r="D749" s="39">
        <v>0.33774305555555556</v>
      </c>
      <c r="E749" s="40" t="s">
        <v>9</v>
      </c>
      <c r="F749" s="40">
        <v>10</v>
      </c>
      <c r="G749" s="40" t="s">
        <v>10</v>
      </c>
    </row>
    <row r="750" spans="3:7" ht="15" thickBot="1" x14ac:dyDescent="0.35">
      <c r="C750" s="38">
        <v>43337</v>
      </c>
      <c r="D750" s="39">
        <v>0.33878472222222222</v>
      </c>
      <c r="E750" s="40" t="s">
        <v>9</v>
      </c>
      <c r="F750" s="40">
        <v>10</v>
      </c>
      <c r="G750" s="40" t="s">
        <v>10</v>
      </c>
    </row>
    <row r="751" spans="3:7" ht="15" thickBot="1" x14ac:dyDescent="0.35">
      <c r="C751" s="38">
        <v>43337</v>
      </c>
      <c r="D751" s="39">
        <v>0.38401620370370365</v>
      </c>
      <c r="E751" s="40" t="s">
        <v>9</v>
      </c>
      <c r="F751" s="40">
        <v>11</v>
      </c>
      <c r="G751" s="40" t="s">
        <v>11</v>
      </c>
    </row>
    <row r="752" spans="3:7" ht="15" thickBot="1" x14ac:dyDescent="0.35">
      <c r="C752" s="38">
        <v>43337</v>
      </c>
      <c r="D752" s="39">
        <v>0.38436342592592593</v>
      </c>
      <c r="E752" s="40" t="s">
        <v>9</v>
      </c>
      <c r="F752" s="40">
        <v>13</v>
      </c>
      <c r="G752" s="40" t="s">
        <v>11</v>
      </c>
    </row>
    <row r="753" spans="3:7" ht="15" thickBot="1" x14ac:dyDescent="0.35">
      <c r="C753" s="38">
        <v>43337</v>
      </c>
      <c r="D753" s="39">
        <v>0.38856481481481481</v>
      </c>
      <c r="E753" s="40" t="s">
        <v>9</v>
      </c>
      <c r="F753" s="40">
        <v>11</v>
      </c>
      <c r="G753" s="40" t="s">
        <v>11</v>
      </c>
    </row>
    <row r="754" spans="3:7" ht="15" thickBot="1" x14ac:dyDescent="0.35">
      <c r="C754" s="38">
        <v>43337</v>
      </c>
      <c r="D754" s="39">
        <v>0.39980324074074075</v>
      </c>
      <c r="E754" s="40" t="s">
        <v>9</v>
      </c>
      <c r="F754" s="40">
        <v>10</v>
      </c>
      <c r="G754" s="40" t="s">
        <v>11</v>
      </c>
    </row>
    <row r="755" spans="3:7" ht="15" thickBot="1" x14ac:dyDescent="0.35">
      <c r="C755" s="38">
        <v>43337</v>
      </c>
      <c r="D755" s="39">
        <v>0.41256944444444449</v>
      </c>
      <c r="E755" s="40" t="s">
        <v>9</v>
      </c>
      <c r="F755" s="40">
        <v>25</v>
      </c>
      <c r="G755" s="40" t="s">
        <v>10</v>
      </c>
    </row>
    <row r="756" spans="3:7" ht="15" thickBot="1" x14ac:dyDescent="0.35">
      <c r="C756" s="38">
        <v>43337</v>
      </c>
      <c r="D756" s="39">
        <v>0.41351851851851856</v>
      </c>
      <c r="E756" s="40" t="s">
        <v>9</v>
      </c>
      <c r="F756" s="40">
        <v>26</v>
      </c>
      <c r="G756" s="40" t="s">
        <v>10</v>
      </c>
    </row>
    <row r="757" spans="3:7" ht="15" thickBot="1" x14ac:dyDescent="0.35">
      <c r="C757" s="38">
        <v>43337</v>
      </c>
      <c r="D757" s="39">
        <v>0.4135300925925926</v>
      </c>
      <c r="E757" s="40" t="s">
        <v>9</v>
      </c>
      <c r="F757" s="40">
        <v>18</v>
      </c>
      <c r="G757" s="40" t="s">
        <v>10</v>
      </c>
    </row>
    <row r="758" spans="3:7" ht="15" thickBot="1" x14ac:dyDescent="0.35">
      <c r="C758" s="38">
        <v>43337</v>
      </c>
      <c r="D758" s="39">
        <v>0.4135416666666667</v>
      </c>
      <c r="E758" s="40" t="s">
        <v>9</v>
      </c>
      <c r="F758" s="40">
        <v>26</v>
      </c>
      <c r="G758" s="40" t="s">
        <v>10</v>
      </c>
    </row>
    <row r="759" spans="3:7" ht="15" thickBot="1" x14ac:dyDescent="0.35">
      <c r="C759" s="38">
        <v>43337</v>
      </c>
      <c r="D759" s="39">
        <v>0.41400462962962964</v>
      </c>
      <c r="E759" s="40" t="s">
        <v>9</v>
      </c>
      <c r="F759" s="40">
        <v>19</v>
      </c>
      <c r="G759" s="40" t="s">
        <v>10</v>
      </c>
    </row>
    <row r="760" spans="3:7" ht="15" thickBot="1" x14ac:dyDescent="0.35">
      <c r="C760" s="38">
        <v>43337</v>
      </c>
      <c r="D760" s="39">
        <v>0.41405092592592596</v>
      </c>
      <c r="E760" s="40" t="s">
        <v>9</v>
      </c>
      <c r="F760" s="40">
        <v>22</v>
      </c>
      <c r="G760" s="40" t="s">
        <v>10</v>
      </c>
    </row>
    <row r="761" spans="3:7" ht="15" thickBot="1" x14ac:dyDescent="0.35">
      <c r="C761" s="38">
        <v>43337</v>
      </c>
      <c r="D761" s="39">
        <v>0.41408564814814813</v>
      </c>
      <c r="E761" s="40" t="s">
        <v>9</v>
      </c>
      <c r="F761" s="40">
        <v>17</v>
      </c>
      <c r="G761" s="40" t="s">
        <v>10</v>
      </c>
    </row>
    <row r="762" spans="3:7" ht="15" thickBot="1" x14ac:dyDescent="0.35">
      <c r="C762" s="38">
        <v>43337</v>
      </c>
      <c r="D762" s="39">
        <v>0.41569444444444442</v>
      </c>
      <c r="E762" s="40" t="s">
        <v>9</v>
      </c>
      <c r="F762" s="40">
        <v>13</v>
      </c>
      <c r="G762" s="40" t="s">
        <v>11</v>
      </c>
    </row>
    <row r="763" spans="3:7" ht="15" thickBot="1" x14ac:dyDescent="0.35">
      <c r="C763" s="38">
        <v>43337</v>
      </c>
      <c r="D763" s="39">
        <v>0.4161111111111111</v>
      </c>
      <c r="E763" s="40" t="s">
        <v>9</v>
      </c>
      <c r="F763" s="40">
        <v>12</v>
      </c>
      <c r="G763" s="40" t="s">
        <v>11</v>
      </c>
    </row>
    <row r="764" spans="3:7" ht="15" thickBot="1" x14ac:dyDescent="0.35">
      <c r="C764" s="38">
        <v>43337</v>
      </c>
      <c r="D764" s="39">
        <v>0.41984953703703703</v>
      </c>
      <c r="E764" s="40" t="s">
        <v>9</v>
      </c>
      <c r="F764" s="40">
        <v>10</v>
      </c>
      <c r="G764" s="40" t="s">
        <v>11</v>
      </c>
    </row>
    <row r="765" spans="3:7" ht="15" thickBot="1" x14ac:dyDescent="0.35">
      <c r="C765" s="38">
        <v>43337</v>
      </c>
      <c r="D765" s="39">
        <v>0.4224074074074074</v>
      </c>
      <c r="E765" s="40" t="s">
        <v>9</v>
      </c>
      <c r="F765" s="40">
        <v>15</v>
      </c>
      <c r="G765" s="40" t="s">
        <v>10</v>
      </c>
    </row>
    <row r="766" spans="3:7" ht="15" thickBot="1" x14ac:dyDescent="0.35">
      <c r="C766" s="38">
        <v>43337</v>
      </c>
      <c r="D766" s="39">
        <v>0.42432870370370374</v>
      </c>
      <c r="E766" s="40" t="s">
        <v>9</v>
      </c>
      <c r="F766" s="40">
        <v>16</v>
      </c>
      <c r="G766" s="40" t="s">
        <v>11</v>
      </c>
    </row>
    <row r="767" spans="3:7" ht="15" thickBot="1" x14ac:dyDescent="0.35">
      <c r="C767" s="38">
        <v>43337</v>
      </c>
      <c r="D767" s="39">
        <v>0.43097222222222226</v>
      </c>
      <c r="E767" s="40" t="s">
        <v>9</v>
      </c>
      <c r="F767" s="40">
        <v>25</v>
      </c>
      <c r="G767" s="40" t="s">
        <v>10</v>
      </c>
    </row>
    <row r="768" spans="3:7" ht="15" thickBot="1" x14ac:dyDescent="0.35">
      <c r="C768" s="38">
        <v>43337</v>
      </c>
      <c r="D768" s="39">
        <v>0.43769675925925927</v>
      </c>
      <c r="E768" s="40" t="s">
        <v>9</v>
      </c>
      <c r="F768" s="40">
        <v>17</v>
      </c>
      <c r="G768" s="40" t="s">
        <v>10</v>
      </c>
    </row>
    <row r="769" spans="3:7" ht="15" thickBot="1" x14ac:dyDescent="0.35">
      <c r="C769" s="38">
        <v>43337</v>
      </c>
      <c r="D769" s="39">
        <v>0.44671296296296298</v>
      </c>
      <c r="E769" s="40" t="s">
        <v>9</v>
      </c>
      <c r="F769" s="40">
        <v>17</v>
      </c>
      <c r="G769" s="40" t="s">
        <v>10</v>
      </c>
    </row>
    <row r="770" spans="3:7" ht="15" thickBot="1" x14ac:dyDescent="0.35">
      <c r="C770" s="38">
        <v>43337</v>
      </c>
      <c r="D770" s="39">
        <v>0.4522916666666667</v>
      </c>
      <c r="E770" s="40" t="s">
        <v>9</v>
      </c>
      <c r="F770" s="40">
        <v>25</v>
      </c>
      <c r="G770" s="40" t="s">
        <v>10</v>
      </c>
    </row>
    <row r="771" spans="3:7" ht="15" thickBot="1" x14ac:dyDescent="0.35">
      <c r="C771" s="38">
        <v>43337</v>
      </c>
      <c r="D771" s="39">
        <v>0.45483796296296292</v>
      </c>
      <c r="E771" s="40" t="s">
        <v>9</v>
      </c>
      <c r="F771" s="40">
        <v>24</v>
      </c>
      <c r="G771" s="40" t="s">
        <v>10</v>
      </c>
    </row>
    <row r="772" spans="3:7" ht="15" thickBot="1" x14ac:dyDescent="0.35">
      <c r="C772" s="38">
        <v>43337</v>
      </c>
      <c r="D772" s="39">
        <v>0.45496527777777779</v>
      </c>
      <c r="E772" s="40" t="s">
        <v>9</v>
      </c>
      <c r="F772" s="40">
        <v>29</v>
      </c>
      <c r="G772" s="40" t="s">
        <v>10</v>
      </c>
    </row>
    <row r="773" spans="3:7" ht="15" thickBot="1" x14ac:dyDescent="0.35">
      <c r="C773" s="38">
        <v>43337</v>
      </c>
      <c r="D773" s="39">
        <v>0.45579861111111114</v>
      </c>
      <c r="E773" s="40" t="s">
        <v>9</v>
      </c>
      <c r="F773" s="40">
        <v>24</v>
      </c>
      <c r="G773" s="40" t="s">
        <v>10</v>
      </c>
    </row>
    <row r="774" spans="3:7" ht="15" thickBot="1" x14ac:dyDescent="0.35">
      <c r="C774" s="38">
        <v>43337</v>
      </c>
      <c r="D774" s="39">
        <v>0.45584490740740741</v>
      </c>
      <c r="E774" s="40" t="s">
        <v>9</v>
      </c>
      <c r="F774" s="40">
        <v>19</v>
      </c>
      <c r="G774" s="40" t="s">
        <v>10</v>
      </c>
    </row>
    <row r="775" spans="3:7" ht="15" thickBot="1" x14ac:dyDescent="0.35">
      <c r="C775" s="38">
        <v>43337</v>
      </c>
      <c r="D775" s="39">
        <v>0.45587962962962963</v>
      </c>
      <c r="E775" s="40" t="s">
        <v>9</v>
      </c>
      <c r="F775" s="40">
        <v>18</v>
      </c>
      <c r="G775" s="40" t="s">
        <v>10</v>
      </c>
    </row>
    <row r="776" spans="3:7" ht="15" thickBot="1" x14ac:dyDescent="0.35">
      <c r="C776" s="38">
        <v>43337</v>
      </c>
      <c r="D776" s="39">
        <v>0.45589120370370373</v>
      </c>
      <c r="E776" s="40" t="s">
        <v>9</v>
      </c>
      <c r="F776" s="40">
        <v>21</v>
      </c>
      <c r="G776" s="40" t="s">
        <v>10</v>
      </c>
    </row>
    <row r="777" spans="3:7" ht="15" thickBot="1" x14ac:dyDescent="0.35">
      <c r="C777" s="38">
        <v>43337</v>
      </c>
      <c r="D777" s="39">
        <v>0.45590277777777777</v>
      </c>
      <c r="E777" s="40" t="s">
        <v>9</v>
      </c>
      <c r="F777" s="40">
        <v>25</v>
      </c>
      <c r="G777" s="40" t="s">
        <v>10</v>
      </c>
    </row>
    <row r="778" spans="3:7" ht="15" thickBot="1" x14ac:dyDescent="0.35">
      <c r="C778" s="38">
        <v>43337</v>
      </c>
      <c r="D778" s="39">
        <v>0.4559259259259259</v>
      </c>
      <c r="E778" s="40" t="s">
        <v>9</v>
      </c>
      <c r="F778" s="40">
        <v>19</v>
      </c>
      <c r="G778" s="40" t="s">
        <v>10</v>
      </c>
    </row>
    <row r="779" spans="3:7" ht="15" thickBot="1" x14ac:dyDescent="0.35">
      <c r="C779" s="38">
        <v>43337</v>
      </c>
      <c r="D779" s="39">
        <v>0.45678240740740739</v>
      </c>
      <c r="E779" s="40" t="s">
        <v>9</v>
      </c>
      <c r="F779" s="40">
        <v>36</v>
      </c>
      <c r="G779" s="40" t="s">
        <v>10</v>
      </c>
    </row>
    <row r="780" spans="3:7" ht="15" thickBot="1" x14ac:dyDescent="0.35">
      <c r="C780" s="38">
        <v>43337</v>
      </c>
      <c r="D780" s="39">
        <v>0.46598379629629627</v>
      </c>
      <c r="E780" s="40" t="s">
        <v>9</v>
      </c>
      <c r="F780" s="40">
        <v>12</v>
      </c>
      <c r="G780" s="40" t="s">
        <v>11</v>
      </c>
    </row>
    <row r="781" spans="3:7" ht="15" thickBot="1" x14ac:dyDescent="0.35">
      <c r="C781" s="38">
        <v>43337</v>
      </c>
      <c r="D781" s="39">
        <v>0.46690972222222221</v>
      </c>
      <c r="E781" s="40" t="s">
        <v>9</v>
      </c>
      <c r="F781" s="40">
        <v>11</v>
      </c>
      <c r="G781" s="40" t="s">
        <v>11</v>
      </c>
    </row>
    <row r="782" spans="3:7" ht="15" thickBot="1" x14ac:dyDescent="0.35">
      <c r="C782" s="38">
        <v>43337</v>
      </c>
      <c r="D782" s="39">
        <v>0.47754629629629625</v>
      </c>
      <c r="E782" s="40" t="s">
        <v>9</v>
      </c>
      <c r="F782" s="40">
        <v>12</v>
      </c>
      <c r="G782" s="40" t="s">
        <v>11</v>
      </c>
    </row>
    <row r="783" spans="3:7" ht="15" thickBot="1" x14ac:dyDescent="0.35">
      <c r="C783" s="38">
        <v>43337</v>
      </c>
      <c r="D783" s="39">
        <v>0.47991898148148149</v>
      </c>
      <c r="E783" s="40" t="s">
        <v>9</v>
      </c>
      <c r="F783" s="40">
        <v>12</v>
      </c>
      <c r="G783" s="40" t="s">
        <v>11</v>
      </c>
    </row>
    <row r="784" spans="3:7" ht="15" thickBot="1" x14ac:dyDescent="0.35">
      <c r="C784" s="38">
        <v>43337</v>
      </c>
      <c r="D784" s="39">
        <v>0.48144675925925928</v>
      </c>
      <c r="E784" s="40" t="s">
        <v>9</v>
      </c>
      <c r="F784" s="40">
        <v>21</v>
      </c>
      <c r="G784" s="40" t="s">
        <v>10</v>
      </c>
    </row>
    <row r="785" spans="3:7" ht="15" thickBot="1" x14ac:dyDescent="0.35">
      <c r="C785" s="38">
        <v>43337</v>
      </c>
      <c r="D785" s="39">
        <v>0.48807870370370371</v>
      </c>
      <c r="E785" s="40" t="s">
        <v>9</v>
      </c>
      <c r="F785" s="40">
        <v>15</v>
      </c>
      <c r="G785" s="40" t="s">
        <v>11</v>
      </c>
    </row>
    <row r="786" spans="3:7" ht="15" thickBot="1" x14ac:dyDescent="0.35">
      <c r="C786" s="38">
        <v>43337</v>
      </c>
      <c r="D786" s="39">
        <v>0.49812499999999998</v>
      </c>
      <c r="E786" s="40" t="s">
        <v>9</v>
      </c>
      <c r="F786" s="40">
        <v>13</v>
      </c>
      <c r="G786" s="40" t="s">
        <v>11</v>
      </c>
    </row>
    <row r="787" spans="3:7" ht="15" thickBot="1" x14ac:dyDescent="0.35">
      <c r="C787" s="38">
        <v>43337</v>
      </c>
      <c r="D787" s="39">
        <v>0.49868055555555557</v>
      </c>
      <c r="E787" s="40" t="s">
        <v>9</v>
      </c>
      <c r="F787" s="40">
        <v>16</v>
      </c>
      <c r="G787" s="40" t="s">
        <v>10</v>
      </c>
    </row>
    <row r="788" spans="3:7" ht="15" thickBot="1" x14ac:dyDescent="0.35">
      <c r="C788" s="38">
        <v>43337</v>
      </c>
      <c r="D788" s="39">
        <v>0.49869212962962961</v>
      </c>
      <c r="E788" s="40" t="s">
        <v>9</v>
      </c>
      <c r="F788" s="40">
        <v>14</v>
      </c>
      <c r="G788" s="40" t="s">
        <v>10</v>
      </c>
    </row>
    <row r="789" spans="3:7" ht="15" thickBot="1" x14ac:dyDescent="0.35">
      <c r="C789" s="38">
        <v>43337</v>
      </c>
      <c r="D789" s="39">
        <v>0.49871527777777774</v>
      </c>
      <c r="E789" s="40" t="s">
        <v>9</v>
      </c>
      <c r="F789" s="40">
        <v>8</v>
      </c>
      <c r="G789" s="40" t="s">
        <v>10</v>
      </c>
    </row>
    <row r="790" spans="3:7" ht="15" thickBot="1" x14ac:dyDescent="0.35">
      <c r="C790" s="38">
        <v>43337</v>
      </c>
      <c r="D790" s="39">
        <v>0.50113425925925925</v>
      </c>
      <c r="E790" s="40" t="s">
        <v>9</v>
      </c>
      <c r="F790" s="40">
        <v>14</v>
      </c>
      <c r="G790" s="40" t="s">
        <v>11</v>
      </c>
    </row>
    <row r="791" spans="3:7" ht="15" thickBot="1" x14ac:dyDescent="0.35">
      <c r="C791" s="38">
        <v>43337</v>
      </c>
      <c r="D791" s="39">
        <v>0.5042592592592593</v>
      </c>
      <c r="E791" s="40" t="s">
        <v>9</v>
      </c>
      <c r="F791" s="40">
        <v>14</v>
      </c>
      <c r="G791" s="40" t="s">
        <v>10</v>
      </c>
    </row>
    <row r="792" spans="3:7" ht="15" thickBot="1" x14ac:dyDescent="0.35">
      <c r="C792" s="38">
        <v>43337</v>
      </c>
      <c r="D792" s="39">
        <v>0.50437500000000002</v>
      </c>
      <c r="E792" s="40" t="s">
        <v>9</v>
      </c>
      <c r="F792" s="40">
        <v>12</v>
      </c>
      <c r="G792" s="40" t="s">
        <v>11</v>
      </c>
    </row>
    <row r="793" spans="3:7" ht="15" thickBot="1" x14ac:dyDescent="0.35">
      <c r="C793" s="38">
        <v>43337</v>
      </c>
      <c r="D793" s="39">
        <v>0.50928240740740738</v>
      </c>
      <c r="E793" s="40" t="s">
        <v>9</v>
      </c>
      <c r="F793" s="40">
        <v>21</v>
      </c>
      <c r="G793" s="40" t="s">
        <v>11</v>
      </c>
    </row>
    <row r="794" spans="3:7" ht="15" thickBot="1" x14ac:dyDescent="0.35">
      <c r="C794" s="38">
        <v>43337</v>
      </c>
      <c r="D794" s="39">
        <v>0.50931712962962961</v>
      </c>
      <c r="E794" s="40" t="s">
        <v>9</v>
      </c>
      <c r="F794" s="40">
        <v>20</v>
      </c>
      <c r="G794" s="40" t="s">
        <v>11</v>
      </c>
    </row>
    <row r="795" spans="3:7" ht="15" thickBot="1" x14ac:dyDescent="0.35">
      <c r="C795" s="38">
        <v>43337</v>
      </c>
      <c r="D795" s="39">
        <v>0.50932870370370364</v>
      </c>
      <c r="E795" s="40" t="s">
        <v>9</v>
      </c>
      <c r="F795" s="40">
        <v>14</v>
      </c>
      <c r="G795" s="40" t="s">
        <v>11</v>
      </c>
    </row>
    <row r="796" spans="3:7" ht="15" thickBot="1" x14ac:dyDescent="0.35">
      <c r="C796" s="38">
        <v>43337</v>
      </c>
      <c r="D796" s="39">
        <v>0.50935185185185183</v>
      </c>
      <c r="E796" s="40" t="s">
        <v>9</v>
      </c>
      <c r="F796" s="40">
        <v>12</v>
      </c>
      <c r="G796" s="40" t="s">
        <v>11</v>
      </c>
    </row>
    <row r="797" spans="3:7" ht="15" thickBot="1" x14ac:dyDescent="0.35">
      <c r="C797" s="38">
        <v>43337</v>
      </c>
      <c r="D797" s="39">
        <v>0.51067129629629626</v>
      </c>
      <c r="E797" s="40" t="s">
        <v>9</v>
      </c>
      <c r="F797" s="40">
        <v>36</v>
      </c>
      <c r="G797" s="40" t="s">
        <v>11</v>
      </c>
    </row>
    <row r="798" spans="3:7" ht="15" thickBot="1" x14ac:dyDescent="0.35">
      <c r="C798" s="38">
        <v>43337</v>
      </c>
      <c r="D798" s="39">
        <v>0.51070601851851849</v>
      </c>
      <c r="E798" s="40" t="s">
        <v>9</v>
      </c>
      <c r="F798" s="40">
        <v>13</v>
      </c>
      <c r="G798" s="40" t="s">
        <v>11</v>
      </c>
    </row>
    <row r="799" spans="3:7" ht="15" thickBot="1" x14ac:dyDescent="0.35">
      <c r="C799" s="38">
        <v>43337</v>
      </c>
      <c r="D799" s="39">
        <v>0.51098379629629631</v>
      </c>
      <c r="E799" s="40" t="s">
        <v>9</v>
      </c>
      <c r="F799" s="40">
        <v>13</v>
      </c>
      <c r="G799" s="40" t="s">
        <v>11</v>
      </c>
    </row>
    <row r="800" spans="3:7" ht="15" thickBot="1" x14ac:dyDescent="0.35">
      <c r="C800" s="38">
        <v>43337</v>
      </c>
      <c r="D800" s="39">
        <v>0.51312499999999994</v>
      </c>
      <c r="E800" s="40" t="s">
        <v>9</v>
      </c>
      <c r="F800" s="40">
        <v>10</v>
      </c>
      <c r="G800" s="40" t="s">
        <v>11</v>
      </c>
    </row>
    <row r="801" spans="3:7" ht="15" thickBot="1" x14ac:dyDescent="0.35">
      <c r="C801" s="38">
        <v>43337</v>
      </c>
      <c r="D801" s="39">
        <v>0.51497685185185182</v>
      </c>
      <c r="E801" s="40" t="s">
        <v>9</v>
      </c>
      <c r="F801" s="40">
        <v>14</v>
      </c>
      <c r="G801" s="40" t="s">
        <v>11</v>
      </c>
    </row>
    <row r="802" spans="3:7" ht="15" thickBot="1" x14ac:dyDescent="0.35">
      <c r="C802" s="38">
        <v>43337</v>
      </c>
      <c r="D802" s="39">
        <v>0.52322916666666663</v>
      </c>
      <c r="E802" s="40" t="s">
        <v>9</v>
      </c>
      <c r="F802" s="40">
        <v>16</v>
      </c>
      <c r="G802" s="40" t="s">
        <v>11</v>
      </c>
    </row>
    <row r="803" spans="3:7" ht="15" thickBot="1" x14ac:dyDescent="0.35">
      <c r="C803" s="38">
        <v>43337</v>
      </c>
      <c r="D803" s="39">
        <v>0.53596064814814814</v>
      </c>
      <c r="E803" s="40" t="s">
        <v>9</v>
      </c>
      <c r="F803" s="40">
        <v>11</v>
      </c>
      <c r="G803" s="40" t="s">
        <v>11</v>
      </c>
    </row>
    <row r="804" spans="3:7" ht="15" thickBot="1" x14ac:dyDescent="0.35">
      <c r="C804" s="38">
        <v>43337</v>
      </c>
      <c r="D804" s="39">
        <v>0.54515046296296299</v>
      </c>
      <c r="E804" s="40" t="s">
        <v>9</v>
      </c>
      <c r="F804" s="40">
        <v>18</v>
      </c>
      <c r="G804" s="40" t="s">
        <v>10</v>
      </c>
    </row>
    <row r="805" spans="3:7" ht="15" thickBot="1" x14ac:dyDescent="0.35">
      <c r="C805" s="38">
        <v>43337</v>
      </c>
      <c r="D805" s="39">
        <v>0.54519675925925926</v>
      </c>
      <c r="E805" s="40" t="s">
        <v>9</v>
      </c>
      <c r="F805" s="40">
        <v>11</v>
      </c>
      <c r="G805" s="40" t="s">
        <v>10</v>
      </c>
    </row>
    <row r="806" spans="3:7" ht="15" thickBot="1" x14ac:dyDescent="0.35">
      <c r="C806" s="38">
        <v>43337</v>
      </c>
      <c r="D806" s="39">
        <v>0.54530092592592594</v>
      </c>
      <c r="E806" s="40" t="s">
        <v>9</v>
      </c>
      <c r="F806" s="40">
        <v>10</v>
      </c>
      <c r="G806" s="40" t="s">
        <v>11</v>
      </c>
    </row>
    <row r="807" spans="3:7" ht="15" thickBot="1" x14ac:dyDescent="0.35">
      <c r="C807" s="38">
        <v>43337</v>
      </c>
      <c r="D807" s="39">
        <v>0.54953703703703705</v>
      </c>
      <c r="E807" s="40" t="s">
        <v>9</v>
      </c>
      <c r="F807" s="40">
        <v>9</v>
      </c>
      <c r="G807" s="40" t="s">
        <v>10</v>
      </c>
    </row>
    <row r="808" spans="3:7" ht="15" thickBot="1" x14ac:dyDescent="0.35">
      <c r="C808" s="38">
        <v>43337</v>
      </c>
      <c r="D808" s="39">
        <v>0.55121527777777779</v>
      </c>
      <c r="E808" s="40" t="s">
        <v>9</v>
      </c>
      <c r="F808" s="40">
        <v>7</v>
      </c>
      <c r="G808" s="40" t="s">
        <v>11</v>
      </c>
    </row>
    <row r="809" spans="3:7" ht="15" thickBot="1" x14ac:dyDescent="0.35">
      <c r="C809" s="38">
        <v>43337</v>
      </c>
      <c r="D809" s="39">
        <v>0.55396990740740737</v>
      </c>
      <c r="E809" s="40" t="s">
        <v>9</v>
      </c>
      <c r="F809" s="40">
        <v>16</v>
      </c>
      <c r="G809" s="40" t="s">
        <v>10</v>
      </c>
    </row>
    <row r="810" spans="3:7" ht="15" thickBot="1" x14ac:dyDescent="0.35">
      <c r="C810" s="38">
        <v>43337</v>
      </c>
      <c r="D810" s="39">
        <v>0.55693287037037031</v>
      </c>
      <c r="E810" s="40" t="s">
        <v>9</v>
      </c>
      <c r="F810" s="40">
        <v>12</v>
      </c>
      <c r="G810" s="40" t="s">
        <v>11</v>
      </c>
    </row>
    <row r="811" spans="3:7" ht="15" thickBot="1" x14ac:dyDescent="0.35">
      <c r="C811" s="38">
        <v>43337</v>
      </c>
      <c r="D811" s="39">
        <v>0.56821759259259264</v>
      </c>
      <c r="E811" s="40" t="s">
        <v>9</v>
      </c>
      <c r="F811" s="40">
        <v>16</v>
      </c>
      <c r="G811" s="40" t="s">
        <v>11</v>
      </c>
    </row>
    <row r="812" spans="3:7" ht="15" thickBot="1" x14ac:dyDescent="0.35">
      <c r="C812" s="38">
        <v>43337</v>
      </c>
      <c r="D812" s="39">
        <v>0.56822916666666667</v>
      </c>
      <c r="E812" s="40" t="s">
        <v>9</v>
      </c>
      <c r="F812" s="40">
        <v>15</v>
      </c>
      <c r="G812" s="40" t="s">
        <v>11</v>
      </c>
    </row>
    <row r="813" spans="3:7" ht="15" thickBot="1" x14ac:dyDescent="0.35">
      <c r="C813" s="38">
        <v>43337</v>
      </c>
      <c r="D813" s="39">
        <v>0.56825231481481475</v>
      </c>
      <c r="E813" s="40" t="s">
        <v>9</v>
      </c>
      <c r="F813" s="40">
        <v>14</v>
      </c>
      <c r="G813" s="40" t="s">
        <v>11</v>
      </c>
    </row>
    <row r="814" spans="3:7" ht="15" thickBot="1" x14ac:dyDescent="0.35">
      <c r="C814" s="38">
        <v>43337</v>
      </c>
      <c r="D814" s="39">
        <v>0.56827546296296294</v>
      </c>
      <c r="E814" s="40" t="s">
        <v>9</v>
      </c>
      <c r="F814" s="40">
        <v>11</v>
      </c>
      <c r="G814" s="40" t="s">
        <v>11</v>
      </c>
    </row>
    <row r="815" spans="3:7" ht="15" thickBot="1" x14ac:dyDescent="0.35">
      <c r="C815" s="38">
        <v>43337</v>
      </c>
      <c r="D815" s="39">
        <v>0.56827546296296294</v>
      </c>
      <c r="E815" s="40" t="s">
        <v>9</v>
      </c>
      <c r="F815" s="40">
        <v>10</v>
      </c>
      <c r="G815" s="40" t="s">
        <v>11</v>
      </c>
    </row>
    <row r="816" spans="3:7" ht="15" thickBot="1" x14ac:dyDescent="0.35">
      <c r="C816" s="38">
        <v>43337</v>
      </c>
      <c r="D816" s="39">
        <v>0.57612268518518517</v>
      </c>
      <c r="E816" s="40" t="s">
        <v>9</v>
      </c>
      <c r="F816" s="40">
        <v>11</v>
      </c>
      <c r="G816" s="40" t="s">
        <v>11</v>
      </c>
    </row>
    <row r="817" spans="3:7" ht="15" thickBot="1" x14ac:dyDescent="0.35">
      <c r="C817" s="38">
        <v>43337</v>
      </c>
      <c r="D817" s="39">
        <v>0.58189814814814811</v>
      </c>
      <c r="E817" s="40" t="s">
        <v>9</v>
      </c>
      <c r="F817" s="40">
        <v>15</v>
      </c>
      <c r="G817" s="40" t="s">
        <v>11</v>
      </c>
    </row>
    <row r="818" spans="3:7" ht="15" thickBot="1" x14ac:dyDescent="0.35">
      <c r="C818" s="38">
        <v>43337</v>
      </c>
      <c r="D818" s="39">
        <v>0.58709490740740744</v>
      </c>
      <c r="E818" s="40" t="s">
        <v>9</v>
      </c>
      <c r="F818" s="40">
        <v>14</v>
      </c>
      <c r="G818" s="40" t="s">
        <v>10</v>
      </c>
    </row>
    <row r="819" spans="3:7" ht="15" thickBot="1" x14ac:dyDescent="0.35">
      <c r="C819" s="38">
        <v>43337</v>
      </c>
      <c r="D819" s="39">
        <v>0.59232638888888889</v>
      </c>
      <c r="E819" s="40" t="s">
        <v>9</v>
      </c>
      <c r="F819" s="40">
        <v>28</v>
      </c>
      <c r="G819" s="40" t="s">
        <v>10</v>
      </c>
    </row>
    <row r="820" spans="3:7" ht="15" thickBot="1" x14ac:dyDescent="0.35">
      <c r="C820" s="38">
        <v>43337</v>
      </c>
      <c r="D820" s="39">
        <v>0.59576388888888887</v>
      </c>
      <c r="E820" s="40" t="s">
        <v>9</v>
      </c>
      <c r="F820" s="40">
        <v>25</v>
      </c>
      <c r="G820" s="40" t="s">
        <v>10</v>
      </c>
    </row>
    <row r="821" spans="3:7" ht="15" thickBot="1" x14ac:dyDescent="0.35">
      <c r="C821" s="38">
        <v>43337</v>
      </c>
      <c r="D821" s="39">
        <v>0.61517361111111113</v>
      </c>
      <c r="E821" s="40" t="s">
        <v>9</v>
      </c>
      <c r="F821" s="40">
        <v>25</v>
      </c>
      <c r="G821" s="40" t="s">
        <v>10</v>
      </c>
    </row>
    <row r="822" spans="3:7" ht="15" thickBot="1" x14ac:dyDescent="0.35">
      <c r="C822" s="38">
        <v>43337</v>
      </c>
      <c r="D822" s="39">
        <v>0.62505787037037031</v>
      </c>
      <c r="E822" s="40" t="s">
        <v>9</v>
      </c>
      <c r="F822" s="40">
        <v>31</v>
      </c>
      <c r="G822" s="40" t="s">
        <v>11</v>
      </c>
    </row>
    <row r="823" spans="3:7" ht="15" thickBot="1" x14ac:dyDescent="0.35">
      <c r="C823" s="38">
        <v>43337</v>
      </c>
      <c r="D823" s="39">
        <v>0.63062499999999999</v>
      </c>
      <c r="E823" s="40" t="s">
        <v>9</v>
      </c>
      <c r="F823" s="40">
        <v>11</v>
      </c>
      <c r="G823" s="40" t="s">
        <v>10</v>
      </c>
    </row>
    <row r="824" spans="3:7" ht="15" thickBot="1" x14ac:dyDescent="0.35">
      <c r="C824" s="38">
        <v>43337</v>
      </c>
      <c r="D824" s="39">
        <v>0.65827546296296291</v>
      </c>
      <c r="E824" s="40" t="s">
        <v>9</v>
      </c>
      <c r="F824" s="40">
        <v>13</v>
      </c>
      <c r="G824" s="40" t="s">
        <v>11</v>
      </c>
    </row>
    <row r="825" spans="3:7" ht="15" thickBot="1" x14ac:dyDescent="0.35">
      <c r="C825" s="38">
        <v>43337</v>
      </c>
      <c r="D825" s="39">
        <v>0.6633796296296296</v>
      </c>
      <c r="E825" s="40" t="s">
        <v>9</v>
      </c>
      <c r="F825" s="40">
        <v>10</v>
      </c>
      <c r="G825" s="40" t="s">
        <v>11</v>
      </c>
    </row>
    <row r="826" spans="3:7" ht="15" thickBot="1" x14ac:dyDescent="0.35">
      <c r="C826" s="38">
        <v>43337</v>
      </c>
      <c r="D826" s="39">
        <v>0.66341435185185182</v>
      </c>
      <c r="E826" s="40" t="s">
        <v>9</v>
      </c>
      <c r="F826" s="40">
        <v>10</v>
      </c>
      <c r="G826" s="40" t="s">
        <v>11</v>
      </c>
    </row>
    <row r="827" spans="3:7" ht="15" thickBot="1" x14ac:dyDescent="0.35">
      <c r="C827" s="38">
        <v>43337</v>
      </c>
      <c r="D827" s="39">
        <v>0.66342592592592597</v>
      </c>
      <c r="E827" s="40" t="s">
        <v>9</v>
      </c>
      <c r="F827" s="40">
        <v>10</v>
      </c>
      <c r="G827" s="40" t="s">
        <v>11</v>
      </c>
    </row>
    <row r="828" spans="3:7" ht="15" thickBot="1" x14ac:dyDescent="0.35">
      <c r="C828" s="38">
        <v>43337</v>
      </c>
      <c r="D828" s="39">
        <v>0.66342592592592597</v>
      </c>
      <c r="E828" s="40" t="s">
        <v>9</v>
      </c>
      <c r="F828" s="40">
        <v>9</v>
      </c>
      <c r="G828" s="40" t="s">
        <v>11</v>
      </c>
    </row>
    <row r="829" spans="3:7" ht="15" thickBot="1" x14ac:dyDescent="0.35">
      <c r="C829" s="38">
        <v>43337</v>
      </c>
      <c r="D829" s="39">
        <v>0.66569444444444448</v>
      </c>
      <c r="E829" s="40" t="s">
        <v>9</v>
      </c>
      <c r="F829" s="40">
        <v>10</v>
      </c>
      <c r="G829" s="40" t="s">
        <v>10</v>
      </c>
    </row>
    <row r="830" spans="3:7" ht="15" thickBot="1" x14ac:dyDescent="0.35">
      <c r="C830" s="38">
        <v>43337</v>
      </c>
      <c r="D830" s="39">
        <v>0.67631944444444436</v>
      </c>
      <c r="E830" s="40" t="s">
        <v>9</v>
      </c>
      <c r="F830" s="40">
        <v>12</v>
      </c>
      <c r="G830" s="40" t="s">
        <v>11</v>
      </c>
    </row>
    <row r="831" spans="3:7" ht="15" thickBot="1" x14ac:dyDescent="0.35">
      <c r="C831" s="38">
        <v>43337</v>
      </c>
      <c r="D831" s="39">
        <v>0.6763541666666667</v>
      </c>
      <c r="E831" s="40" t="s">
        <v>9</v>
      </c>
      <c r="F831" s="40">
        <v>24</v>
      </c>
      <c r="G831" s="40" t="s">
        <v>11</v>
      </c>
    </row>
    <row r="832" spans="3:7" ht="15" thickBot="1" x14ac:dyDescent="0.35">
      <c r="C832" s="38">
        <v>43337</v>
      </c>
      <c r="D832" s="39">
        <v>0.67636574074074074</v>
      </c>
      <c r="E832" s="40" t="s">
        <v>9</v>
      </c>
      <c r="F832" s="40">
        <v>24</v>
      </c>
      <c r="G832" s="40" t="s">
        <v>11</v>
      </c>
    </row>
    <row r="833" spans="3:7" ht="15" thickBot="1" x14ac:dyDescent="0.35">
      <c r="C833" s="38">
        <v>43337</v>
      </c>
      <c r="D833" s="39">
        <v>0.67641203703703701</v>
      </c>
      <c r="E833" s="40" t="s">
        <v>9</v>
      </c>
      <c r="F833" s="40">
        <v>12</v>
      </c>
      <c r="G833" s="40" t="s">
        <v>11</v>
      </c>
    </row>
    <row r="834" spans="3:7" ht="15" thickBot="1" x14ac:dyDescent="0.35">
      <c r="C834" s="38">
        <v>43337</v>
      </c>
      <c r="D834" s="39">
        <v>0.68603009259259251</v>
      </c>
      <c r="E834" s="40" t="s">
        <v>9</v>
      </c>
      <c r="F834" s="40">
        <v>19</v>
      </c>
      <c r="G834" s="40" t="s">
        <v>10</v>
      </c>
    </row>
    <row r="835" spans="3:7" ht="15" thickBot="1" x14ac:dyDescent="0.35">
      <c r="C835" s="38">
        <v>43337</v>
      </c>
      <c r="D835" s="39">
        <v>0.68604166666666666</v>
      </c>
      <c r="E835" s="40" t="s">
        <v>9</v>
      </c>
      <c r="F835" s="40">
        <v>14</v>
      </c>
      <c r="G835" s="40" t="s">
        <v>10</v>
      </c>
    </row>
    <row r="836" spans="3:7" ht="15" thickBot="1" x14ac:dyDescent="0.35">
      <c r="C836" s="38">
        <v>43337</v>
      </c>
      <c r="D836" s="39">
        <v>0.68606481481481485</v>
      </c>
      <c r="E836" s="40" t="s">
        <v>9</v>
      </c>
      <c r="F836" s="40">
        <v>14</v>
      </c>
      <c r="G836" s="40" t="s">
        <v>10</v>
      </c>
    </row>
    <row r="837" spans="3:7" ht="15" thickBot="1" x14ac:dyDescent="0.35">
      <c r="C837" s="38">
        <v>43337</v>
      </c>
      <c r="D837" s="39">
        <v>0.68608796296296293</v>
      </c>
      <c r="E837" s="40" t="s">
        <v>9</v>
      </c>
      <c r="F837" s="40">
        <v>28</v>
      </c>
      <c r="G837" s="40" t="s">
        <v>10</v>
      </c>
    </row>
    <row r="838" spans="3:7" ht="15" thickBot="1" x14ac:dyDescent="0.35">
      <c r="C838" s="38">
        <v>43337</v>
      </c>
      <c r="D838" s="39">
        <v>0.70431712962962967</v>
      </c>
      <c r="E838" s="40" t="s">
        <v>9</v>
      </c>
      <c r="F838" s="40">
        <v>11</v>
      </c>
      <c r="G838" s="40" t="s">
        <v>10</v>
      </c>
    </row>
    <row r="839" spans="3:7" ht="15" thickBot="1" x14ac:dyDescent="0.35">
      <c r="C839" s="38">
        <v>43337</v>
      </c>
      <c r="D839" s="39">
        <v>0.70436342592592593</v>
      </c>
      <c r="E839" s="40" t="s">
        <v>9</v>
      </c>
      <c r="F839" s="40">
        <v>10</v>
      </c>
      <c r="G839" s="40" t="s">
        <v>10</v>
      </c>
    </row>
    <row r="840" spans="3:7" ht="15" thickBot="1" x14ac:dyDescent="0.35">
      <c r="C840" s="38">
        <v>43337</v>
      </c>
      <c r="D840" s="39">
        <v>0.70437500000000008</v>
      </c>
      <c r="E840" s="40" t="s">
        <v>9</v>
      </c>
      <c r="F840" s="40">
        <v>8</v>
      </c>
      <c r="G840" s="40" t="s">
        <v>10</v>
      </c>
    </row>
    <row r="841" spans="3:7" ht="15" thickBot="1" x14ac:dyDescent="0.35">
      <c r="C841" s="38">
        <v>43337</v>
      </c>
      <c r="D841" s="39">
        <v>0.70451388888888899</v>
      </c>
      <c r="E841" s="40" t="s">
        <v>9</v>
      </c>
      <c r="F841" s="40">
        <v>14</v>
      </c>
      <c r="G841" s="40" t="s">
        <v>10</v>
      </c>
    </row>
    <row r="842" spans="3:7" ht="15" thickBot="1" x14ac:dyDescent="0.35">
      <c r="C842" s="38">
        <v>43337</v>
      </c>
      <c r="D842" s="39">
        <v>0.70494212962962965</v>
      </c>
      <c r="E842" s="40" t="s">
        <v>9</v>
      </c>
      <c r="F842" s="40">
        <v>12</v>
      </c>
      <c r="G842" s="40" t="s">
        <v>11</v>
      </c>
    </row>
    <row r="843" spans="3:7" ht="15" thickBot="1" x14ac:dyDescent="0.35">
      <c r="C843" s="38">
        <v>43337</v>
      </c>
      <c r="D843" s="39">
        <v>0.74303240740740739</v>
      </c>
      <c r="E843" s="40" t="s">
        <v>9</v>
      </c>
      <c r="F843" s="40">
        <v>17</v>
      </c>
      <c r="G843" s="40" t="s">
        <v>10</v>
      </c>
    </row>
    <row r="844" spans="3:7" ht="15" thickBot="1" x14ac:dyDescent="0.35">
      <c r="C844" s="38">
        <v>43337</v>
      </c>
      <c r="D844" s="39">
        <v>0.74956018518518519</v>
      </c>
      <c r="E844" s="40" t="s">
        <v>9</v>
      </c>
      <c r="F844" s="40">
        <v>14</v>
      </c>
      <c r="G844" s="40" t="s">
        <v>10</v>
      </c>
    </row>
    <row r="845" spans="3:7" ht="15" thickBot="1" x14ac:dyDescent="0.35">
      <c r="C845" s="38">
        <v>43337</v>
      </c>
      <c r="D845" s="39">
        <v>0.7546180555555555</v>
      </c>
      <c r="E845" s="40" t="s">
        <v>9</v>
      </c>
      <c r="F845" s="40">
        <v>10</v>
      </c>
      <c r="G845" s="40" t="s">
        <v>11</v>
      </c>
    </row>
    <row r="846" spans="3:7" ht="15" thickBot="1" x14ac:dyDescent="0.35">
      <c r="C846" s="38">
        <v>43337</v>
      </c>
      <c r="D846" s="39">
        <v>0.75756944444444452</v>
      </c>
      <c r="E846" s="40" t="s">
        <v>9</v>
      </c>
      <c r="F846" s="40">
        <v>11</v>
      </c>
      <c r="G846" s="40" t="s">
        <v>11</v>
      </c>
    </row>
    <row r="847" spans="3:7" ht="15" thickBot="1" x14ac:dyDescent="0.35">
      <c r="C847" s="38">
        <v>43337</v>
      </c>
      <c r="D847" s="39">
        <v>0.76893518518518522</v>
      </c>
      <c r="E847" s="40" t="s">
        <v>9</v>
      </c>
      <c r="F847" s="40">
        <v>10</v>
      </c>
      <c r="G847" s="40" t="s">
        <v>10</v>
      </c>
    </row>
    <row r="848" spans="3:7" ht="15" thickBot="1" x14ac:dyDescent="0.35">
      <c r="C848" s="38">
        <v>43337</v>
      </c>
      <c r="D848" s="39">
        <v>0.77225694444444448</v>
      </c>
      <c r="E848" s="40" t="s">
        <v>9</v>
      </c>
      <c r="F848" s="40">
        <v>11</v>
      </c>
      <c r="G848" s="40" t="s">
        <v>11</v>
      </c>
    </row>
    <row r="849" spans="3:7" ht="15" thickBot="1" x14ac:dyDescent="0.35">
      <c r="C849" s="38">
        <v>43337</v>
      </c>
      <c r="D849" s="39">
        <v>0.77468750000000008</v>
      </c>
      <c r="E849" s="40" t="s">
        <v>9</v>
      </c>
      <c r="F849" s="40">
        <v>12</v>
      </c>
      <c r="G849" s="40" t="s">
        <v>11</v>
      </c>
    </row>
    <row r="850" spans="3:7" ht="15" thickBot="1" x14ac:dyDescent="0.35">
      <c r="C850" s="38">
        <v>43337</v>
      </c>
      <c r="D850" s="39">
        <v>0.78217592592592589</v>
      </c>
      <c r="E850" s="40" t="s">
        <v>9</v>
      </c>
      <c r="F850" s="40">
        <v>17</v>
      </c>
      <c r="G850" s="40" t="s">
        <v>10</v>
      </c>
    </row>
    <row r="851" spans="3:7" ht="15" thickBot="1" x14ac:dyDescent="0.35">
      <c r="C851" s="38">
        <v>43337</v>
      </c>
      <c r="D851" s="39">
        <v>0.79965277777777777</v>
      </c>
      <c r="E851" s="40" t="s">
        <v>9</v>
      </c>
      <c r="F851" s="40">
        <v>16</v>
      </c>
      <c r="G851" s="40" t="s">
        <v>10</v>
      </c>
    </row>
    <row r="852" spans="3:7" ht="15" thickBot="1" x14ac:dyDescent="0.35">
      <c r="C852" s="38">
        <v>43337</v>
      </c>
      <c r="D852" s="39">
        <v>0.85060185185185189</v>
      </c>
      <c r="E852" s="40" t="s">
        <v>9</v>
      </c>
      <c r="F852" s="40">
        <v>10</v>
      </c>
      <c r="G852" s="40" t="s">
        <v>11</v>
      </c>
    </row>
    <row r="853" spans="3:7" ht="15" thickBot="1" x14ac:dyDescent="0.35">
      <c r="C853" s="38">
        <v>43337</v>
      </c>
      <c r="D853" s="39">
        <v>0.85081018518518514</v>
      </c>
      <c r="E853" s="40" t="s">
        <v>9</v>
      </c>
      <c r="F853" s="40">
        <v>11</v>
      </c>
      <c r="G853" s="40" t="s">
        <v>11</v>
      </c>
    </row>
    <row r="854" spans="3:7" ht="15" thickBot="1" x14ac:dyDescent="0.35">
      <c r="C854" s="38">
        <v>43337</v>
      </c>
      <c r="D854" s="39">
        <v>0.85357638888888887</v>
      </c>
      <c r="E854" s="40" t="s">
        <v>9</v>
      </c>
      <c r="F854" s="40">
        <v>11</v>
      </c>
      <c r="G854" s="40" t="s">
        <v>11</v>
      </c>
    </row>
    <row r="855" spans="3:7" ht="15" thickBot="1" x14ac:dyDescent="0.35">
      <c r="C855" s="38">
        <v>43337</v>
      </c>
      <c r="D855" s="39">
        <v>0.85857638888888888</v>
      </c>
      <c r="E855" s="40" t="s">
        <v>9</v>
      </c>
      <c r="F855" s="40">
        <v>10</v>
      </c>
      <c r="G855" s="40" t="s">
        <v>11</v>
      </c>
    </row>
    <row r="856" spans="3:7" ht="15" thickBot="1" x14ac:dyDescent="0.35">
      <c r="C856" s="38">
        <v>43337</v>
      </c>
      <c r="D856" s="39">
        <v>0.85865740740740737</v>
      </c>
      <c r="E856" s="40" t="s">
        <v>9</v>
      </c>
      <c r="F856" s="40">
        <v>9</v>
      </c>
      <c r="G856" s="40" t="s">
        <v>11</v>
      </c>
    </row>
    <row r="857" spans="3:7" ht="15" thickBot="1" x14ac:dyDescent="0.35">
      <c r="C857" s="38">
        <v>43337</v>
      </c>
      <c r="D857" s="39">
        <v>0.86204861111111108</v>
      </c>
      <c r="E857" s="40" t="s">
        <v>9</v>
      </c>
      <c r="F857" s="40">
        <v>8</v>
      </c>
      <c r="G857" s="40" t="s">
        <v>11</v>
      </c>
    </row>
    <row r="858" spans="3:7" ht="15" thickBot="1" x14ac:dyDescent="0.35">
      <c r="C858" s="38">
        <v>43337</v>
      </c>
      <c r="D858" s="39">
        <v>0.88921296296296293</v>
      </c>
      <c r="E858" s="40" t="s">
        <v>9</v>
      </c>
      <c r="F858" s="40">
        <v>21</v>
      </c>
      <c r="G858" s="40" t="s">
        <v>10</v>
      </c>
    </row>
    <row r="859" spans="3:7" ht="15" thickBot="1" x14ac:dyDescent="0.35">
      <c r="C859" s="38">
        <v>43337</v>
      </c>
      <c r="D859" s="39">
        <v>0.99239583333333325</v>
      </c>
      <c r="E859" s="40" t="s">
        <v>9</v>
      </c>
      <c r="F859" s="40">
        <v>10</v>
      </c>
      <c r="G859" s="40" t="s">
        <v>11</v>
      </c>
    </row>
    <row r="860" spans="3:7" ht="15" thickBot="1" x14ac:dyDescent="0.35">
      <c r="C860" s="38">
        <v>43338</v>
      </c>
      <c r="D860" s="39">
        <v>1.2719907407407407E-2</v>
      </c>
      <c r="E860" s="40" t="s">
        <v>9</v>
      </c>
      <c r="F860" s="40">
        <v>10</v>
      </c>
      <c r="G860" s="40" t="s">
        <v>10</v>
      </c>
    </row>
    <row r="861" spans="3:7" ht="15" thickBot="1" x14ac:dyDescent="0.35">
      <c r="C861" s="38">
        <v>43338</v>
      </c>
      <c r="D861" s="39">
        <v>0.25467592592592592</v>
      </c>
      <c r="E861" s="40" t="s">
        <v>9</v>
      </c>
      <c r="F861" s="40">
        <v>11</v>
      </c>
      <c r="G861" s="40" t="s">
        <v>11</v>
      </c>
    </row>
    <row r="862" spans="3:7" ht="15" thickBot="1" x14ac:dyDescent="0.35">
      <c r="C862" s="38">
        <v>43338</v>
      </c>
      <c r="D862" s="39">
        <v>0.27019675925925929</v>
      </c>
      <c r="E862" s="40" t="s">
        <v>9</v>
      </c>
      <c r="F862" s="40">
        <v>14</v>
      </c>
      <c r="G862" s="40" t="s">
        <v>11</v>
      </c>
    </row>
    <row r="863" spans="3:7" ht="15" thickBot="1" x14ac:dyDescent="0.35">
      <c r="C863" s="38">
        <v>43338</v>
      </c>
      <c r="D863" s="39">
        <v>0.31246527777777777</v>
      </c>
      <c r="E863" s="40" t="s">
        <v>9</v>
      </c>
      <c r="F863" s="40">
        <v>12</v>
      </c>
      <c r="G863" s="40" t="s">
        <v>10</v>
      </c>
    </row>
    <row r="864" spans="3:7" ht="15" thickBot="1" x14ac:dyDescent="0.35">
      <c r="C864" s="38">
        <v>43338</v>
      </c>
      <c r="D864" s="39">
        <v>0.33503472222222225</v>
      </c>
      <c r="E864" s="40" t="s">
        <v>9</v>
      </c>
      <c r="F864" s="40">
        <v>24</v>
      </c>
      <c r="G864" s="40" t="s">
        <v>10</v>
      </c>
    </row>
    <row r="865" spans="3:7" ht="15" thickBot="1" x14ac:dyDescent="0.35">
      <c r="C865" s="38">
        <v>43338</v>
      </c>
      <c r="D865" s="39">
        <v>0.37121527777777774</v>
      </c>
      <c r="E865" s="40" t="s">
        <v>9</v>
      </c>
      <c r="F865" s="40">
        <v>24</v>
      </c>
      <c r="G865" s="40" t="s">
        <v>10</v>
      </c>
    </row>
    <row r="866" spans="3:7" ht="15" thickBot="1" x14ac:dyDescent="0.35">
      <c r="C866" s="38">
        <v>43338</v>
      </c>
      <c r="D866" s="39">
        <v>0.37375000000000003</v>
      </c>
      <c r="E866" s="40" t="s">
        <v>9</v>
      </c>
      <c r="F866" s="40">
        <v>19</v>
      </c>
      <c r="G866" s="40" t="s">
        <v>10</v>
      </c>
    </row>
    <row r="867" spans="3:7" ht="15" thickBot="1" x14ac:dyDescent="0.35">
      <c r="C867" s="38">
        <v>43338</v>
      </c>
      <c r="D867" s="39">
        <v>0.3753009259259259</v>
      </c>
      <c r="E867" s="40" t="s">
        <v>9</v>
      </c>
      <c r="F867" s="40">
        <v>15</v>
      </c>
      <c r="G867" s="40" t="s">
        <v>11</v>
      </c>
    </row>
    <row r="868" spans="3:7" ht="15" thickBot="1" x14ac:dyDescent="0.35">
      <c r="C868" s="38">
        <v>43338</v>
      </c>
      <c r="D868" s="39">
        <v>0.37748842592592591</v>
      </c>
      <c r="E868" s="40" t="s">
        <v>9</v>
      </c>
      <c r="F868" s="40">
        <v>24</v>
      </c>
      <c r="G868" s="40" t="s">
        <v>10</v>
      </c>
    </row>
    <row r="869" spans="3:7" ht="15" thickBot="1" x14ac:dyDescent="0.35">
      <c r="C869" s="38">
        <v>43338</v>
      </c>
      <c r="D869" s="39">
        <v>0.37946759259259261</v>
      </c>
      <c r="E869" s="40" t="s">
        <v>9</v>
      </c>
      <c r="F869" s="40">
        <v>15</v>
      </c>
      <c r="G869" s="40" t="s">
        <v>10</v>
      </c>
    </row>
    <row r="870" spans="3:7" ht="15" thickBot="1" x14ac:dyDescent="0.35">
      <c r="C870" s="38">
        <v>43338</v>
      </c>
      <c r="D870" s="39">
        <v>0.38005787037037037</v>
      </c>
      <c r="E870" s="40" t="s">
        <v>9</v>
      </c>
      <c r="F870" s="40">
        <v>24</v>
      </c>
      <c r="G870" s="40" t="s">
        <v>10</v>
      </c>
    </row>
    <row r="871" spans="3:7" ht="15" thickBot="1" x14ac:dyDescent="0.35">
      <c r="C871" s="38">
        <v>43338</v>
      </c>
      <c r="D871" s="39">
        <v>0.38207175925925929</v>
      </c>
      <c r="E871" s="40" t="s">
        <v>9</v>
      </c>
      <c r="F871" s="40">
        <v>28</v>
      </c>
      <c r="G871" s="40" t="s">
        <v>10</v>
      </c>
    </row>
    <row r="872" spans="3:7" ht="15" thickBot="1" x14ac:dyDescent="0.35">
      <c r="C872" s="38">
        <v>43338</v>
      </c>
      <c r="D872" s="39">
        <v>0.38263888888888892</v>
      </c>
      <c r="E872" s="40" t="s">
        <v>9</v>
      </c>
      <c r="F872" s="40">
        <v>18</v>
      </c>
      <c r="G872" s="40" t="s">
        <v>10</v>
      </c>
    </row>
    <row r="873" spans="3:7" ht="15" thickBot="1" x14ac:dyDescent="0.35">
      <c r="C873" s="38">
        <v>43338</v>
      </c>
      <c r="D873" s="39">
        <v>0.38675925925925925</v>
      </c>
      <c r="E873" s="40" t="s">
        <v>9</v>
      </c>
      <c r="F873" s="40">
        <v>14</v>
      </c>
      <c r="G873" s="40" t="s">
        <v>11</v>
      </c>
    </row>
    <row r="874" spans="3:7" ht="15" thickBot="1" x14ac:dyDescent="0.35">
      <c r="C874" s="38">
        <v>43338</v>
      </c>
      <c r="D874" s="39">
        <v>0.39853009259259259</v>
      </c>
      <c r="E874" s="40" t="s">
        <v>9</v>
      </c>
      <c r="F874" s="40">
        <v>18</v>
      </c>
      <c r="G874" s="40" t="s">
        <v>10</v>
      </c>
    </row>
    <row r="875" spans="3:7" ht="15" thickBot="1" x14ac:dyDescent="0.35">
      <c r="C875" s="38">
        <v>43338</v>
      </c>
      <c r="D875" s="39">
        <v>0.41192129629629631</v>
      </c>
      <c r="E875" s="40" t="s">
        <v>9</v>
      </c>
      <c r="F875" s="40">
        <v>26</v>
      </c>
      <c r="G875" s="40" t="s">
        <v>10</v>
      </c>
    </row>
    <row r="876" spans="3:7" ht="15" thickBot="1" x14ac:dyDescent="0.35">
      <c r="C876" s="38">
        <v>43338</v>
      </c>
      <c r="D876" s="39">
        <v>0.41199074074074077</v>
      </c>
      <c r="E876" s="40" t="s">
        <v>9</v>
      </c>
      <c r="F876" s="40">
        <v>16</v>
      </c>
      <c r="G876" s="40" t="s">
        <v>10</v>
      </c>
    </row>
    <row r="877" spans="3:7" ht="15" thickBot="1" x14ac:dyDescent="0.35">
      <c r="C877" s="38">
        <v>43338</v>
      </c>
      <c r="D877" s="39">
        <v>0.41670138888888886</v>
      </c>
      <c r="E877" s="40" t="s">
        <v>9</v>
      </c>
      <c r="F877" s="40">
        <v>20</v>
      </c>
      <c r="G877" s="40" t="s">
        <v>10</v>
      </c>
    </row>
    <row r="878" spans="3:7" ht="15" thickBot="1" x14ac:dyDescent="0.35">
      <c r="C878" s="38">
        <v>43338</v>
      </c>
      <c r="D878" s="39">
        <v>0.41671296296296295</v>
      </c>
      <c r="E878" s="40" t="s">
        <v>9</v>
      </c>
      <c r="F878" s="40">
        <v>21</v>
      </c>
      <c r="G878" s="40" t="s">
        <v>10</v>
      </c>
    </row>
    <row r="879" spans="3:7" ht="15" thickBot="1" x14ac:dyDescent="0.35">
      <c r="C879" s="38">
        <v>43338</v>
      </c>
      <c r="D879" s="39">
        <v>0.41672453703703699</v>
      </c>
      <c r="E879" s="40" t="s">
        <v>9</v>
      </c>
      <c r="F879" s="40">
        <v>26</v>
      </c>
      <c r="G879" s="40" t="s">
        <v>10</v>
      </c>
    </row>
    <row r="880" spans="3:7" ht="15" thickBot="1" x14ac:dyDescent="0.35">
      <c r="C880" s="38">
        <v>43338</v>
      </c>
      <c r="D880" s="39">
        <v>0.41673611111111114</v>
      </c>
      <c r="E880" s="40" t="s">
        <v>9</v>
      </c>
      <c r="F880" s="40">
        <v>18</v>
      </c>
      <c r="G880" s="40" t="s">
        <v>10</v>
      </c>
    </row>
    <row r="881" spans="3:7" ht="15" thickBot="1" x14ac:dyDescent="0.35">
      <c r="C881" s="38">
        <v>43338</v>
      </c>
      <c r="D881" s="39">
        <v>0.41836805555555556</v>
      </c>
      <c r="E881" s="40" t="s">
        <v>9</v>
      </c>
      <c r="F881" s="40">
        <v>18</v>
      </c>
      <c r="G881" s="40" t="s">
        <v>10</v>
      </c>
    </row>
    <row r="882" spans="3:7" ht="15" thickBot="1" x14ac:dyDescent="0.35">
      <c r="C882" s="38">
        <v>43338</v>
      </c>
      <c r="D882" s="39">
        <v>0.4183796296296296</v>
      </c>
      <c r="E882" s="40" t="s">
        <v>9</v>
      </c>
      <c r="F882" s="40">
        <v>18</v>
      </c>
      <c r="G882" s="40" t="s">
        <v>10</v>
      </c>
    </row>
    <row r="883" spans="3:7" ht="15" thickBot="1" x14ac:dyDescent="0.35">
      <c r="C883" s="38">
        <v>43338</v>
      </c>
      <c r="D883" s="39">
        <v>0.41840277777777773</v>
      </c>
      <c r="E883" s="40" t="s">
        <v>9</v>
      </c>
      <c r="F883" s="40">
        <v>20</v>
      </c>
      <c r="G883" s="40" t="s">
        <v>10</v>
      </c>
    </row>
    <row r="884" spans="3:7" ht="15" thickBot="1" x14ac:dyDescent="0.35">
      <c r="C884" s="38">
        <v>43338</v>
      </c>
      <c r="D884" s="39">
        <v>0.41875000000000001</v>
      </c>
      <c r="E884" s="40" t="s">
        <v>9</v>
      </c>
      <c r="F884" s="40">
        <v>13</v>
      </c>
      <c r="G884" s="40" t="s">
        <v>11</v>
      </c>
    </row>
    <row r="885" spans="3:7" ht="15" thickBot="1" x14ac:dyDescent="0.35">
      <c r="C885" s="38">
        <v>43338</v>
      </c>
      <c r="D885" s="39">
        <v>0.41900462962962964</v>
      </c>
      <c r="E885" s="40" t="s">
        <v>9</v>
      </c>
      <c r="F885" s="40">
        <v>25</v>
      </c>
      <c r="G885" s="40" t="s">
        <v>10</v>
      </c>
    </row>
    <row r="886" spans="3:7" ht="15" thickBot="1" x14ac:dyDescent="0.35">
      <c r="C886" s="38">
        <v>43338</v>
      </c>
      <c r="D886" s="39">
        <v>0.42008101851851848</v>
      </c>
      <c r="E886" s="40" t="s">
        <v>9</v>
      </c>
      <c r="F886" s="40">
        <v>24</v>
      </c>
      <c r="G886" s="40" t="s">
        <v>11</v>
      </c>
    </row>
    <row r="887" spans="3:7" ht="15" thickBot="1" x14ac:dyDescent="0.35">
      <c r="C887" s="38">
        <v>43338</v>
      </c>
      <c r="D887" s="39">
        <v>0.42008101851851848</v>
      </c>
      <c r="E887" s="40" t="s">
        <v>9</v>
      </c>
      <c r="F887" s="40">
        <v>15</v>
      </c>
      <c r="G887" s="40" t="s">
        <v>11</v>
      </c>
    </row>
    <row r="888" spans="3:7" ht="15" thickBot="1" x14ac:dyDescent="0.35">
      <c r="C888" s="38">
        <v>43338</v>
      </c>
      <c r="D888" s="39">
        <v>0.42011574074074076</v>
      </c>
      <c r="E888" s="40" t="s">
        <v>9</v>
      </c>
      <c r="F888" s="40">
        <v>13</v>
      </c>
      <c r="G888" s="40" t="s">
        <v>11</v>
      </c>
    </row>
    <row r="889" spans="3:7" ht="15" thickBot="1" x14ac:dyDescent="0.35">
      <c r="C889" s="38">
        <v>43338</v>
      </c>
      <c r="D889" s="39">
        <v>0.42027777777777775</v>
      </c>
      <c r="E889" s="40" t="s">
        <v>9</v>
      </c>
      <c r="F889" s="40">
        <v>13</v>
      </c>
      <c r="G889" s="40" t="s">
        <v>11</v>
      </c>
    </row>
    <row r="890" spans="3:7" ht="15" thickBot="1" x14ac:dyDescent="0.35">
      <c r="C890" s="38">
        <v>43338</v>
      </c>
      <c r="D890" s="39">
        <v>0.43236111111111114</v>
      </c>
      <c r="E890" s="40" t="s">
        <v>9</v>
      </c>
      <c r="F890" s="40">
        <v>24</v>
      </c>
      <c r="G890" s="40" t="s">
        <v>10</v>
      </c>
    </row>
    <row r="891" spans="3:7" ht="15" thickBot="1" x14ac:dyDescent="0.35">
      <c r="C891" s="38">
        <v>43338</v>
      </c>
      <c r="D891" s="39">
        <v>0.44017361111111114</v>
      </c>
      <c r="E891" s="40" t="s">
        <v>9</v>
      </c>
      <c r="F891" s="40">
        <v>19</v>
      </c>
      <c r="G891" s="40" t="s">
        <v>11</v>
      </c>
    </row>
    <row r="892" spans="3:7" ht="15" thickBot="1" x14ac:dyDescent="0.35">
      <c r="C892" s="38">
        <v>43338</v>
      </c>
      <c r="D892" s="39">
        <v>0.44460648148148146</v>
      </c>
      <c r="E892" s="40" t="s">
        <v>9</v>
      </c>
      <c r="F892" s="40">
        <v>26</v>
      </c>
      <c r="G892" s="40" t="s">
        <v>10</v>
      </c>
    </row>
    <row r="893" spans="3:7" ht="15" thickBot="1" x14ac:dyDescent="0.35">
      <c r="C893" s="38">
        <v>43338</v>
      </c>
      <c r="D893" s="39">
        <v>0.44466435185185182</v>
      </c>
      <c r="E893" s="40" t="s">
        <v>9</v>
      </c>
      <c r="F893" s="40">
        <v>26</v>
      </c>
      <c r="G893" s="40" t="s">
        <v>10</v>
      </c>
    </row>
    <row r="894" spans="3:7" ht="15" thickBot="1" x14ac:dyDescent="0.35">
      <c r="C894" s="38">
        <v>43338</v>
      </c>
      <c r="D894" s="39">
        <v>0.44510416666666663</v>
      </c>
      <c r="E894" s="40" t="s">
        <v>9</v>
      </c>
      <c r="F894" s="40">
        <v>14</v>
      </c>
      <c r="G894" s="40" t="s">
        <v>10</v>
      </c>
    </row>
    <row r="895" spans="3:7" ht="15" thickBot="1" x14ac:dyDescent="0.35">
      <c r="C895" s="38">
        <v>43338</v>
      </c>
      <c r="D895" s="39">
        <v>0.44701388888888888</v>
      </c>
      <c r="E895" s="40" t="s">
        <v>9</v>
      </c>
      <c r="F895" s="40">
        <v>25</v>
      </c>
      <c r="G895" s="40" t="s">
        <v>10</v>
      </c>
    </row>
    <row r="896" spans="3:7" ht="15" thickBot="1" x14ac:dyDescent="0.35">
      <c r="C896" s="38">
        <v>43338</v>
      </c>
      <c r="D896" s="39">
        <v>0.44725694444444447</v>
      </c>
      <c r="E896" s="40" t="s">
        <v>9</v>
      </c>
      <c r="F896" s="40">
        <v>13</v>
      </c>
      <c r="G896" s="40" t="s">
        <v>11</v>
      </c>
    </row>
    <row r="897" spans="3:7" ht="15" thickBot="1" x14ac:dyDescent="0.35">
      <c r="C897" s="38">
        <v>43338</v>
      </c>
      <c r="D897" s="39">
        <v>0.44890046296296293</v>
      </c>
      <c r="E897" s="40" t="s">
        <v>9</v>
      </c>
      <c r="F897" s="40">
        <v>26</v>
      </c>
      <c r="G897" s="40" t="s">
        <v>10</v>
      </c>
    </row>
    <row r="898" spans="3:7" ht="15" thickBot="1" x14ac:dyDescent="0.35">
      <c r="C898" s="38">
        <v>43338</v>
      </c>
      <c r="D898" s="39">
        <v>0.45027777777777778</v>
      </c>
      <c r="E898" s="40" t="s">
        <v>9</v>
      </c>
      <c r="F898" s="40">
        <v>11</v>
      </c>
      <c r="G898" s="40" t="s">
        <v>10</v>
      </c>
    </row>
    <row r="899" spans="3:7" ht="15" thickBot="1" x14ac:dyDescent="0.35">
      <c r="C899" s="38">
        <v>43338</v>
      </c>
      <c r="D899" s="39">
        <v>0.4505439814814815</v>
      </c>
      <c r="E899" s="40" t="s">
        <v>9</v>
      </c>
      <c r="F899" s="40">
        <v>12</v>
      </c>
      <c r="G899" s="40" t="s">
        <v>11</v>
      </c>
    </row>
    <row r="900" spans="3:7" ht="15" thickBot="1" x14ac:dyDescent="0.35">
      <c r="C900" s="38">
        <v>43338</v>
      </c>
      <c r="D900" s="39">
        <v>0.45083333333333336</v>
      </c>
      <c r="E900" s="40" t="s">
        <v>9</v>
      </c>
      <c r="F900" s="40">
        <v>18</v>
      </c>
      <c r="G900" s="40" t="s">
        <v>10</v>
      </c>
    </row>
    <row r="901" spans="3:7" ht="15" thickBot="1" x14ac:dyDescent="0.35">
      <c r="C901" s="38">
        <v>43338</v>
      </c>
      <c r="D901" s="39">
        <v>0.45351851851851849</v>
      </c>
      <c r="E901" s="40" t="s">
        <v>9</v>
      </c>
      <c r="F901" s="40">
        <v>27</v>
      </c>
      <c r="G901" s="40" t="s">
        <v>10</v>
      </c>
    </row>
    <row r="902" spans="3:7" ht="15" thickBot="1" x14ac:dyDescent="0.35">
      <c r="C902" s="38">
        <v>43338</v>
      </c>
      <c r="D902" s="39">
        <v>0.45420138888888889</v>
      </c>
      <c r="E902" s="40" t="s">
        <v>9</v>
      </c>
      <c r="F902" s="40">
        <v>26</v>
      </c>
      <c r="G902" s="40" t="s">
        <v>10</v>
      </c>
    </row>
    <row r="903" spans="3:7" ht="15" thickBot="1" x14ac:dyDescent="0.35">
      <c r="C903" s="38">
        <v>43338</v>
      </c>
      <c r="D903" s="39">
        <v>0.45675925925925925</v>
      </c>
      <c r="E903" s="40" t="s">
        <v>9</v>
      </c>
      <c r="F903" s="40">
        <v>26</v>
      </c>
      <c r="G903" s="40" t="s">
        <v>11</v>
      </c>
    </row>
    <row r="904" spans="3:7" ht="15" thickBot="1" x14ac:dyDescent="0.35">
      <c r="C904" s="38">
        <v>43338</v>
      </c>
      <c r="D904" s="39">
        <v>0.46157407407407408</v>
      </c>
      <c r="E904" s="40" t="s">
        <v>9</v>
      </c>
      <c r="F904" s="40">
        <v>22</v>
      </c>
      <c r="G904" s="40" t="s">
        <v>10</v>
      </c>
    </row>
    <row r="905" spans="3:7" ht="15" thickBot="1" x14ac:dyDescent="0.35">
      <c r="C905" s="38">
        <v>43338</v>
      </c>
      <c r="D905" s="39">
        <v>0.46207175925925931</v>
      </c>
      <c r="E905" s="40" t="s">
        <v>9</v>
      </c>
      <c r="F905" s="40">
        <v>22</v>
      </c>
      <c r="G905" s="40" t="s">
        <v>11</v>
      </c>
    </row>
    <row r="906" spans="3:7" ht="15" thickBot="1" x14ac:dyDescent="0.35">
      <c r="C906" s="38">
        <v>43338</v>
      </c>
      <c r="D906" s="39">
        <v>0.46209490740740744</v>
      </c>
      <c r="E906" s="40" t="s">
        <v>9</v>
      </c>
      <c r="F906" s="40">
        <v>20</v>
      </c>
      <c r="G906" s="40" t="s">
        <v>11</v>
      </c>
    </row>
    <row r="907" spans="3:7" ht="15" thickBot="1" x14ac:dyDescent="0.35">
      <c r="C907" s="38">
        <v>43338</v>
      </c>
      <c r="D907" s="39">
        <v>0.46210648148148148</v>
      </c>
      <c r="E907" s="40" t="s">
        <v>9</v>
      </c>
      <c r="F907" s="40">
        <v>18</v>
      </c>
      <c r="G907" s="40" t="s">
        <v>11</v>
      </c>
    </row>
    <row r="908" spans="3:7" ht="15" thickBot="1" x14ac:dyDescent="0.35">
      <c r="C908" s="38">
        <v>43338</v>
      </c>
      <c r="D908" s="39">
        <v>0.46211805555555557</v>
      </c>
      <c r="E908" s="40" t="s">
        <v>9</v>
      </c>
      <c r="F908" s="40">
        <v>17</v>
      </c>
      <c r="G908" s="40" t="s">
        <v>11</v>
      </c>
    </row>
    <row r="909" spans="3:7" ht="15" thickBot="1" x14ac:dyDescent="0.35">
      <c r="C909" s="38">
        <v>43338</v>
      </c>
      <c r="D909" s="39">
        <v>0.46212962962962961</v>
      </c>
      <c r="E909" s="40" t="s">
        <v>9</v>
      </c>
      <c r="F909" s="40">
        <v>20</v>
      </c>
      <c r="G909" s="40" t="s">
        <v>11</v>
      </c>
    </row>
    <row r="910" spans="3:7" ht="15" thickBot="1" x14ac:dyDescent="0.35">
      <c r="C910" s="38">
        <v>43338</v>
      </c>
      <c r="D910" s="39">
        <v>0.46214120370370365</v>
      </c>
      <c r="E910" s="40" t="s">
        <v>9</v>
      </c>
      <c r="F910" s="40">
        <v>11</v>
      </c>
      <c r="G910" s="40" t="s">
        <v>11</v>
      </c>
    </row>
    <row r="911" spans="3:7" ht="15" thickBot="1" x14ac:dyDescent="0.35">
      <c r="C911" s="38">
        <v>43338</v>
      </c>
      <c r="D911" s="39">
        <v>0.46216435185185184</v>
      </c>
      <c r="E911" s="40" t="s">
        <v>9</v>
      </c>
      <c r="F911" s="40">
        <v>12</v>
      </c>
      <c r="G911" s="40" t="s">
        <v>11</v>
      </c>
    </row>
    <row r="912" spans="3:7" ht="15" thickBot="1" x14ac:dyDescent="0.35">
      <c r="C912" s="38">
        <v>43338</v>
      </c>
      <c r="D912" s="39">
        <v>0.46831018518518519</v>
      </c>
      <c r="E912" s="40" t="s">
        <v>9</v>
      </c>
      <c r="F912" s="40">
        <v>14</v>
      </c>
      <c r="G912" s="40" t="s">
        <v>11</v>
      </c>
    </row>
    <row r="913" spans="3:7" ht="15" thickBot="1" x14ac:dyDescent="0.35">
      <c r="C913" s="38">
        <v>43338</v>
      </c>
      <c r="D913" s="39">
        <v>0.46901620370370373</v>
      </c>
      <c r="E913" s="40" t="s">
        <v>9</v>
      </c>
      <c r="F913" s="40">
        <v>12</v>
      </c>
      <c r="G913" s="40" t="s">
        <v>11</v>
      </c>
    </row>
    <row r="914" spans="3:7" ht="15" thickBot="1" x14ac:dyDescent="0.35">
      <c r="C914" s="38">
        <v>43338</v>
      </c>
      <c r="D914" s="39">
        <v>0.47256944444444443</v>
      </c>
      <c r="E914" s="40" t="s">
        <v>9</v>
      </c>
      <c r="F914" s="40">
        <v>25</v>
      </c>
      <c r="G914" s="40" t="s">
        <v>11</v>
      </c>
    </row>
    <row r="915" spans="3:7" ht="15" thickBot="1" x14ac:dyDescent="0.35">
      <c r="C915" s="38">
        <v>43338</v>
      </c>
      <c r="D915" s="39">
        <v>0.4730671296296296</v>
      </c>
      <c r="E915" s="40" t="s">
        <v>9</v>
      </c>
      <c r="F915" s="40">
        <v>15</v>
      </c>
      <c r="G915" s="40" t="s">
        <v>11</v>
      </c>
    </row>
    <row r="916" spans="3:7" ht="15" thickBot="1" x14ac:dyDescent="0.35">
      <c r="C916" s="38">
        <v>43338</v>
      </c>
      <c r="D916" s="39">
        <v>0.47421296296296295</v>
      </c>
      <c r="E916" s="40" t="s">
        <v>9</v>
      </c>
      <c r="F916" s="40">
        <v>10</v>
      </c>
      <c r="G916" s="40" t="s">
        <v>11</v>
      </c>
    </row>
    <row r="917" spans="3:7" ht="15" thickBot="1" x14ac:dyDescent="0.35">
      <c r="C917" s="38">
        <v>43338</v>
      </c>
      <c r="D917" s="39">
        <v>0.47521990740740744</v>
      </c>
      <c r="E917" s="40" t="s">
        <v>9</v>
      </c>
      <c r="F917" s="40">
        <v>15</v>
      </c>
      <c r="G917" s="40" t="s">
        <v>10</v>
      </c>
    </row>
    <row r="918" spans="3:7" ht="15" thickBot="1" x14ac:dyDescent="0.35">
      <c r="C918" s="38">
        <v>43338</v>
      </c>
      <c r="D918" s="39">
        <v>0.48340277777777779</v>
      </c>
      <c r="E918" s="40" t="s">
        <v>9</v>
      </c>
      <c r="F918" s="40">
        <v>15</v>
      </c>
      <c r="G918" s="40" t="s">
        <v>11</v>
      </c>
    </row>
    <row r="919" spans="3:7" ht="15" thickBot="1" x14ac:dyDescent="0.35">
      <c r="C919" s="38">
        <v>43338</v>
      </c>
      <c r="D919" s="39">
        <v>0.48906250000000001</v>
      </c>
      <c r="E919" s="40" t="s">
        <v>9</v>
      </c>
      <c r="F919" s="40">
        <v>10</v>
      </c>
      <c r="G919" s="40" t="s">
        <v>10</v>
      </c>
    </row>
    <row r="920" spans="3:7" ht="15" thickBot="1" x14ac:dyDescent="0.35">
      <c r="C920" s="38">
        <v>43338</v>
      </c>
      <c r="D920" s="39">
        <v>0.49052083333333335</v>
      </c>
      <c r="E920" s="40" t="s">
        <v>9</v>
      </c>
      <c r="F920" s="40">
        <v>9</v>
      </c>
      <c r="G920" s="40" t="s">
        <v>11</v>
      </c>
    </row>
    <row r="921" spans="3:7" ht="15" thickBot="1" x14ac:dyDescent="0.35">
      <c r="C921" s="38">
        <v>43338</v>
      </c>
      <c r="D921" s="39">
        <v>0.5088773148148148</v>
      </c>
      <c r="E921" s="40" t="s">
        <v>9</v>
      </c>
      <c r="F921" s="40">
        <v>23</v>
      </c>
      <c r="G921" s="40" t="s">
        <v>11</v>
      </c>
    </row>
    <row r="922" spans="3:7" ht="15" thickBot="1" x14ac:dyDescent="0.35">
      <c r="C922" s="38">
        <v>43338</v>
      </c>
      <c r="D922" s="39">
        <v>0.5088773148148148</v>
      </c>
      <c r="E922" s="40" t="s">
        <v>9</v>
      </c>
      <c r="F922" s="40">
        <v>18</v>
      </c>
      <c r="G922" s="40" t="s">
        <v>11</v>
      </c>
    </row>
    <row r="923" spans="3:7" ht="15" thickBot="1" x14ac:dyDescent="0.35">
      <c r="C923" s="38">
        <v>43338</v>
      </c>
      <c r="D923" s="39">
        <v>0.50888888888888884</v>
      </c>
      <c r="E923" s="40" t="s">
        <v>9</v>
      </c>
      <c r="F923" s="40">
        <v>16</v>
      </c>
      <c r="G923" s="40" t="s">
        <v>11</v>
      </c>
    </row>
    <row r="924" spans="3:7" ht="15" thickBot="1" x14ac:dyDescent="0.35">
      <c r="C924" s="38">
        <v>43338</v>
      </c>
      <c r="D924" s="39">
        <v>0.50890046296296299</v>
      </c>
      <c r="E924" s="40" t="s">
        <v>9</v>
      </c>
      <c r="F924" s="40">
        <v>16</v>
      </c>
      <c r="G924" s="40" t="s">
        <v>11</v>
      </c>
    </row>
    <row r="925" spans="3:7" ht="15" thickBot="1" x14ac:dyDescent="0.35">
      <c r="C925" s="38">
        <v>43338</v>
      </c>
      <c r="D925" s="39">
        <v>0.50891203703703702</v>
      </c>
      <c r="E925" s="40" t="s">
        <v>9</v>
      </c>
      <c r="F925" s="40">
        <v>18</v>
      </c>
      <c r="G925" s="40" t="s">
        <v>11</v>
      </c>
    </row>
    <row r="926" spans="3:7" ht="15" thickBot="1" x14ac:dyDescent="0.35">
      <c r="C926" s="38">
        <v>43338</v>
      </c>
      <c r="D926" s="39">
        <v>0.50940972222222225</v>
      </c>
      <c r="E926" s="40" t="s">
        <v>9</v>
      </c>
      <c r="F926" s="40">
        <v>15</v>
      </c>
      <c r="G926" s="40" t="s">
        <v>11</v>
      </c>
    </row>
    <row r="927" spans="3:7" ht="15" thickBot="1" x14ac:dyDescent="0.35">
      <c r="C927" s="38">
        <v>43338</v>
      </c>
      <c r="D927" s="39">
        <v>0.51646990740740739</v>
      </c>
      <c r="E927" s="40" t="s">
        <v>9</v>
      </c>
      <c r="F927" s="40">
        <v>13</v>
      </c>
      <c r="G927" s="40" t="s">
        <v>10</v>
      </c>
    </row>
    <row r="928" spans="3:7" ht="15" thickBot="1" x14ac:dyDescent="0.35">
      <c r="C928" s="38">
        <v>43338</v>
      </c>
      <c r="D928" s="39">
        <v>0.52005787037037032</v>
      </c>
      <c r="E928" s="40" t="s">
        <v>9</v>
      </c>
      <c r="F928" s="40">
        <v>12</v>
      </c>
      <c r="G928" s="40" t="s">
        <v>11</v>
      </c>
    </row>
    <row r="929" spans="3:7" ht="15" thickBot="1" x14ac:dyDescent="0.35">
      <c r="C929" s="38">
        <v>43338</v>
      </c>
      <c r="D929" s="39">
        <v>0.52115740740740735</v>
      </c>
      <c r="E929" s="40" t="s">
        <v>9</v>
      </c>
      <c r="F929" s="40">
        <v>11</v>
      </c>
      <c r="G929" s="40" t="s">
        <v>11</v>
      </c>
    </row>
    <row r="930" spans="3:7" ht="15" thickBot="1" x14ac:dyDescent="0.35">
      <c r="C930" s="38">
        <v>43338</v>
      </c>
      <c r="D930" s="39">
        <v>0.52938657407407408</v>
      </c>
      <c r="E930" s="40" t="s">
        <v>9</v>
      </c>
      <c r="F930" s="40">
        <v>10</v>
      </c>
      <c r="G930" s="40" t="s">
        <v>10</v>
      </c>
    </row>
    <row r="931" spans="3:7" ht="15" thickBot="1" x14ac:dyDescent="0.35">
      <c r="C931" s="38">
        <v>43338</v>
      </c>
      <c r="D931" s="39">
        <v>0.52939814814814812</v>
      </c>
      <c r="E931" s="40" t="s">
        <v>9</v>
      </c>
      <c r="F931" s="40">
        <v>10</v>
      </c>
      <c r="G931" s="40" t="s">
        <v>10</v>
      </c>
    </row>
    <row r="932" spans="3:7" ht="15" thickBot="1" x14ac:dyDescent="0.35">
      <c r="C932" s="38">
        <v>43338</v>
      </c>
      <c r="D932" s="39">
        <v>0.52940972222222216</v>
      </c>
      <c r="E932" s="40" t="s">
        <v>9</v>
      </c>
      <c r="F932" s="40">
        <v>19</v>
      </c>
      <c r="G932" s="40" t="s">
        <v>10</v>
      </c>
    </row>
    <row r="933" spans="3:7" ht="15" thickBot="1" x14ac:dyDescent="0.35">
      <c r="C933" s="38">
        <v>43338</v>
      </c>
      <c r="D933" s="39">
        <v>0.52943287037037035</v>
      </c>
      <c r="E933" s="40" t="s">
        <v>9</v>
      </c>
      <c r="F933" s="40">
        <v>16</v>
      </c>
      <c r="G933" s="40" t="s">
        <v>10</v>
      </c>
    </row>
    <row r="934" spans="3:7" ht="15" thickBot="1" x14ac:dyDescent="0.35">
      <c r="C934" s="38">
        <v>43338</v>
      </c>
      <c r="D934" s="39">
        <v>0.52947916666666661</v>
      </c>
      <c r="E934" s="40" t="s">
        <v>9</v>
      </c>
      <c r="F934" s="40">
        <v>23</v>
      </c>
      <c r="G934" s="40" t="s">
        <v>10</v>
      </c>
    </row>
    <row r="935" spans="3:7" ht="15" thickBot="1" x14ac:dyDescent="0.35">
      <c r="C935" s="38">
        <v>43338</v>
      </c>
      <c r="D935" s="39">
        <v>0.53031249999999996</v>
      </c>
      <c r="E935" s="40" t="s">
        <v>9</v>
      </c>
      <c r="F935" s="40">
        <v>16</v>
      </c>
      <c r="G935" s="40" t="s">
        <v>10</v>
      </c>
    </row>
    <row r="936" spans="3:7" ht="15" thickBot="1" x14ac:dyDescent="0.35">
      <c r="C936" s="38">
        <v>43338</v>
      </c>
      <c r="D936" s="39">
        <v>0.53033564814814815</v>
      </c>
      <c r="E936" s="40" t="s">
        <v>9</v>
      </c>
      <c r="F936" s="40">
        <v>25</v>
      </c>
      <c r="G936" s="40" t="s">
        <v>10</v>
      </c>
    </row>
    <row r="937" spans="3:7" ht="15" thickBot="1" x14ac:dyDescent="0.35">
      <c r="C937" s="38">
        <v>43338</v>
      </c>
      <c r="D937" s="39">
        <v>0.53034722222222219</v>
      </c>
      <c r="E937" s="40" t="s">
        <v>9</v>
      </c>
      <c r="F937" s="40">
        <v>23</v>
      </c>
      <c r="G937" s="40" t="s">
        <v>10</v>
      </c>
    </row>
    <row r="938" spans="3:7" ht="15" thickBot="1" x14ac:dyDescent="0.35">
      <c r="C938" s="38">
        <v>43338</v>
      </c>
      <c r="D938" s="39">
        <v>0.53318287037037038</v>
      </c>
      <c r="E938" s="40" t="s">
        <v>9</v>
      </c>
      <c r="F938" s="40">
        <v>22</v>
      </c>
      <c r="G938" s="40" t="s">
        <v>10</v>
      </c>
    </row>
    <row r="939" spans="3:7" ht="15" thickBot="1" x14ac:dyDescent="0.35">
      <c r="C939" s="38">
        <v>43338</v>
      </c>
      <c r="D939" s="39">
        <v>0.5334606481481482</v>
      </c>
      <c r="E939" s="40" t="s">
        <v>9</v>
      </c>
      <c r="F939" s="40">
        <v>24</v>
      </c>
      <c r="G939" s="40" t="s">
        <v>10</v>
      </c>
    </row>
    <row r="940" spans="3:7" ht="15" thickBot="1" x14ac:dyDescent="0.35">
      <c r="C940" s="38">
        <v>43338</v>
      </c>
      <c r="D940" s="39">
        <v>0.53704861111111113</v>
      </c>
      <c r="E940" s="40" t="s">
        <v>9</v>
      </c>
      <c r="F940" s="40">
        <v>12</v>
      </c>
      <c r="G940" s="40" t="s">
        <v>11</v>
      </c>
    </row>
    <row r="941" spans="3:7" ht="15" thickBot="1" x14ac:dyDescent="0.35">
      <c r="C941" s="38">
        <v>43338</v>
      </c>
      <c r="D941" s="39">
        <v>0.53923611111111114</v>
      </c>
      <c r="E941" s="40" t="s">
        <v>9</v>
      </c>
      <c r="F941" s="40">
        <v>13</v>
      </c>
      <c r="G941" s="40" t="s">
        <v>11</v>
      </c>
    </row>
    <row r="942" spans="3:7" ht="15" thickBot="1" x14ac:dyDescent="0.35">
      <c r="C942" s="38">
        <v>43338</v>
      </c>
      <c r="D942" s="39">
        <v>0.54035879629629624</v>
      </c>
      <c r="E942" s="40" t="s">
        <v>9</v>
      </c>
      <c r="F942" s="40">
        <v>18</v>
      </c>
      <c r="G942" s="40" t="s">
        <v>11</v>
      </c>
    </row>
    <row r="943" spans="3:7" ht="15" thickBot="1" x14ac:dyDescent="0.35">
      <c r="C943" s="38">
        <v>43338</v>
      </c>
      <c r="D943" s="39">
        <v>0.54576388888888883</v>
      </c>
      <c r="E943" s="40" t="s">
        <v>9</v>
      </c>
      <c r="F943" s="40">
        <v>28</v>
      </c>
      <c r="G943" s="40" t="s">
        <v>11</v>
      </c>
    </row>
    <row r="944" spans="3:7" ht="15" thickBot="1" x14ac:dyDescent="0.35">
      <c r="C944" s="38">
        <v>43338</v>
      </c>
      <c r="D944" s="39">
        <v>0.54577546296296298</v>
      </c>
      <c r="E944" s="40" t="s">
        <v>9</v>
      </c>
      <c r="F944" s="40">
        <v>27</v>
      </c>
      <c r="G944" s="40" t="s">
        <v>11</v>
      </c>
    </row>
    <row r="945" spans="3:7" ht="15" thickBot="1" x14ac:dyDescent="0.35">
      <c r="C945" s="38">
        <v>43338</v>
      </c>
      <c r="D945" s="39">
        <v>0.54577546296296298</v>
      </c>
      <c r="E945" s="40" t="s">
        <v>9</v>
      </c>
      <c r="F945" s="40">
        <v>23</v>
      </c>
      <c r="G945" s="40" t="s">
        <v>11</v>
      </c>
    </row>
    <row r="946" spans="3:7" ht="15" thickBot="1" x14ac:dyDescent="0.35">
      <c r="C946" s="38">
        <v>43338</v>
      </c>
      <c r="D946" s="39">
        <v>0.54668981481481482</v>
      </c>
      <c r="E946" s="40" t="s">
        <v>9</v>
      </c>
      <c r="F946" s="40">
        <v>11</v>
      </c>
      <c r="G946" s="40" t="s">
        <v>11</v>
      </c>
    </row>
    <row r="947" spans="3:7" ht="15" thickBot="1" x14ac:dyDescent="0.35">
      <c r="C947" s="38">
        <v>43338</v>
      </c>
      <c r="D947" s="39">
        <v>0.54732638888888896</v>
      </c>
      <c r="E947" s="40" t="s">
        <v>9</v>
      </c>
      <c r="F947" s="40">
        <v>10</v>
      </c>
      <c r="G947" s="40" t="s">
        <v>11</v>
      </c>
    </row>
    <row r="948" spans="3:7" ht="15" thickBot="1" x14ac:dyDescent="0.35">
      <c r="C948" s="38">
        <v>43338</v>
      </c>
      <c r="D948" s="39">
        <v>0.54843750000000002</v>
      </c>
      <c r="E948" s="40" t="s">
        <v>9</v>
      </c>
      <c r="F948" s="40">
        <v>10</v>
      </c>
      <c r="G948" s="40" t="s">
        <v>11</v>
      </c>
    </row>
    <row r="949" spans="3:7" ht="15" thickBot="1" x14ac:dyDescent="0.35">
      <c r="C949" s="38">
        <v>43338</v>
      </c>
      <c r="D949" s="39">
        <v>0.5484606481481481</v>
      </c>
      <c r="E949" s="40" t="s">
        <v>9</v>
      </c>
      <c r="F949" s="40">
        <v>10</v>
      </c>
      <c r="G949" s="40" t="s">
        <v>11</v>
      </c>
    </row>
    <row r="950" spans="3:7" ht="15" thickBot="1" x14ac:dyDescent="0.35">
      <c r="C950" s="38">
        <v>43338</v>
      </c>
      <c r="D950" s="39">
        <v>0.54849537037037044</v>
      </c>
      <c r="E950" s="40" t="s">
        <v>9</v>
      </c>
      <c r="F950" s="40">
        <v>10</v>
      </c>
      <c r="G950" s="40" t="s">
        <v>11</v>
      </c>
    </row>
    <row r="951" spans="3:7" ht="15" thickBot="1" x14ac:dyDescent="0.35">
      <c r="C951" s="38">
        <v>43338</v>
      </c>
      <c r="D951" s="39">
        <v>0.5539236111111111</v>
      </c>
      <c r="E951" s="40" t="s">
        <v>9</v>
      </c>
      <c r="F951" s="40">
        <v>10</v>
      </c>
      <c r="G951" s="40" t="s">
        <v>10</v>
      </c>
    </row>
    <row r="952" spans="3:7" ht="15" thickBot="1" x14ac:dyDescent="0.35">
      <c r="C952" s="38">
        <v>43338</v>
      </c>
      <c r="D952" s="39">
        <v>0.55393518518518514</v>
      </c>
      <c r="E952" s="40" t="s">
        <v>9</v>
      </c>
      <c r="F952" s="40">
        <v>10</v>
      </c>
      <c r="G952" s="40" t="s">
        <v>10</v>
      </c>
    </row>
    <row r="953" spans="3:7" ht="15" thickBot="1" x14ac:dyDescent="0.35">
      <c r="C953" s="38">
        <v>43338</v>
      </c>
      <c r="D953" s="39">
        <v>0.55394675925925929</v>
      </c>
      <c r="E953" s="40" t="s">
        <v>9</v>
      </c>
      <c r="F953" s="40">
        <v>15</v>
      </c>
      <c r="G953" s="40" t="s">
        <v>10</v>
      </c>
    </row>
    <row r="954" spans="3:7" ht="15" thickBot="1" x14ac:dyDescent="0.35">
      <c r="C954" s="38">
        <v>43338</v>
      </c>
      <c r="D954" s="39">
        <v>0.55402777777777779</v>
      </c>
      <c r="E954" s="40" t="s">
        <v>9</v>
      </c>
      <c r="F954" s="40">
        <v>16</v>
      </c>
      <c r="G954" s="40" t="s">
        <v>10</v>
      </c>
    </row>
    <row r="955" spans="3:7" ht="15" thickBot="1" x14ac:dyDescent="0.35">
      <c r="C955" s="38">
        <v>43338</v>
      </c>
      <c r="D955" s="39">
        <v>0.55754629629629626</v>
      </c>
      <c r="E955" s="40" t="s">
        <v>9</v>
      </c>
      <c r="F955" s="40">
        <v>12</v>
      </c>
      <c r="G955" s="40" t="s">
        <v>11</v>
      </c>
    </row>
    <row r="956" spans="3:7" ht="15" thickBot="1" x14ac:dyDescent="0.35">
      <c r="C956" s="38">
        <v>43338</v>
      </c>
      <c r="D956" s="39">
        <v>0.55798611111111118</v>
      </c>
      <c r="E956" s="40" t="s">
        <v>9</v>
      </c>
      <c r="F956" s="40">
        <v>13</v>
      </c>
      <c r="G956" s="40" t="s">
        <v>11</v>
      </c>
    </row>
    <row r="957" spans="3:7" ht="15" thickBot="1" x14ac:dyDescent="0.35">
      <c r="C957" s="38">
        <v>43338</v>
      </c>
      <c r="D957" s="39">
        <v>0.58212962962962966</v>
      </c>
      <c r="E957" s="40" t="s">
        <v>9</v>
      </c>
      <c r="F957" s="40">
        <v>17</v>
      </c>
      <c r="G957" s="40" t="s">
        <v>10</v>
      </c>
    </row>
    <row r="958" spans="3:7" ht="15" thickBot="1" x14ac:dyDescent="0.35">
      <c r="C958" s="38">
        <v>43338</v>
      </c>
      <c r="D958" s="39">
        <v>0.60988425925925926</v>
      </c>
      <c r="E958" s="40" t="s">
        <v>9</v>
      </c>
      <c r="F958" s="40">
        <v>17</v>
      </c>
      <c r="G958" s="40" t="s">
        <v>10</v>
      </c>
    </row>
    <row r="959" spans="3:7" ht="15" thickBot="1" x14ac:dyDescent="0.35">
      <c r="C959" s="38">
        <v>43338</v>
      </c>
      <c r="D959" s="39">
        <v>0.61780092592592595</v>
      </c>
      <c r="E959" s="40" t="s">
        <v>9</v>
      </c>
      <c r="F959" s="40">
        <v>8</v>
      </c>
      <c r="G959" s="40" t="s">
        <v>11</v>
      </c>
    </row>
    <row r="960" spans="3:7" ht="15" thickBot="1" x14ac:dyDescent="0.35">
      <c r="C960" s="38">
        <v>43338</v>
      </c>
      <c r="D960" s="39">
        <v>0.6205208333333333</v>
      </c>
      <c r="E960" s="40" t="s">
        <v>9</v>
      </c>
      <c r="F960" s="40">
        <v>10</v>
      </c>
      <c r="G960" s="40" t="s">
        <v>11</v>
      </c>
    </row>
    <row r="961" spans="3:7" ht="15" thickBot="1" x14ac:dyDescent="0.35">
      <c r="C961" s="38">
        <v>43338</v>
      </c>
      <c r="D961" s="39">
        <v>0.62620370370370371</v>
      </c>
      <c r="E961" s="40" t="s">
        <v>9</v>
      </c>
      <c r="F961" s="40">
        <v>10</v>
      </c>
      <c r="G961" s="40" t="s">
        <v>11</v>
      </c>
    </row>
    <row r="962" spans="3:7" ht="15" thickBot="1" x14ac:dyDescent="0.35">
      <c r="C962" s="38">
        <v>43338</v>
      </c>
      <c r="D962" s="39">
        <v>0.64101851851851854</v>
      </c>
      <c r="E962" s="40" t="s">
        <v>9</v>
      </c>
      <c r="F962" s="40">
        <v>15</v>
      </c>
      <c r="G962" s="40" t="s">
        <v>10</v>
      </c>
    </row>
    <row r="963" spans="3:7" ht="15" thickBot="1" x14ac:dyDescent="0.35">
      <c r="C963" s="38">
        <v>43338</v>
      </c>
      <c r="D963" s="39">
        <v>0.64104166666666662</v>
      </c>
      <c r="E963" s="40" t="s">
        <v>9</v>
      </c>
      <c r="F963" s="40">
        <v>27</v>
      </c>
      <c r="G963" s="40" t="s">
        <v>10</v>
      </c>
    </row>
    <row r="964" spans="3:7" ht="15" thickBot="1" x14ac:dyDescent="0.35">
      <c r="C964" s="38">
        <v>43338</v>
      </c>
      <c r="D964" s="39">
        <v>0.64302083333333326</v>
      </c>
      <c r="E964" s="40" t="s">
        <v>9</v>
      </c>
      <c r="F964" s="40">
        <v>21</v>
      </c>
      <c r="G964" s="40" t="s">
        <v>10</v>
      </c>
    </row>
    <row r="965" spans="3:7" ht="15" thickBot="1" x14ac:dyDescent="0.35">
      <c r="C965" s="38">
        <v>43338</v>
      </c>
      <c r="D965" s="39">
        <v>0.66181712962962969</v>
      </c>
      <c r="E965" s="40" t="s">
        <v>9</v>
      </c>
      <c r="F965" s="40">
        <v>12</v>
      </c>
      <c r="G965" s="40" t="s">
        <v>11</v>
      </c>
    </row>
    <row r="966" spans="3:7" ht="15" thickBot="1" x14ac:dyDescent="0.35">
      <c r="C966" s="38">
        <v>43338</v>
      </c>
      <c r="D966" s="39">
        <v>0.66240740740740744</v>
      </c>
      <c r="E966" s="40" t="s">
        <v>9</v>
      </c>
      <c r="F966" s="40">
        <v>22</v>
      </c>
      <c r="G966" s="40" t="s">
        <v>10</v>
      </c>
    </row>
    <row r="967" spans="3:7" ht="15" thickBot="1" x14ac:dyDescent="0.35">
      <c r="C967" s="38">
        <v>43338</v>
      </c>
      <c r="D967" s="39">
        <v>0.66386574074074078</v>
      </c>
      <c r="E967" s="40" t="s">
        <v>9</v>
      </c>
      <c r="F967" s="40">
        <v>17</v>
      </c>
      <c r="G967" s="40" t="s">
        <v>10</v>
      </c>
    </row>
    <row r="968" spans="3:7" ht="15" thickBot="1" x14ac:dyDescent="0.35">
      <c r="C968" s="38">
        <v>43338</v>
      </c>
      <c r="D968" s="39">
        <v>0.66387731481481482</v>
      </c>
      <c r="E968" s="40" t="s">
        <v>9</v>
      </c>
      <c r="F968" s="40">
        <v>19</v>
      </c>
      <c r="G968" s="40" t="s">
        <v>10</v>
      </c>
    </row>
    <row r="969" spans="3:7" ht="15" thickBot="1" x14ac:dyDescent="0.35">
      <c r="C969" s="38">
        <v>43338</v>
      </c>
      <c r="D969" s="39">
        <v>0.66391203703703705</v>
      </c>
      <c r="E969" s="40" t="s">
        <v>9</v>
      </c>
      <c r="F969" s="40">
        <v>22</v>
      </c>
      <c r="G969" s="40" t="s">
        <v>10</v>
      </c>
    </row>
    <row r="970" spans="3:7" ht="15" thickBot="1" x14ac:dyDescent="0.35">
      <c r="C970" s="38">
        <v>43338</v>
      </c>
      <c r="D970" s="39">
        <v>0.66393518518518524</v>
      </c>
      <c r="E970" s="40" t="s">
        <v>9</v>
      </c>
      <c r="F970" s="40">
        <v>23</v>
      </c>
      <c r="G970" s="40" t="s">
        <v>10</v>
      </c>
    </row>
    <row r="971" spans="3:7" ht="15" thickBot="1" x14ac:dyDescent="0.35">
      <c r="C971" s="38">
        <v>43338</v>
      </c>
      <c r="D971" s="39">
        <v>0.66395833333333332</v>
      </c>
      <c r="E971" s="40" t="s">
        <v>9</v>
      </c>
      <c r="F971" s="40">
        <v>22</v>
      </c>
      <c r="G971" s="40" t="s">
        <v>10</v>
      </c>
    </row>
    <row r="972" spans="3:7" ht="15" thickBot="1" x14ac:dyDescent="0.35">
      <c r="C972" s="38">
        <v>43338</v>
      </c>
      <c r="D972" s="39">
        <v>0.66421296296296295</v>
      </c>
      <c r="E972" s="40" t="s">
        <v>9</v>
      </c>
      <c r="F972" s="40">
        <v>10</v>
      </c>
      <c r="G972" s="40" t="s">
        <v>10</v>
      </c>
    </row>
    <row r="973" spans="3:7" ht="15" thickBot="1" x14ac:dyDescent="0.35">
      <c r="C973" s="38">
        <v>43338</v>
      </c>
      <c r="D973" s="39">
        <v>0.66530092592592593</v>
      </c>
      <c r="E973" s="40" t="s">
        <v>9</v>
      </c>
      <c r="F973" s="40">
        <v>21</v>
      </c>
      <c r="G973" s="40" t="s">
        <v>10</v>
      </c>
    </row>
    <row r="974" spans="3:7" ht="15" thickBot="1" x14ac:dyDescent="0.35">
      <c r="C974" s="38">
        <v>43338</v>
      </c>
      <c r="D974" s="39">
        <v>0.66802083333333329</v>
      </c>
      <c r="E974" s="40" t="s">
        <v>9</v>
      </c>
      <c r="F974" s="40">
        <v>17</v>
      </c>
      <c r="G974" s="40" t="s">
        <v>10</v>
      </c>
    </row>
    <row r="975" spans="3:7" ht="15" thickBot="1" x14ac:dyDescent="0.35">
      <c r="C975" s="38">
        <v>43338</v>
      </c>
      <c r="D975" s="39">
        <v>0.66918981481481488</v>
      </c>
      <c r="E975" s="40" t="s">
        <v>9</v>
      </c>
      <c r="F975" s="40">
        <v>17</v>
      </c>
      <c r="G975" s="40" t="s">
        <v>10</v>
      </c>
    </row>
    <row r="976" spans="3:7" ht="15" thickBot="1" x14ac:dyDescent="0.35">
      <c r="C976" s="38">
        <v>43338</v>
      </c>
      <c r="D976" s="39">
        <v>0.67288194444444438</v>
      </c>
      <c r="E976" s="40" t="s">
        <v>9</v>
      </c>
      <c r="F976" s="40">
        <v>28</v>
      </c>
      <c r="G976" s="40" t="s">
        <v>10</v>
      </c>
    </row>
    <row r="977" spans="3:7" ht="15" thickBot="1" x14ac:dyDescent="0.35">
      <c r="C977" s="38">
        <v>43338</v>
      </c>
      <c r="D977" s="39">
        <v>0.68283564814814823</v>
      </c>
      <c r="E977" s="40" t="s">
        <v>9</v>
      </c>
      <c r="F977" s="40">
        <v>17</v>
      </c>
      <c r="G977" s="40" t="s">
        <v>11</v>
      </c>
    </row>
    <row r="978" spans="3:7" ht="15" thickBot="1" x14ac:dyDescent="0.35">
      <c r="C978" s="38">
        <v>43338</v>
      </c>
      <c r="D978" s="39">
        <v>0.68287037037037035</v>
      </c>
      <c r="E978" s="40" t="s">
        <v>9</v>
      </c>
      <c r="F978" s="40">
        <v>13</v>
      </c>
      <c r="G978" s="40" t="s">
        <v>11</v>
      </c>
    </row>
    <row r="979" spans="3:7" ht="15" thickBot="1" x14ac:dyDescent="0.35">
      <c r="C979" s="38">
        <v>43338</v>
      </c>
      <c r="D979" s="39">
        <v>0.6828819444444445</v>
      </c>
      <c r="E979" s="40" t="s">
        <v>9</v>
      </c>
      <c r="F979" s="40">
        <v>19</v>
      </c>
      <c r="G979" s="40" t="s">
        <v>11</v>
      </c>
    </row>
    <row r="980" spans="3:7" ht="15" thickBot="1" x14ac:dyDescent="0.35">
      <c r="C980" s="38">
        <v>43338</v>
      </c>
      <c r="D980" s="39">
        <v>0.68311342592592583</v>
      </c>
      <c r="E980" s="40" t="s">
        <v>9</v>
      </c>
      <c r="F980" s="40">
        <v>15</v>
      </c>
      <c r="G980" s="40" t="s">
        <v>11</v>
      </c>
    </row>
    <row r="981" spans="3:7" ht="15" thickBot="1" x14ac:dyDescent="0.35">
      <c r="C981" s="38">
        <v>43338</v>
      </c>
      <c r="D981" s="39">
        <v>0.68356481481481479</v>
      </c>
      <c r="E981" s="40" t="s">
        <v>9</v>
      </c>
      <c r="F981" s="40">
        <v>15</v>
      </c>
      <c r="G981" s="40" t="s">
        <v>10</v>
      </c>
    </row>
    <row r="982" spans="3:7" ht="15" thickBot="1" x14ac:dyDescent="0.35">
      <c r="C982" s="38">
        <v>43338</v>
      </c>
      <c r="D982" s="39">
        <v>0.68361111111111106</v>
      </c>
      <c r="E982" s="40" t="s">
        <v>9</v>
      </c>
      <c r="F982" s="40">
        <v>13</v>
      </c>
      <c r="G982" s="40" t="s">
        <v>10</v>
      </c>
    </row>
    <row r="983" spans="3:7" ht="15" thickBot="1" x14ac:dyDescent="0.35">
      <c r="C983" s="38">
        <v>43338</v>
      </c>
      <c r="D983" s="39">
        <v>0.68363425925925936</v>
      </c>
      <c r="E983" s="40" t="s">
        <v>9</v>
      </c>
      <c r="F983" s="40">
        <v>21</v>
      </c>
      <c r="G983" s="40" t="s">
        <v>10</v>
      </c>
    </row>
    <row r="984" spans="3:7" ht="15" thickBot="1" x14ac:dyDescent="0.35">
      <c r="C984" s="38">
        <v>43338</v>
      </c>
      <c r="D984" s="39">
        <v>0.68368055555555562</v>
      </c>
      <c r="E984" s="40" t="s">
        <v>9</v>
      </c>
      <c r="F984" s="40">
        <v>17</v>
      </c>
      <c r="G984" s="40" t="s">
        <v>11</v>
      </c>
    </row>
    <row r="985" spans="3:7" ht="15" thickBot="1" x14ac:dyDescent="0.35">
      <c r="C985" s="38">
        <v>43338</v>
      </c>
      <c r="D985" s="39">
        <v>0.6837037037037037</v>
      </c>
      <c r="E985" s="40" t="s">
        <v>9</v>
      </c>
      <c r="F985" s="40">
        <v>15</v>
      </c>
      <c r="G985" s="40" t="s">
        <v>11</v>
      </c>
    </row>
    <row r="986" spans="3:7" ht="15" thickBot="1" x14ac:dyDescent="0.35">
      <c r="C986" s="38">
        <v>43338</v>
      </c>
      <c r="D986" s="39">
        <v>0.68371527777777785</v>
      </c>
      <c r="E986" s="40" t="s">
        <v>9</v>
      </c>
      <c r="F986" s="40">
        <v>10</v>
      </c>
      <c r="G986" s="40" t="s">
        <v>11</v>
      </c>
    </row>
    <row r="987" spans="3:7" ht="15" thickBot="1" x14ac:dyDescent="0.35">
      <c r="C987" s="38">
        <v>43338</v>
      </c>
      <c r="D987" s="39">
        <v>0.68373842592592593</v>
      </c>
      <c r="E987" s="40" t="s">
        <v>9</v>
      </c>
      <c r="F987" s="40">
        <v>15</v>
      </c>
      <c r="G987" s="40" t="s">
        <v>11</v>
      </c>
    </row>
    <row r="988" spans="3:7" ht="15" thickBot="1" x14ac:dyDescent="0.35">
      <c r="C988" s="38">
        <v>43338</v>
      </c>
      <c r="D988" s="39">
        <v>0.68376157407407412</v>
      </c>
      <c r="E988" s="40" t="s">
        <v>9</v>
      </c>
      <c r="F988" s="40">
        <v>15</v>
      </c>
      <c r="G988" s="40" t="s">
        <v>11</v>
      </c>
    </row>
    <row r="989" spans="3:7" ht="15" thickBot="1" x14ac:dyDescent="0.35">
      <c r="C989" s="38">
        <v>43338</v>
      </c>
      <c r="D989" s="39">
        <v>0.69</v>
      </c>
      <c r="E989" s="40" t="s">
        <v>9</v>
      </c>
      <c r="F989" s="40">
        <v>26</v>
      </c>
      <c r="G989" s="40" t="s">
        <v>10</v>
      </c>
    </row>
    <row r="990" spans="3:7" ht="15" thickBot="1" x14ac:dyDescent="0.35">
      <c r="C990" s="38">
        <v>43338</v>
      </c>
      <c r="D990" s="39">
        <v>0.69620370370370377</v>
      </c>
      <c r="E990" s="40" t="s">
        <v>9</v>
      </c>
      <c r="F990" s="40">
        <v>20</v>
      </c>
      <c r="G990" s="40" t="s">
        <v>11</v>
      </c>
    </row>
    <row r="991" spans="3:7" ht="15" thickBot="1" x14ac:dyDescent="0.35">
      <c r="C991" s="38">
        <v>43338</v>
      </c>
      <c r="D991" s="39">
        <v>0.69773148148148145</v>
      </c>
      <c r="E991" s="40" t="s">
        <v>9</v>
      </c>
      <c r="F991" s="40">
        <v>21</v>
      </c>
      <c r="G991" s="40" t="s">
        <v>10</v>
      </c>
    </row>
    <row r="992" spans="3:7" ht="15" thickBot="1" x14ac:dyDescent="0.35">
      <c r="C992" s="38">
        <v>43338</v>
      </c>
      <c r="D992" s="39">
        <v>0.69840277777777782</v>
      </c>
      <c r="E992" s="40" t="s">
        <v>9</v>
      </c>
      <c r="F992" s="40">
        <v>22</v>
      </c>
      <c r="G992" s="40" t="s">
        <v>10</v>
      </c>
    </row>
    <row r="993" spans="3:7" ht="15" thickBot="1" x14ac:dyDescent="0.35">
      <c r="C993" s="38">
        <v>43338</v>
      </c>
      <c r="D993" s="39">
        <v>0.69890046296296304</v>
      </c>
      <c r="E993" s="40" t="s">
        <v>9</v>
      </c>
      <c r="F993" s="40">
        <v>22</v>
      </c>
      <c r="G993" s="40" t="s">
        <v>10</v>
      </c>
    </row>
    <row r="994" spans="3:7" ht="15" thickBot="1" x14ac:dyDescent="0.35">
      <c r="C994" s="38">
        <v>43338</v>
      </c>
      <c r="D994" s="39">
        <v>0.69895833333333324</v>
      </c>
      <c r="E994" s="40" t="s">
        <v>9</v>
      </c>
      <c r="F994" s="40">
        <v>20</v>
      </c>
      <c r="G994" s="40" t="s">
        <v>10</v>
      </c>
    </row>
    <row r="995" spans="3:7" ht="15" thickBot="1" x14ac:dyDescent="0.35">
      <c r="C995" s="38">
        <v>43338</v>
      </c>
      <c r="D995" s="39">
        <v>0.69990740740740742</v>
      </c>
      <c r="E995" s="40" t="s">
        <v>9</v>
      </c>
      <c r="F995" s="40">
        <v>20</v>
      </c>
      <c r="G995" s="40" t="s">
        <v>10</v>
      </c>
    </row>
    <row r="996" spans="3:7" ht="15" thickBot="1" x14ac:dyDescent="0.35">
      <c r="C996" s="38">
        <v>43338</v>
      </c>
      <c r="D996" s="39">
        <v>0.70366898148148149</v>
      </c>
      <c r="E996" s="40" t="s">
        <v>9</v>
      </c>
      <c r="F996" s="40">
        <v>28</v>
      </c>
      <c r="G996" s="40" t="s">
        <v>11</v>
      </c>
    </row>
    <row r="997" spans="3:7" ht="15" thickBot="1" x14ac:dyDescent="0.35">
      <c r="C997" s="38">
        <v>43338</v>
      </c>
      <c r="D997" s="39">
        <v>0.70366898148148149</v>
      </c>
      <c r="E997" s="40" t="s">
        <v>9</v>
      </c>
      <c r="F997" s="40">
        <v>22</v>
      </c>
      <c r="G997" s="40" t="s">
        <v>11</v>
      </c>
    </row>
    <row r="998" spans="3:7" ht="15" thickBot="1" x14ac:dyDescent="0.35">
      <c r="C998" s="38">
        <v>43338</v>
      </c>
      <c r="D998" s="39">
        <v>0.70369212962962957</v>
      </c>
      <c r="E998" s="40" t="s">
        <v>9</v>
      </c>
      <c r="F998" s="40">
        <v>20</v>
      </c>
      <c r="G998" s="40" t="s">
        <v>11</v>
      </c>
    </row>
    <row r="999" spans="3:7" ht="15" thickBot="1" x14ac:dyDescent="0.35">
      <c r="C999" s="38">
        <v>43338</v>
      </c>
      <c r="D999" s="39">
        <v>0.70638888888888884</v>
      </c>
      <c r="E999" s="40" t="s">
        <v>9</v>
      </c>
      <c r="F999" s="40">
        <v>23</v>
      </c>
      <c r="G999" s="40" t="s">
        <v>10</v>
      </c>
    </row>
    <row r="1000" spans="3:7" ht="15" thickBot="1" x14ac:dyDescent="0.35">
      <c r="C1000" s="38">
        <v>43338</v>
      </c>
      <c r="D1000" s="39">
        <v>0.70693287037037045</v>
      </c>
      <c r="E1000" s="40" t="s">
        <v>9</v>
      </c>
      <c r="F1000" s="40">
        <v>15</v>
      </c>
      <c r="G1000" s="40" t="s">
        <v>11</v>
      </c>
    </row>
    <row r="1001" spans="3:7" ht="15" thickBot="1" x14ac:dyDescent="0.35">
      <c r="C1001" s="38">
        <v>43338</v>
      </c>
      <c r="D1001" s="39">
        <v>0.70694444444444438</v>
      </c>
      <c r="E1001" s="40" t="s">
        <v>9</v>
      </c>
      <c r="F1001" s="40">
        <v>14</v>
      </c>
      <c r="G1001" s="40" t="s">
        <v>11</v>
      </c>
    </row>
    <row r="1002" spans="3:7" ht="15" thickBot="1" x14ac:dyDescent="0.35">
      <c r="C1002" s="38">
        <v>43338</v>
      </c>
      <c r="D1002" s="39">
        <v>0.7088310185185186</v>
      </c>
      <c r="E1002" s="40" t="s">
        <v>9</v>
      </c>
      <c r="F1002" s="40">
        <v>14</v>
      </c>
      <c r="G1002" s="40" t="s">
        <v>10</v>
      </c>
    </row>
    <row r="1003" spans="3:7" ht="15" thickBot="1" x14ac:dyDescent="0.35">
      <c r="C1003" s="38">
        <v>43338</v>
      </c>
      <c r="D1003" s="39">
        <v>0.71400462962962974</v>
      </c>
      <c r="E1003" s="40" t="s">
        <v>9</v>
      </c>
      <c r="F1003" s="40">
        <v>13</v>
      </c>
      <c r="G1003" s="40" t="s">
        <v>10</v>
      </c>
    </row>
    <row r="1004" spans="3:7" ht="15" thickBot="1" x14ac:dyDescent="0.35">
      <c r="C1004" s="38">
        <v>43338</v>
      </c>
      <c r="D1004" s="39">
        <v>0.71403935185185186</v>
      </c>
      <c r="E1004" s="40" t="s">
        <v>9</v>
      </c>
      <c r="F1004" s="40">
        <v>12</v>
      </c>
      <c r="G1004" s="40" t="s">
        <v>10</v>
      </c>
    </row>
    <row r="1005" spans="3:7" ht="15" thickBot="1" x14ac:dyDescent="0.35">
      <c r="C1005" s="38">
        <v>43338</v>
      </c>
      <c r="D1005" s="39">
        <v>0.71431712962962957</v>
      </c>
      <c r="E1005" s="40" t="s">
        <v>9</v>
      </c>
      <c r="F1005" s="40">
        <v>11</v>
      </c>
      <c r="G1005" s="40" t="s">
        <v>10</v>
      </c>
    </row>
    <row r="1006" spans="3:7" ht="15" thickBot="1" x14ac:dyDescent="0.35">
      <c r="C1006" s="38">
        <v>43338</v>
      </c>
      <c r="D1006" s="39">
        <v>0.71491898148148147</v>
      </c>
      <c r="E1006" s="40" t="s">
        <v>9</v>
      </c>
      <c r="F1006" s="40">
        <v>19</v>
      </c>
      <c r="G1006" s="40" t="s">
        <v>11</v>
      </c>
    </row>
    <row r="1007" spans="3:7" ht="15" thickBot="1" x14ac:dyDescent="0.35">
      <c r="C1007" s="38">
        <v>43338</v>
      </c>
      <c r="D1007" s="39">
        <v>0.7176851851851852</v>
      </c>
      <c r="E1007" s="40" t="s">
        <v>9</v>
      </c>
      <c r="F1007" s="40">
        <v>11</v>
      </c>
      <c r="G1007" s="40" t="s">
        <v>11</v>
      </c>
    </row>
    <row r="1008" spans="3:7" ht="15" thickBot="1" x14ac:dyDescent="0.35">
      <c r="C1008" s="38">
        <v>43338</v>
      </c>
      <c r="D1008" s="39">
        <v>0.71950231481481486</v>
      </c>
      <c r="E1008" s="40" t="s">
        <v>9</v>
      </c>
      <c r="F1008" s="40">
        <v>28</v>
      </c>
      <c r="G1008" s="40" t="s">
        <v>10</v>
      </c>
    </row>
    <row r="1009" spans="3:7" ht="15" thickBot="1" x14ac:dyDescent="0.35">
      <c r="C1009" s="38">
        <v>43338</v>
      </c>
      <c r="D1009" s="39">
        <v>0.72054398148148147</v>
      </c>
      <c r="E1009" s="40" t="s">
        <v>9</v>
      </c>
      <c r="F1009" s="40">
        <v>21</v>
      </c>
      <c r="G1009" s="40" t="s">
        <v>10</v>
      </c>
    </row>
    <row r="1010" spans="3:7" ht="15" thickBot="1" x14ac:dyDescent="0.35">
      <c r="C1010" s="38">
        <v>43338</v>
      </c>
      <c r="D1010" s="39">
        <v>0.7249768518518519</v>
      </c>
      <c r="E1010" s="40" t="s">
        <v>9</v>
      </c>
      <c r="F1010" s="40">
        <v>12</v>
      </c>
      <c r="G1010" s="40" t="s">
        <v>10</v>
      </c>
    </row>
    <row r="1011" spans="3:7" ht="15" thickBot="1" x14ac:dyDescent="0.35">
      <c r="C1011" s="38">
        <v>43338</v>
      </c>
      <c r="D1011" s="39">
        <v>0.72590277777777779</v>
      </c>
      <c r="E1011" s="40" t="s">
        <v>9</v>
      </c>
      <c r="F1011" s="40">
        <v>10</v>
      </c>
      <c r="G1011" s="40" t="s">
        <v>10</v>
      </c>
    </row>
    <row r="1012" spans="3:7" ht="15" thickBot="1" x14ac:dyDescent="0.35">
      <c r="C1012" s="38">
        <v>43338</v>
      </c>
      <c r="D1012" s="39">
        <v>0.72591435185185194</v>
      </c>
      <c r="E1012" s="40" t="s">
        <v>9</v>
      </c>
      <c r="F1012" s="40">
        <v>10</v>
      </c>
      <c r="G1012" s="40" t="s">
        <v>10</v>
      </c>
    </row>
    <row r="1013" spans="3:7" ht="15" thickBot="1" x14ac:dyDescent="0.35">
      <c r="C1013" s="38">
        <v>43338</v>
      </c>
      <c r="D1013" s="39">
        <v>0.72891203703703711</v>
      </c>
      <c r="E1013" s="40" t="s">
        <v>9</v>
      </c>
      <c r="F1013" s="40">
        <v>8</v>
      </c>
      <c r="G1013" s="40" t="s">
        <v>10</v>
      </c>
    </row>
    <row r="1014" spans="3:7" ht="15" thickBot="1" x14ac:dyDescent="0.35">
      <c r="C1014" s="38">
        <v>43338</v>
      </c>
      <c r="D1014" s="39">
        <v>0.7289699074074073</v>
      </c>
      <c r="E1014" s="40" t="s">
        <v>9</v>
      </c>
      <c r="F1014" s="40">
        <v>23</v>
      </c>
      <c r="G1014" s="40" t="s">
        <v>10</v>
      </c>
    </row>
    <row r="1015" spans="3:7" ht="15" thickBot="1" x14ac:dyDescent="0.35">
      <c r="C1015" s="38">
        <v>43338</v>
      </c>
      <c r="D1015" s="39">
        <v>0.7289930555555556</v>
      </c>
      <c r="E1015" s="40" t="s">
        <v>9</v>
      </c>
      <c r="F1015" s="40">
        <v>24</v>
      </c>
      <c r="G1015" s="40" t="s">
        <v>10</v>
      </c>
    </row>
    <row r="1016" spans="3:7" ht="15" thickBot="1" x14ac:dyDescent="0.35">
      <c r="C1016" s="38">
        <v>43338</v>
      </c>
      <c r="D1016" s="39">
        <v>0.72978009259259258</v>
      </c>
      <c r="E1016" s="40" t="s">
        <v>9</v>
      </c>
      <c r="F1016" s="40">
        <v>11</v>
      </c>
      <c r="G1016" s="40" t="s">
        <v>11</v>
      </c>
    </row>
    <row r="1017" spans="3:7" ht="15" thickBot="1" x14ac:dyDescent="0.35">
      <c r="C1017" s="38">
        <v>43338</v>
      </c>
      <c r="D1017" s="39">
        <v>0.73083333333333333</v>
      </c>
      <c r="E1017" s="40" t="s">
        <v>9</v>
      </c>
      <c r="F1017" s="40">
        <v>21</v>
      </c>
      <c r="G1017" s="40" t="s">
        <v>11</v>
      </c>
    </row>
    <row r="1018" spans="3:7" ht="15" thickBot="1" x14ac:dyDescent="0.35">
      <c r="C1018" s="38">
        <v>43338</v>
      </c>
      <c r="D1018" s="39">
        <v>0.73925925925925917</v>
      </c>
      <c r="E1018" s="40" t="s">
        <v>9</v>
      </c>
      <c r="F1018" s="40">
        <v>10</v>
      </c>
      <c r="G1018" s="40" t="s">
        <v>11</v>
      </c>
    </row>
    <row r="1019" spans="3:7" ht="15" thickBot="1" x14ac:dyDescent="0.35">
      <c r="C1019" s="38">
        <v>43338</v>
      </c>
      <c r="D1019" s="39">
        <v>0.74141203703703706</v>
      </c>
      <c r="E1019" s="40" t="s">
        <v>9</v>
      </c>
      <c r="F1019" s="40">
        <v>10</v>
      </c>
      <c r="G1019" s="40" t="s">
        <v>10</v>
      </c>
    </row>
    <row r="1020" spans="3:7" ht="15" thickBot="1" x14ac:dyDescent="0.35">
      <c r="C1020" s="38">
        <v>43338</v>
      </c>
      <c r="D1020" s="39">
        <v>0.74848379629629624</v>
      </c>
      <c r="E1020" s="40" t="s">
        <v>9</v>
      </c>
      <c r="F1020" s="40">
        <v>9</v>
      </c>
      <c r="G1020" s="40" t="s">
        <v>11</v>
      </c>
    </row>
    <row r="1021" spans="3:7" ht="15" thickBot="1" x14ac:dyDescent="0.35">
      <c r="C1021" s="38">
        <v>43338</v>
      </c>
      <c r="D1021" s="39">
        <v>0.75228009259259254</v>
      </c>
      <c r="E1021" s="40" t="s">
        <v>9</v>
      </c>
      <c r="F1021" s="40">
        <v>11</v>
      </c>
      <c r="G1021" s="40" t="s">
        <v>11</v>
      </c>
    </row>
    <row r="1022" spans="3:7" ht="15" thickBot="1" x14ac:dyDescent="0.35">
      <c r="C1022" s="38">
        <v>43338</v>
      </c>
      <c r="D1022" s="39">
        <v>0.75406249999999997</v>
      </c>
      <c r="E1022" s="40" t="s">
        <v>9</v>
      </c>
      <c r="F1022" s="40">
        <v>10</v>
      </c>
      <c r="G1022" s="40" t="s">
        <v>11</v>
      </c>
    </row>
    <row r="1023" spans="3:7" ht="15" thickBot="1" x14ac:dyDescent="0.35">
      <c r="C1023" s="38">
        <v>43338</v>
      </c>
      <c r="D1023" s="39">
        <v>0.75408564814814805</v>
      </c>
      <c r="E1023" s="40" t="s">
        <v>9</v>
      </c>
      <c r="F1023" s="40">
        <v>10</v>
      </c>
      <c r="G1023" s="40" t="s">
        <v>11</v>
      </c>
    </row>
    <row r="1024" spans="3:7" ht="15" thickBot="1" x14ac:dyDescent="0.35">
      <c r="C1024" s="38">
        <v>43338</v>
      </c>
      <c r="D1024" s="39">
        <v>0.75708333333333344</v>
      </c>
      <c r="E1024" s="40" t="s">
        <v>9</v>
      </c>
      <c r="F1024" s="40">
        <v>20</v>
      </c>
      <c r="G1024" s="40" t="s">
        <v>10</v>
      </c>
    </row>
    <row r="1025" spans="3:7" ht="15" thickBot="1" x14ac:dyDescent="0.35">
      <c r="C1025" s="38">
        <v>43338</v>
      </c>
      <c r="D1025" s="39">
        <v>0.75862268518518527</v>
      </c>
      <c r="E1025" s="40" t="s">
        <v>9</v>
      </c>
      <c r="F1025" s="40">
        <v>11</v>
      </c>
      <c r="G1025" s="40" t="s">
        <v>10</v>
      </c>
    </row>
    <row r="1026" spans="3:7" ht="15" thickBot="1" x14ac:dyDescent="0.35">
      <c r="C1026" s="38">
        <v>43338</v>
      </c>
      <c r="D1026" s="39">
        <v>0.75868055555555547</v>
      </c>
      <c r="E1026" s="40" t="s">
        <v>9</v>
      </c>
      <c r="F1026" s="40">
        <v>17</v>
      </c>
      <c r="G1026" s="40" t="s">
        <v>10</v>
      </c>
    </row>
    <row r="1027" spans="3:7" ht="15" thickBot="1" x14ac:dyDescent="0.35">
      <c r="C1027" s="38">
        <v>43338</v>
      </c>
      <c r="D1027" s="39">
        <v>0.76754629629629623</v>
      </c>
      <c r="E1027" s="40" t="s">
        <v>9</v>
      </c>
      <c r="F1027" s="40">
        <v>11</v>
      </c>
      <c r="G1027" s="40" t="s">
        <v>11</v>
      </c>
    </row>
    <row r="1028" spans="3:7" ht="15" thickBot="1" x14ac:dyDescent="0.35">
      <c r="C1028" s="38">
        <v>43338</v>
      </c>
      <c r="D1028" s="39">
        <v>0.76796296296296296</v>
      </c>
      <c r="E1028" s="40" t="s">
        <v>9</v>
      </c>
      <c r="F1028" s="40">
        <v>10</v>
      </c>
      <c r="G1028" s="40" t="s">
        <v>10</v>
      </c>
    </row>
    <row r="1029" spans="3:7" ht="15" thickBot="1" x14ac:dyDescent="0.35">
      <c r="C1029" s="38">
        <v>43338</v>
      </c>
      <c r="D1029" s="39">
        <v>0.7680555555555556</v>
      </c>
      <c r="E1029" s="40" t="s">
        <v>9</v>
      </c>
      <c r="F1029" s="40">
        <v>9</v>
      </c>
      <c r="G1029" s="40" t="s">
        <v>10</v>
      </c>
    </row>
    <row r="1030" spans="3:7" ht="15" thickBot="1" x14ac:dyDescent="0.35">
      <c r="C1030" s="38">
        <v>43338</v>
      </c>
      <c r="D1030" s="39">
        <v>0.76932870370370365</v>
      </c>
      <c r="E1030" s="40" t="s">
        <v>9</v>
      </c>
      <c r="F1030" s="40">
        <v>10</v>
      </c>
      <c r="G1030" s="40" t="s">
        <v>11</v>
      </c>
    </row>
    <row r="1031" spans="3:7" ht="15" thickBot="1" x14ac:dyDescent="0.35">
      <c r="C1031" s="38">
        <v>43338</v>
      </c>
      <c r="D1031" s="39">
        <v>0.7756249999999999</v>
      </c>
      <c r="E1031" s="40" t="s">
        <v>9</v>
      </c>
      <c r="F1031" s="40">
        <v>26</v>
      </c>
      <c r="G1031" s="40" t="s">
        <v>10</v>
      </c>
    </row>
    <row r="1032" spans="3:7" ht="15" thickBot="1" x14ac:dyDescent="0.35">
      <c r="C1032" s="38">
        <v>43338</v>
      </c>
      <c r="D1032" s="39">
        <v>0.77635416666666668</v>
      </c>
      <c r="E1032" s="40" t="s">
        <v>9</v>
      </c>
      <c r="F1032" s="40">
        <v>22</v>
      </c>
      <c r="G1032" s="40" t="s">
        <v>10</v>
      </c>
    </row>
    <row r="1033" spans="3:7" ht="15" thickBot="1" x14ac:dyDescent="0.35">
      <c r="C1033" s="38">
        <v>43338</v>
      </c>
      <c r="D1033" s="39">
        <v>0.77899305555555554</v>
      </c>
      <c r="E1033" s="40" t="s">
        <v>9</v>
      </c>
      <c r="F1033" s="40">
        <v>11</v>
      </c>
      <c r="G1033" s="40" t="s">
        <v>11</v>
      </c>
    </row>
    <row r="1034" spans="3:7" ht="15" thickBot="1" x14ac:dyDescent="0.35">
      <c r="C1034" s="38">
        <v>43338</v>
      </c>
      <c r="D1034" s="39">
        <v>0.78119212962962958</v>
      </c>
      <c r="E1034" s="40" t="s">
        <v>9</v>
      </c>
      <c r="F1034" s="40">
        <v>11</v>
      </c>
      <c r="G1034" s="40" t="s">
        <v>11</v>
      </c>
    </row>
    <row r="1035" spans="3:7" ht="15" thickBot="1" x14ac:dyDescent="0.35">
      <c r="C1035" s="38">
        <v>43338</v>
      </c>
      <c r="D1035" s="39">
        <v>0.78170138888888896</v>
      </c>
      <c r="E1035" s="40" t="s">
        <v>9</v>
      </c>
      <c r="F1035" s="40">
        <v>10</v>
      </c>
      <c r="G1035" s="40" t="s">
        <v>11</v>
      </c>
    </row>
    <row r="1036" spans="3:7" ht="15" thickBot="1" x14ac:dyDescent="0.35">
      <c r="C1036" s="38">
        <v>43338</v>
      </c>
      <c r="D1036" s="39">
        <v>0.78321759259259249</v>
      </c>
      <c r="E1036" s="40" t="s">
        <v>9</v>
      </c>
      <c r="F1036" s="40">
        <v>11</v>
      </c>
      <c r="G1036" s="40" t="s">
        <v>11</v>
      </c>
    </row>
    <row r="1037" spans="3:7" ht="15" thickBot="1" x14ac:dyDescent="0.35">
      <c r="C1037" s="38">
        <v>43338</v>
      </c>
      <c r="D1037" s="39">
        <v>0.78328703703703706</v>
      </c>
      <c r="E1037" s="40" t="s">
        <v>9</v>
      </c>
      <c r="F1037" s="40">
        <v>11</v>
      </c>
      <c r="G1037" s="40" t="s">
        <v>11</v>
      </c>
    </row>
    <row r="1038" spans="3:7" ht="15" thickBot="1" x14ac:dyDescent="0.35">
      <c r="C1038" s="38">
        <v>43338</v>
      </c>
      <c r="D1038" s="39">
        <v>0.78332175925925929</v>
      </c>
      <c r="E1038" s="40" t="s">
        <v>9</v>
      </c>
      <c r="F1038" s="40">
        <v>11</v>
      </c>
      <c r="G1038" s="40" t="s">
        <v>11</v>
      </c>
    </row>
    <row r="1039" spans="3:7" ht="15" thickBot="1" x14ac:dyDescent="0.35">
      <c r="C1039" s="38">
        <v>43338</v>
      </c>
      <c r="D1039" s="39">
        <v>0.78429398148148144</v>
      </c>
      <c r="E1039" s="40" t="s">
        <v>9</v>
      </c>
      <c r="F1039" s="40">
        <v>15</v>
      </c>
      <c r="G1039" s="40" t="s">
        <v>11</v>
      </c>
    </row>
    <row r="1040" spans="3:7" ht="15" thickBot="1" x14ac:dyDescent="0.35">
      <c r="C1040" s="38">
        <v>43338</v>
      </c>
      <c r="D1040" s="39">
        <v>0.79885416666666664</v>
      </c>
      <c r="E1040" s="40" t="s">
        <v>9</v>
      </c>
      <c r="F1040" s="40">
        <v>23</v>
      </c>
      <c r="G1040" s="40" t="s">
        <v>10</v>
      </c>
    </row>
    <row r="1041" spans="3:7" ht="15" thickBot="1" x14ac:dyDescent="0.35">
      <c r="C1041" s="38">
        <v>43338</v>
      </c>
      <c r="D1041" s="39">
        <v>0.8249305555555555</v>
      </c>
      <c r="E1041" s="40" t="s">
        <v>9</v>
      </c>
      <c r="F1041" s="40">
        <v>11</v>
      </c>
      <c r="G1041" s="40" t="s">
        <v>11</v>
      </c>
    </row>
    <row r="1042" spans="3:7" ht="15" thickBot="1" x14ac:dyDescent="0.35">
      <c r="C1042" s="38">
        <v>43338</v>
      </c>
      <c r="D1042" s="39">
        <v>0.83758101851851852</v>
      </c>
      <c r="E1042" s="40" t="s">
        <v>9</v>
      </c>
      <c r="F1042" s="40">
        <v>11</v>
      </c>
      <c r="G1042" s="40" t="s">
        <v>10</v>
      </c>
    </row>
    <row r="1043" spans="3:7" ht="15" thickBot="1" x14ac:dyDescent="0.35">
      <c r="C1043" s="38">
        <v>43338</v>
      </c>
      <c r="D1043" s="39">
        <v>0.84692129629629631</v>
      </c>
      <c r="E1043" s="40" t="s">
        <v>9</v>
      </c>
      <c r="F1043" s="40">
        <v>41</v>
      </c>
      <c r="G1043" s="40" t="s">
        <v>10</v>
      </c>
    </row>
    <row r="1044" spans="3:7" ht="15" thickBot="1" x14ac:dyDescent="0.35">
      <c r="C1044" s="38">
        <v>43338</v>
      </c>
      <c r="D1044" s="39">
        <v>0.89917824074074071</v>
      </c>
      <c r="E1044" s="40" t="s">
        <v>9</v>
      </c>
      <c r="F1044" s="40">
        <v>22</v>
      </c>
      <c r="G1044" s="40" t="s">
        <v>10</v>
      </c>
    </row>
    <row r="1045" spans="3:7" ht="15" thickBot="1" x14ac:dyDescent="0.35">
      <c r="C1045" s="38">
        <v>43338</v>
      </c>
      <c r="D1045" s="39">
        <v>0.97109953703703711</v>
      </c>
      <c r="E1045" s="40" t="s">
        <v>9</v>
      </c>
      <c r="F1045" s="40">
        <v>12</v>
      </c>
      <c r="G1045" s="40" t="s">
        <v>10</v>
      </c>
    </row>
    <row r="1046" spans="3:7" ht="15" thickBot="1" x14ac:dyDescent="0.35">
      <c r="C1046" s="38">
        <v>43338</v>
      </c>
      <c r="D1046" s="39">
        <v>0.97165509259259253</v>
      </c>
      <c r="E1046" s="40" t="s">
        <v>9</v>
      </c>
      <c r="F1046" s="40">
        <v>16</v>
      </c>
      <c r="G1046" s="40" t="s">
        <v>10</v>
      </c>
    </row>
    <row r="1047" spans="3:7" ht="15" thickBot="1" x14ac:dyDescent="0.35">
      <c r="C1047" s="41">
        <v>43338</v>
      </c>
      <c r="D1047" s="42">
        <v>0.97995370370370372</v>
      </c>
      <c r="E1047" s="43" t="s">
        <v>9</v>
      </c>
      <c r="F1047" s="43">
        <v>10</v>
      </c>
      <c r="G1047" s="43" t="s">
        <v>11</v>
      </c>
    </row>
    <row r="1048" spans="3:7" ht="15" thickBot="1" x14ac:dyDescent="0.35">
      <c r="C1048" s="44">
        <v>43339</v>
      </c>
      <c r="D1048" s="45">
        <v>0.10961805555555555</v>
      </c>
      <c r="E1048" s="46" t="s">
        <v>9</v>
      </c>
      <c r="F1048" s="46">
        <v>14</v>
      </c>
      <c r="G1048" s="46" t="s">
        <v>11</v>
      </c>
    </row>
    <row r="1049" spans="3:7" ht="15" thickBot="1" x14ac:dyDescent="0.35">
      <c r="C1049" s="38">
        <v>43339</v>
      </c>
      <c r="D1049" s="39">
        <v>0.10975694444444445</v>
      </c>
      <c r="E1049" s="40" t="s">
        <v>9</v>
      </c>
      <c r="F1049" s="40">
        <v>20</v>
      </c>
      <c r="G1049" s="40" t="s">
        <v>11</v>
      </c>
    </row>
    <row r="1050" spans="3:7" ht="15" thickBot="1" x14ac:dyDescent="0.35">
      <c r="C1050" s="38">
        <v>43339</v>
      </c>
      <c r="D1050" s="39">
        <v>0.22726851851851851</v>
      </c>
      <c r="E1050" s="40" t="s">
        <v>9</v>
      </c>
      <c r="F1050" s="40">
        <v>12</v>
      </c>
      <c r="G1050" s="40" t="s">
        <v>11</v>
      </c>
    </row>
    <row r="1051" spans="3:7" ht="15" thickBot="1" x14ac:dyDescent="0.35">
      <c r="C1051" s="38">
        <v>43339</v>
      </c>
      <c r="D1051" s="39">
        <v>0.24060185185185187</v>
      </c>
      <c r="E1051" s="40" t="s">
        <v>9</v>
      </c>
      <c r="F1051" s="40">
        <v>11</v>
      </c>
      <c r="G1051" s="40" t="s">
        <v>11</v>
      </c>
    </row>
    <row r="1052" spans="3:7" ht="15" thickBot="1" x14ac:dyDescent="0.35">
      <c r="C1052" s="38">
        <v>43339</v>
      </c>
      <c r="D1052" s="39">
        <v>0.27204861111111112</v>
      </c>
      <c r="E1052" s="40" t="s">
        <v>9</v>
      </c>
      <c r="F1052" s="40">
        <v>12</v>
      </c>
      <c r="G1052" s="40" t="s">
        <v>11</v>
      </c>
    </row>
    <row r="1053" spans="3:7" ht="15" thickBot="1" x14ac:dyDescent="0.35">
      <c r="C1053" s="38">
        <v>43339</v>
      </c>
      <c r="D1053" s="39">
        <v>0.28541666666666665</v>
      </c>
      <c r="E1053" s="40" t="s">
        <v>9</v>
      </c>
      <c r="F1053" s="40">
        <v>12</v>
      </c>
      <c r="G1053" s="40" t="s">
        <v>11</v>
      </c>
    </row>
    <row r="1054" spans="3:7" ht="15" thickBot="1" x14ac:dyDescent="0.35">
      <c r="C1054" s="38">
        <v>43339</v>
      </c>
      <c r="D1054" s="39">
        <v>0.2855787037037037</v>
      </c>
      <c r="E1054" s="40" t="s">
        <v>9</v>
      </c>
      <c r="F1054" s="40">
        <v>10</v>
      </c>
      <c r="G1054" s="40" t="s">
        <v>11</v>
      </c>
    </row>
    <row r="1055" spans="3:7" ht="15" thickBot="1" x14ac:dyDescent="0.35">
      <c r="C1055" s="38">
        <v>43339</v>
      </c>
      <c r="D1055" s="39">
        <v>0.3037037037037037</v>
      </c>
      <c r="E1055" s="40" t="s">
        <v>9</v>
      </c>
      <c r="F1055" s="40">
        <v>12</v>
      </c>
      <c r="G1055" s="40" t="s">
        <v>11</v>
      </c>
    </row>
    <row r="1056" spans="3:7" ht="15" thickBot="1" x14ac:dyDescent="0.35">
      <c r="C1056" s="38">
        <v>43339</v>
      </c>
      <c r="D1056" s="39">
        <v>0.31034722222222222</v>
      </c>
      <c r="E1056" s="40" t="s">
        <v>9</v>
      </c>
      <c r="F1056" s="40">
        <v>12</v>
      </c>
      <c r="G1056" s="40" t="s">
        <v>11</v>
      </c>
    </row>
    <row r="1057" spans="3:7" ht="15" thickBot="1" x14ac:dyDescent="0.35">
      <c r="C1057" s="38">
        <v>43339</v>
      </c>
      <c r="D1057" s="39">
        <v>0.31070601851851853</v>
      </c>
      <c r="E1057" s="40" t="s">
        <v>9</v>
      </c>
      <c r="F1057" s="40">
        <v>12</v>
      </c>
      <c r="G1057" s="40" t="s">
        <v>11</v>
      </c>
    </row>
    <row r="1058" spans="3:7" ht="15" thickBot="1" x14ac:dyDescent="0.35">
      <c r="C1058" s="38">
        <v>43339</v>
      </c>
      <c r="D1058" s="39">
        <v>0.31104166666666666</v>
      </c>
      <c r="E1058" s="40" t="s">
        <v>9</v>
      </c>
      <c r="F1058" s="40">
        <v>11</v>
      </c>
      <c r="G1058" s="40" t="s">
        <v>10</v>
      </c>
    </row>
    <row r="1059" spans="3:7" ht="15" thickBot="1" x14ac:dyDescent="0.35">
      <c r="C1059" s="38">
        <v>43339</v>
      </c>
      <c r="D1059" s="39">
        <v>0.31137731481481484</v>
      </c>
      <c r="E1059" s="40" t="s">
        <v>9</v>
      </c>
      <c r="F1059" s="40">
        <v>13</v>
      </c>
      <c r="G1059" s="40" t="s">
        <v>11</v>
      </c>
    </row>
    <row r="1060" spans="3:7" ht="15" thickBot="1" x14ac:dyDescent="0.35">
      <c r="C1060" s="38">
        <v>43339</v>
      </c>
      <c r="D1060" s="39">
        <v>0.31141203703703707</v>
      </c>
      <c r="E1060" s="40" t="s">
        <v>9</v>
      </c>
      <c r="F1060" s="40">
        <v>18</v>
      </c>
      <c r="G1060" s="40" t="s">
        <v>10</v>
      </c>
    </row>
    <row r="1061" spans="3:7" ht="15" thickBot="1" x14ac:dyDescent="0.35">
      <c r="C1061" s="38">
        <v>43339</v>
      </c>
      <c r="D1061" s="39">
        <v>0.31459490740740742</v>
      </c>
      <c r="E1061" s="40" t="s">
        <v>9</v>
      </c>
      <c r="F1061" s="40">
        <v>14</v>
      </c>
      <c r="G1061" s="40" t="s">
        <v>10</v>
      </c>
    </row>
    <row r="1062" spans="3:7" ht="15" thickBot="1" x14ac:dyDescent="0.35">
      <c r="C1062" s="38">
        <v>43339</v>
      </c>
      <c r="D1062" s="39">
        <v>0.31532407407407409</v>
      </c>
      <c r="E1062" s="40" t="s">
        <v>9</v>
      </c>
      <c r="F1062" s="40">
        <v>13</v>
      </c>
      <c r="G1062" s="40" t="s">
        <v>11</v>
      </c>
    </row>
    <row r="1063" spans="3:7" x14ac:dyDescent="0.3">
      <c r="C1063" s="47">
        <v>43339</v>
      </c>
      <c r="D1063" s="48">
        <v>0.31681712962962966</v>
      </c>
      <c r="E1063" s="49" t="s">
        <v>9</v>
      </c>
      <c r="F1063" s="49">
        <v>12</v>
      </c>
      <c r="G1063" s="49" t="s">
        <v>11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4E27C-8B7F-421A-AE43-C23CB428D64C}">
  <dimension ref="C4:T857"/>
  <sheetViews>
    <sheetView workbookViewId="0"/>
  </sheetViews>
  <sheetFormatPr defaultRowHeight="14.4" x14ac:dyDescent="0.3"/>
  <cols>
    <col min="3" max="3" width="14" customWidth="1"/>
    <col min="4" max="4" width="10.6640625" customWidth="1"/>
    <col min="5" max="5" width="11.33203125" customWidth="1"/>
    <col min="10" max="10" width="36.44140625" customWidth="1"/>
  </cols>
  <sheetData>
    <row r="4" spans="3:20" ht="15" thickBot="1" x14ac:dyDescent="0.35"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</row>
    <row r="5" spans="3:20" ht="15" thickBot="1" x14ac:dyDescent="0.35">
      <c r="C5" s="2" t="s">
        <v>5</v>
      </c>
      <c r="D5" s="2">
        <v>15</v>
      </c>
      <c r="E5" s="3">
        <v>43220</v>
      </c>
      <c r="F5" s="4">
        <v>0.33506944444444442</v>
      </c>
      <c r="G5" s="5">
        <v>0.5</v>
      </c>
    </row>
    <row r="6" spans="3:20" x14ac:dyDescent="0.3">
      <c r="C6" s="6" t="s">
        <v>2</v>
      </c>
      <c r="D6" s="6" t="s">
        <v>3</v>
      </c>
      <c r="E6" s="6" t="s">
        <v>6</v>
      </c>
      <c r="F6" s="6" t="s">
        <v>7</v>
      </c>
      <c r="G6" s="6" t="s">
        <v>8</v>
      </c>
    </row>
    <row r="7" spans="3:20" ht="15" thickBot="1" x14ac:dyDescent="0.35">
      <c r="C7" s="7">
        <v>43213</v>
      </c>
      <c r="D7" s="8">
        <v>0.13798611111111111</v>
      </c>
      <c r="E7" s="9" t="s">
        <v>9</v>
      </c>
      <c r="F7" s="9">
        <v>12</v>
      </c>
      <c r="G7" s="9" t="s">
        <v>11</v>
      </c>
    </row>
    <row r="8" spans="3:20" ht="15" thickBot="1" x14ac:dyDescent="0.35">
      <c r="C8" s="10">
        <v>43213</v>
      </c>
      <c r="D8" s="11">
        <v>0.13818287037037039</v>
      </c>
      <c r="E8" s="12" t="s">
        <v>9</v>
      </c>
      <c r="F8" s="12">
        <v>13</v>
      </c>
      <c r="G8" s="12" t="s">
        <v>11</v>
      </c>
    </row>
    <row r="9" spans="3:20" ht="15" thickBot="1" x14ac:dyDescent="0.35">
      <c r="C9" s="10">
        <v>43213</v>
      </c>
      <c r="D9" s="11">
        <v>0.21932870370370372</v>
      </c>
      <c r="E9" s="12" t="s">
        <v>9</v>
      </c>
      <c r="F9" s="12">
        <v>10</v>
      </c>
      <c r="G9" s="12" t="s">
        <v>11</v>
      </c>
      <c r="J9" t="s">
        <v>12</v>
      </c>
      <c r="K9" s="13">
        <f>SUM( K11:R11 )</f>
        <v>839</v>
      </c>
      <c r="L9" s="13"/>
      <c r="M9" s="14"/>
      <c r="N9" s="14"/>
      <c r="O9" s="14"/>
      <c r="P9" s="14"/>
      <c r="Q9" s="14"/>
      <c r="R9" s="14"/>
    </row>
    <row r="10" spans="3:20" ht="15" thickBot="1" x14ac:dyDescent="0.35">
      <c r="C10" s="10">
        <v>43213</v>
      </c>
      <c r="D10" s="11">
        <v>0.26792824074074073</v>
      </c>
      <c r="E10" s="12" t="s">
        <v>9</v>
      </c>
      <c r="F10" s="12">
        <v>12</v>
      </c>
      <c r="G10" s="12" t="s">
        <v>11</v>
      </c>
      <c r="K10" s="14" t="s">
        <v>23</v>
      </c>
      <c r="L10" s="14" t="s">
        <v>24</v>
      </c>
      <c r="M10" s="14" t="s">
        <v>25</v>
      </c>
      <c r="N10" s="14" t="s">
        <v>26</v>
      </c>
      <c r="O10" s="14" t="s">
        <v>27</v>
      </c>
      <c r="P10" s="14" t="s">
        <v>28</v>
      </c>
      <c r="Q10" s="14" t="s">
        <v>29</v>
      </c>
      <c r="R10" s="14"/>
      <c r="S10" s="14" t="s">
        <v>20</v>
      </c>
    </row>
    <row r="11" spans="3:20" ht="15" thickBot="1" x14ac:dyDescent="0.35">
      <c r="C11" s="10">
        <v>43213</v>
      </c>
      <c r="D11" s="11">
        <v>0.28539351851851852</v>
      </c>
      <c r="E11" s="12" t="s">
        <v>9</v>
      </c>
      <c r="F11" s="12">
        <v>11</v>
      </c>
      <c r="G11" s="12" t="s">
        <v>11</v>
      </c>
      <c r="J11" t="s">
        <v>21</v>
      </c>
      <c r="K11" s="13">
        <f>COUNTIFS($C$7:$C$845, "=2018-04-23" )</f>
        <v>191</v>
      </c>
      <c r="L11" s="13">
        <f>COUNTIFS($C$7:$C$845, "=2018-04-24" )</f>
        <v>133</v>
      </c>
      <c r="M11" s="13">
        <f>COUNTIFS($C$7:$C$845, "=2018-04-25" )</f>
        <v>96</v>
      </c>
      <c r="N11" s="13">
        <f>COUNTIFS($C$7:$C$845, "=2018-04-26" )</f>
        <v>119</v>
      </c>
      <c r="O11" s="13">
        <f>COUNTIFS($C$7:$C$845, "=2018-04-27" )</f>
        <v>99</v>
      </c>
      <c r="P11" s="13">
        <f>COUNTIFS($C$7:$C$845, "=2018-04-28" )</f>
        <v>74</v>
      </c>
      <c r="Q11" s="13">
        <f>COUNTIFS($C$7:$C$845, "=2018-04-29" )</f>
        <v>127</v>
      </c>
      <c r="R11" s="13"/>
      <c r="S11" s="13">
        <f>SUM( K11:Q11 )</f>
        <v>839</v>
      </c>
    </row>
    <row r="12" spans="3:20" ht="15" thickBot="1" x14ac:dyDescent="0.35">
      <c r="C12" s="10">
        <v>43213</v>
      </c>
      <c r="D12" s="11">
        <v>0.28847222222222224</v>
      </c>
      <c r="E12" s="12" t="s">
        <v>9</v>
      </c>
      <c r="F12" s="12">
        <v>10</v>
      </c>
      <c r="G12" s="12" t="s">
        <v>11</v>
      </c>
      <c r="J12" t="s">
        <v>22</v>
      </c>
      <c r="K12" s="13">
        <f>COUNTIFS($C$7:$C$845, "=2018-04-23", $F$7:$F$845, "&gt;30" )</f>
        <v>3</v>
      </c>
      <c r="L12" s="13">
        <f>COUNTIFS($C$7:$C$845, "=2018-04-24", $F$7:$F$845, "&gt;30" )</f>
        <v>6</v>
      </c>
      <c r="M12" s="13">
        <f>COUNTIFS($C$7:$C$845, "=2018-04-25", $F$7:$F$845, "&gt;30" )</f>
        <v>0</v>
      </c>
      <c r="N12" s="13">
        <f>COUNTIFS($C$7:$C$845, "=2018-04-26", $F$7:$F$845, "&gt;30" )</f>
        <v>3</v>
      </c>
      <c r="O12" s="13">
        <f>COUNTIFS($C$7:$C$845, "=2018-04-27", $F$7:$F$845, "&gt;30" )</f>
        <v>2</v>
      </c>
      <c r="P12" s="13">
        <f>COUNTIFS($C$7:$C$845, "=2018-04-28", $F$7:$F$845, "&gt;30" )</f>
        <v>0</v>
      </c>
      <c r="Q12" s="13">
        <f>COUNTIFS($C$7:$C$845, "=2018-04-29", $F$7:$F$845, "&gt;30" )</f>
        <v>4</v>
      </c>
      <c r="R12" s="13"/>
      <c r="S12" s="13">
        <f>SUM( K12:R12 )</f>
        <v>18</v>
      </c>
      <c r="T12" s="15">
        <f>S12/S11</f>
        <v>2.1454112038140644E-2</v>
      </c>
    </row>
    <row r="13" spans="3:20" ht="15" thickBot="1" x14ac:dyDescent="0.35">
      <c r="C13" s="10">
        <v>43213</v>
      </c>
      <c r="D13" s="11">
        <v>0.28856481481481483</v>
      </c>
      <c r="E13" s="12" t="s">
        <v>9</v>
      </c>
      <c r="F13" s="12">
        <v>22</v>
      </c>
      <c r="G13" s="12" t="s">
        <v>11</v>
      </c>
    </row>
    <row r="14" spans="3:20" ht="15" thickBot="1" x14ac:dyDescent="0.35">
      <c r="C14" s="10">
        <v>43213</v>
      </c>
      <c r="D14" s="11">
        <v>0.28857638888888887</v>
      </c>
      <c r="E14" s="12" t="s">
        <v>9</v>
      </c>
      <c r="F14" s="12">
        <v>16</v>
      </c>
      <c r="G14" s="12" t="s">
        <v>11</v>
      </c>
    </row>
    <row r="15" spans="3:20" ht="15" thickBot="1" x14ac:dyDescent="0.35">
      <c r="C15" s="10">
        <v>43213</v>
      </c>
      <c r="D15" s="11">
        <v>0.28859953703703706</v>
      </c>
      <c r="E15" s="12" t="s">
        <v>9</v>
      </c>
      <c r="F15" s="12">
        <v>10</v>
      </c>
      <c r="G15" s="12" t="s">
        <v>11</v>
      </c>
    </row>
    <row r="16" spans="3:20" ht="15" thickBot="1" x14ac:dyDescent="0.35">
      <c r="C16" s="10">
        <v>43213</v>
      </c>
      <c r="D16" s="11">
        <v>0.30605324074074075</v>
      </c>
      <c r="E16" s="12" t="s">
        <v>9</v>
      </c>
      <c r="F16" s="12">
        <v>10</v>
      </c>
      <c r="G16" s="12" t="s">
        <v>11</v>
      </c>
    </row>
    <row r="17" spans="3:7" ht="15" thickBot="1" x14ac:dyDescent="0.35">
      <c r="C17" s="10">
        <v>43213</v>
      </c>
      <c r="D17" s="11">
        <v>0.30907407407407406</v>
      </c>
      <c r="E17" s="12" t="s">
        <v>9</v>
      </c>
      <c r="F17" s="12">
        <v>12</v>
      </c>
      <c r="G17" s="12" t="s">
        <v>11</v>
      </c>
    </row>
    <row r="18" spans="3:7" ht="15" thickBot="1" x14ac:dyDescent="0.35">
      <c r="C18" s="10">
        <v>43213</v>
      </c>
      <c r="D18" s="11">
        <v>0.30951388888888892</v>
      </c>
      <c r="E18" s="12" t="s">
        <v>9</v>
      </c>
      <c r="F18" s="12">
        <v>12</v>
      </c>
      <c r="G18" s="12" t="s">
        <v>11</v>
      </c>
    </row>
    <row r="19" spans="3:7" ht="15" thickBot="1" x14ac:dyDescent="0.35">
      <c r="C19" s="10">
        <v>43213</v>
      </c>
      <c r="D19" s="11">
        <v>0.30986111111111109</v>
      </c>
      <c r="E19" s="12" t="s">
        <v>9</v>
      </c>
      <c r="F19" s="12">
        <v>12</v>
      </c>
      <c r="G19" s="12" t="s">
        <v>10</v>
      </c>
    </row>
    <row r="20" spans="3:7" ht="15" thickBot="1" x14ac:dyDescent="0.35">
      <c r="C20" s="10">
        <v>43213</v>
      </c>
      <c r="D20" s="11">
        <v>0.31041666666666667</v>
      </c>
      <c r="E20" s="12" t="s">
        <v>9</v>
      </c>
      <c r="F20" s="12">
        <v>15</v>
      </c>
      <c r="G20" s="12" t="s">
        <v>10</v>
      </c>
    </row>
    <row r="21" spans="3:7" ht="15" thickBot="1" x14ac:dyDescent="0.35">
      <c r="C21" s="10">
        <v>43213</v>
      </c>
      <c r="D21" s="11">
        <v>0.31241898148148145</v>
      </c>
      <c r="E21" s="12" t="s">
        <v>9</v>
      </c>
      <c r="F21" s="12">
        <v>12</v>
      </c>
      <c r="G21" s="12" t="s">
        <v>11</v>
      </c>
    </row>
    <row r="22" spans="3:7" ht="15" thickBot="1" x14ac:dyDescent="0.35">
      <c r="C22" s="10">
        <v>43213</v>
      </c>
      <c r="D22" s="11">
        <v>0.31241898148148145</v>
      </c>
      <c r="E22" s="12" t="s">
        <v>9</v>
      </c>
      <c r="F22" s="12">
        <v>8</v>
      </c>
      <c r="G22" s="12" t="s">
        <v>11</v>
      </c>
    </row>
    <row r="23" spans="3:7" ht="15" thickBot="1" x14ac:dyDescent="0.35">
      <c r="C23" s="10">
        <v>43213</v>
      </c>
      <c r="D23" s="11">
        <v>0.31244212962962964</v>
      </c>
      <c r="E23" s="12" t="s">
        <v>9</v>
      </c>
      <c r="F23" s="12">
        <v>15</v>
      </c>
      <c r="G23" s="12" t="s">
        <v>11</v>
      </c>
    </row>
    <row r="24" spans="3:7" ht="15" thickBot="1" x14ac:dyDescent="0.35">
      <c r="C24" s="10">
        <v>43213</v>
      </c>
      <c r="D24" s="11">
        <v>0.3125</v>
      </c>
      <c r="E24" s="12" t="s">
        <v>9</v>
      </c>
      <c r="F24" s="12">
        <v>17</v>
      </c>
      <c r="G24" s="12" t="s">
        <v>11</v>
      </c>
    </row>
    <row r="25" spans="3:7" ht="15" thickBot="1" x14ac:dyDescent="0.35">
      <c r="C25" s="10">
        <v>43213</v>
      </c>
      <c r="D25" s="11">
        <v>0.31251157407407409</v>
      </c>
      <c r="E25" s="12" t="s">
        <v>9</v>
      </c>
      <c r="F25" s="12">
        <v>13</v>
      </c>
      <c r="G25" s="12" t="s">
        <v>11</v>
      </c>
    </row>
    <row r="26" spans="3:7" ht="15" thickBot="1" x14ac:dyDescent="0.35">
      <c r="C26" s="10">
        <v>43213</v>
      </c>
      <c r="D26" s="11">
        <v>0.31659722222222225</v>
      </c>
      <c r="E26" s="12" t="s">
        <v>9</v>
      </c>
      <c r="F26" s="12">
        <v>11</v>
      </c>
      <c r="G26" s="12" t="s">
        <v>11</v>
      </c>
    </row>
    <row r="27" spans="3:7" ht="15" thickBot="1" x14ac:dyDescent="0.35">
      <c r="C27" s="10">
        <v>43213</v>
      </c>
      <c r="D27" s="11">
        <v>0.32548611111111109</v>
      </c>
      <c r="E27" s="12" t="s">
        <v>9</v>
      </c>
      <c r="F27" s="12">
        <v>12</v>
      </c>
      <c r="G27" s="12" t="s">
        <v>11</v>
      </c>
    </row>
    <row r="28" spans="3:7" ht="15" thickBot="1" x14ac:dyDescent="0.35">
      <c r="C28" s="10">
        <v>43213</v>
      </c>
      <c r="D28" s="11">
        <v>0.32871527777777776</v>
      </c>
      <c r="E28" s="12" t="s">
        <v>9</v>
      </c>
      <c r="F28" s="12">
        <v>21</v>
      </c>
      <c r="G28" s="12" t="s">
        <v>10</v>
      </c>
    </row>
    <row r="29" spans="3:7" ht="15" thickBot="1" x14ac:dyDescent="0.35">
      <c r="C29" s="10">
        <v>43213</v>
      </c>
      <c r="D29" s="11">
        <v>0.32874999999999999</v>
      </c>
      <c r="E29" s="12" t="s">
        <v>9</v>
      </c>
      <c r="F29" s="12">
        <v>25</v>
      </c>
      <c r="G29" s="12" t="s">
        <v>10</v>
      </c>
    </row>
    <row r="30" spans="3:7" ht="15" thickBot="1" x14ac:dyDescent="0.35">
      <c r="C30" s="10">
        <v>43213</v>
      </c>
      <c r="D30" s="11">
        <v>0.32876157407407408</v>
      </c>
      <c r="E30" s="12" t="s">
        <v>9</v>
      </c>
      <c r="F30" s="12">
        <v>22</v>
      </c>
      <c r="G30" s="12" t="s">
        <v>10</v>
      </c>
    </row>
    <row r="31" spans="3:7" ht="15" thickBot="1" x14ac:dyDescent="0.35">
      <c r="C31" s="10">
        <v>43213</v>
      </c>
      <c r="D31" s="11">
        <v>0.32879629629629631</v>
      </c>
      <c r="E31" s="12" t="s">
        <v>9</v>
      </c>
      <c r="F31" s="12">
        <v>19</v>
      </c>
      <c r="G31" s="12" t="s">
        <v>10</v>
      </c>
    </row>
    <row r="32" spans="3:7" ht="15" thickBot="1" x14ac:dyDescent="0.35">
      <c r="C32" s="10">
        <v>43213</v>
      </c>
      <c r="D32" s="11">
        <v>0.34112268518518518</v>
      </c>
      <c r="E32" s="12" t="s">
        <v>9</v>
      </c>
      <c r="F32" s="12">
        <v>11</v>
      </c>
      <c r="G32" s="12" t="s">
        <v>11</v>
      </c>
    </row>
    <row r="33" spans="3:7" ht="15" thickBot="1" x14ac:dyDescent="0.35">
      <c r="C33" s="10">
        <v>43213</v>
      </c>
      <c r="D33" s="11">
        <v>0.34553240740740737</v>
      </c>
      <c r="E33" s="12" t="s">
        <v>9</v>
      </c>
      <c r="F33" s="12">
        <v>11</v>
      </c>
      <c r="G33" s="12" t="s">
        <v>10</v>
      </c>
    </row>
    <row r="34" spans="3:7" ht="15" thickBot="1" x14ac:dyDescent="0.35">
      <c r="C34" s="10">
        <v>43213</v>
      </c>
      <c r="D34" s="11">
        <v>0.3495949074074074</v>
      </c>
      <c r="E34" s="12" t="s">
        <v>9</v>
      </c>
      <c r="F34" s="12">
        <v>11</v>
      </c>
      <c r="G34" s="12" t="s">
        <v>11</v>
      </c>
    </row>
    <row r="35" spans="3:7" ht="15" thickBot="1" x14ac:dyDescent="0.35">
      <c r="C35" s="10">
        <v>43213</v>
      </c>
      <c r="D35" s="11">
        <v>0.35196759259259264</v>
      </c>
      <c r="E35" s="12" t="s">
        <v>9</v>
      </c>
      <c r="F35" s="12">
        <v>10</v>
      </c>
      <c r="G35" s="12" t="s">
        <v>11</v>
      </c>
    </row>
    <row r="36" spans="3:7" ht="15" thickBot="1" x14ac:dyDescent="0.35">
      <c r="C36" s="10">
        <v>43213</v>
      </c>
      <c r="D36" s="11">
        <v>0.35575231481481479</v>
      </c>
      <c r="E36" s="12" t="s">
        <v>9</v>
      </c>
      <c r="F36" s="12">
        <v>12</v>
      </c>
      <c r="G36" s="12" t="s">
        <v>10</v>
      </c>
    </row>
    <row r="37" spans="3:7" ht="15" thickBot="1" x14ac:dyDescent="0.35">
      <c r="C37" s="20">
        <v>43213</v>
      </c>
      <c r="D37" s="21">
        <v>0.35689814814814813</v>
      </c>
      <c r="E37" s="22" t="s">
        <v>9</v>
      </c>
      <c r="F37" s="22">
        <v>11</v>
      </c>
      <c r="G37" s="22" t="s">
        <v>10</v>
      </c>
    </row>
    <row r="38" spans="3:7" ht="15" thickBot="1" x14ac:dyDescent="0.35">
      <c r="C38" s="10">
        <v>43213</v>
      </c>
      <c r="D38" s="11">
        <v>0.35965277777777777</v>
      </c>
      <c r="E38" s="12" t="s">
        <v>9</v>
      </c>
      <c r="F38" s="12">
        <v>10</v>
      </c>
      <c r="G38" s="12" t="s">
        <v>11</v>
      </c>
    </row>
    <row r="39" spans="3:7" ht="15" thickBot="1" x14ac:dyDescent="0.35">
      <c r="C39" s="10">
        <v>43213</v>
      </c>
      <c r="D39" s="11">
        <v>0.3600694444444445</v>
      </c>
      <c r="E39" s="12" t="s">
        <v>9</v>
      </c>
      <c r="F39" s="12">
        <v>11</v>
      </c>
      <c r="G39" s="12" t="s">
        <v>11</v>
      </c>
    </row>
    <row r="40" spans="3:7" ht="15" thickBot="1" x14ac:dyDescent="0.35">
      <c r="C40" s="10">
        <v>43213</v>
      </c>
      <c r="D40" s="11">
        <v>0.37472222222222223</v>
      </c>
      <c r="E40" s="12" t="s">
        <v>9</v>
      </c>
      <c r="F40" s="12">
        <v>11</v>
      </c>
      <c r="G40" s="12" t="s">
        <v>11</v>
      </c>
    </row>
    <row r="41" spans="3:7" ht="15" thickBot="1" x14ac:dyDescent="0.35">
      <c r="C41" s="10">
        <v>43213</v>
      </c>
      <c r="D41" s="11">
        <v>0.38283564814814813</v>
      </c>
      <c r="E41" s="12" t="s">
        <v>9</v>
      </c>
      <c r="F41" s="12">
        <v>19</v>
      </c>
      <c r="G41" s="12" t="s">
        <v>10</v>
      </c>
    </row>
    <row r="42" spans="3:7" ht="15" thickBot="1" x14ac:dyDescent="0.35">
      <c r="C42" s="10">
        <v>43213</v>
      </c>
      <c r="D42" s="11">
        <v>0.38289351851851849</v>
      </c>
      <c r="E42" s="12" t="s">
        <v>9</v>
      </c>
      <c r="F42" s="12">
        <v>13</v>
      </c>
      <c r="G42" s="12" t="s">
        <v>10</v>
      </c>
    </row>
    <row r="43" spans="3:7" ht="15" thickBot="1" x14ac:dyDescent="0.35">
      <c r="C43" s="10">
        <v>43213</v>
      </c>
      <c r="D43" s="11">
        <v>0.41024305555555557</v>
      </c>
      <c r="E43" s="12" t="s">
        <v>9</v>
      </c>
      <c r="F43" s="12">
        <v>12</v>
      </c>
      <c r="G43" s="12" t="s">
        <v>10</v>
      </c>
    </row>
    <row r="44" spans="3:7" ht="15" thickBot="1" x14ac:dyDescent="0.35">
      <c r="C44" s="10">
        <v>43213</v>
      </c>
      <c r="D44" s="11">
        <v>0.44134259259259262</v>
      </c>
      <c r="E44" s="12" t="s">
        <v>9</v>
      </c>
      <c r="F44" s="12">
        <v>10</v>
      </c>
      <c r="G44" s="12" t="s">
        <v>11</v>
      </c>
    </row>
    <row r="45" spans="3:7" ht="15" thickBot="1" x14ac:dyDescent="0.35">
      <c r="C45" s="10">
        <v>43213</v>
      </c>
      <c r="D45" s="11">
        <v>0.44138888888888889</v>
      </c>
      <c r="E45" s="12" t="s">
        <v>9</v>
      </c>
      <c r="F45" s="12">
        <v>10</v>
      </c>
      <c r="G45" s="12" t="s">
        <v>11</v>
      </c>
    </row>
    <row r="46" spans="3:7" ht="15" thickBot="1" x14ac:dyDescent="0.35">
      <c r="C46" s="10">
        <v>43213</v>
      </c>
      <c r="D46" s="11">
        <v>0.48827546296296293</v>
      </c>
      <c r="E46" s="12" t="s">
        <v>9</v>
      </c>
      <c r="F46" s="12">
        <v>11</v>
      </c>
      <c r="G46" s="12" t="s">
        <v>10</v>
      </c>
    </row>
    <row r="47" spans="3:7" ht="15" thickBot="1" x14ac:dyDescent="0.35">
      <c r="C47" s="10">
        <v>43213</v>
      </c>
      <c r="D47" s="11">
        <v>0.49431712962962965</v>
      </c>
      <c r="E47" s="12" t="s">
        <v>9</v>
      </c>
      <c r="F47" s="12">
        <v>8</v>
      </c>
      <c r="G47" s="12" t="s">
        <v>10</v>
      </c>
    </row>
    <row r="48" spans="3:7" ht="15" thickBot="1" x14ac:dyDescent="0.35">
      <c r="C48" s="10">
        <v>43213</v>
      </c>
      <c r="D48" s="11">
        <v>0.53314814814814815</v>
      </c>
      <c r="E48" s="12" t="s">
        <v>9</v>
      </c>
      <c r="F48" s="12">
        <v>17</v>
      </c>
      <c r="G48" s="12" t="s">
        <v>10</v>
      </c>
    </row>
    <row r="49" spans="3:7" ht="15" thickBot="1" x14ac:dyDescent="0.35">
      <c r="C49" s="10">
        <v>43213</v>
      </c>
      <c r="D49" s="11">
        <v>0.5334606481481482</v>
      </c>
      <c r="E49" s="12" t="s">
        <v>9</v>
      </c>
      <c r="F49" s="12">
        <v>15</v>
      </c>
      <c r="G49" s="12" t="s">
        <v>10</v>
      </c>
    </row>
    <row r="50" spans="3:7" ht="15" thickBot="1" x14ac:dyDescent="0.35">
      <c r="C50" s="10">
        <v>43213</v>
      </c>
      <c r="D50" s="11">
        <v>0.53403935185185192</v>
      </c>
      <c r="E50" s="12" t="s">
        <v>9</v>
      </c>
      <c r="F50" s="12">
        <v>12</v>
      </c>
      <c r="G50" s="12" t="s">
        <v>11</v>
      </c>
    </row>
    <row r="51" spans="3:7" ht="15" thickBot="1" x14ac:dyDescent="0.35">
      <c r="C51" s="10">
        <v>43213</v>
      </c>
      <c r="D51" s="11">
        <v>0.53438657407407408</v>
      </c>
      <c r="E51" s="12" t="s">
        <v>9</v>
      </c>
      <c r="F51" s="12">
        <v>10</v>
      </c>
      <c r="G51" s="12" t="s">
        <v>11</v>
      </c>
    </row>
    <row r="52" spans="3:7" ht="15" thickBot="1" x14ac:dyDescent="0.35">
      <c r="C52" s="10">
        <v>43213</v>
      </c>
      <c r="D52" s="11">
        <v>0.53503472222222226</v>
      </c>
      <c r="E52" s="12" t="s">
        <v>9</v>
      </c>
      <c r="F52" s="12">
        <v>10</v>
      </c>
      <c r="G52" s="12" t="s">
        <v>11</v>
      </c>
    </row>
    <row r="53" spans="3:7" ht="15" thickBot="1" x14ac:dyDescent="0.35">
      <c r="C53" s="10">
        <v>43213</v>
      </c>
      <c r="D53" s="11">
        <v>0.53508101851851853</v>
      </c>
      <c r="E53" s="12" t="s">
        <v>9</v>
      </c>
      <c r="F53" s="12">
        <v>10</v>
      </c>
      <c r="G53" s="12" t="s">
        <v>11</v>
      </c>
    </row>
    <row r="54" spans="3:7" ht="15" thickBot="1" x14ac:dyDescent="0.35">
      <c r="C54" s="10">
        <v>43213</v>
      </c>
      <c r="D54" s="11">
        <v>0.53806712962962966</v>
      </c>
      <c r="E54" s="12" t="s">
        <v>9</v>
      </c>
      <c r="F54" s="12">
        <v>11</v>
      </c>
      <c r="G54" s="12" t="s">
        <v>11</v>
      </c>
    </row>
    <row r="55" spans="3:7" ht="15" thickBot="1" x14ac:dyDescent="0.35">
      <c r="C55" s="10">
        <v>43213</v>
      </c>
      <c r="D55" s="11">
        <v>0.55754629629629626</v>
      </c>
      <c r="E55" s="12" t="s">
        <v>9</v>
      </c>
      <c r="F55" s="12">
        <v>11</v>
      </c>
      <c r="G55" s="12" t="s">
        <v>11</v>
      </c>
    </row>
    <row r="56" spans="3:7" ht="15" thickBot="1" x14ac:dyDescent="0.35">
      <c r="C56" s="10">
        <v>43213</v>
      </c>
      <c r="D56" s="11">
        <v>0.55931712962962965</v>
      </c>
      <c r="E56" s="12" t="s">
        <v>9</v>
      </c>
      <c r="F56" s="12">
        <v>12</v>
      </c>
      <c r="G56" s="12" t="s">
        <v>11</v>
      </c>
    </row>
    <row r="57" spans="3:7" ht="15" thickBot="1" x14ac:dyDescent="0.35">
      <c r="C57" s="10">
        <v>43213</v>
      </c>
      <c r="D57" s="11">
        <v>0.56557870370370367</v>
      </c>
      <c r="E57" s="12" t="s">
        <v>9</v>
      </c>
      <c r="F57" s="12">
        <v>10</v>
      </c>
      <c r="G57" s="12" t="s">
        <v>11</v>
      </c>
    </row>
    <row r="58" spans="3:7" ht="15" thickBot="1" x14ac:dyDescent="0.35">
      <c r="C58" s="10">
        <v>43213</v>
      </c>
      <c r="D58" s="11">
        <v>0.59694444444444439</v>
      </c>
      <c r="E58" s="12" t="s">
        <v>9</v>
      </c>
      <c r="F58" s="12">
        <v>21</v>
      </c>
      <c r="G58" s="12" t="s">
        <v>10</v>
      </c>
    </row>
    <row r="59" spans="3:7" ht="15" thickBot="1" x14ac:dyDescent="0.35">
      <c r="C59" s="10">
        <v>43213</v>
      </c>
      <c r="D59" s="11">
        <v>0.59702546296296299</v>
      </c>
      <c r="E59" s="12" t="s">
        <v>9</v>
      </c>
      <c r="F59" s="12">
        <v>11</v>
      </c>
      <c r="G59" s="12" t="s">
        <v>10</v>
      </c>
    </row>
    <row r="60" spans="3:7" ht="15" thickBot="1" x14ac:dyDescent="0.35">
      <c r="C60" s="10">
        <v>43213</v>
      </c>
      <c r="D60" s="11">
        <v>0.61591435185185184</v>
      </c>
      <c r="E60" s="12" t="s">
        <v>9</v>
      </c>
      <c r="F60" s="12">
        <v>19</v>
      </c>
      <c r="G60" s="12" t="s">
        <v>10</v>
      </c>
    </row>
    <row r="61" spans="3:7" ht="15" thickBot="1" x14ac:dyDescent="0.35">
      <c r="C61" s="10">
        <v>43213</v>
      </c>
      <c r="D61" s="11">
        <v>0.62137731481481484</v>
      </c>
      <c r="E61" s="12" t="s">
        <v>9</v>
      </c>
      <c r="F61" s="12">
        <v>14</v>
      </c>
      <c r="G61" s="12" t="s">
        <v>11</v>
      </c>
    </row>
    <row r="62" spans="3:7" ht="15" thickBot="1" x14ac:dyDescent="0.35">
      <c r="C62" s="10">
        <v>43213</v>
      </c>
      <c r="D62" s="11">
        <v>0.62138888888888888</v>
      </c>
      <c r="E62" s="12" t="s">
        <v>9</v>
      </c>
      <c r="F62" s="12">
        <v>10</v>
      </c>
      <c r="G62" s="12" t="s">
        <v>11</v>
      </c>
    </row>
    <row r="63" spans="3:7" ht="15" thickBot="1" x14ac:dyDescent="0.35">
      <c r="C63" s="10">
        <v>43213</v>
      </c>
      <c r="D63" s="11">
        <v>0.62140046296296292</v>
      </c>
      <c r="E63" s="12" t="s">
        <v>9</v>
      </c>
      <c r="F63" s="12">
        <v>12</v>
      </c>
      <c r="G63" s="12" t="s">
        <v>11</v>
      </c>
    </row>
    <row r="64" spans="3:7" ht="15" thickBot="1" x14ac:dyDescent="0.35">
      <c r="C64" s="10">
        <v>43213</v>
      </c>
      <c r="D64" s="11">
        <v>0.62304398148148155</v>
      </c>
      <c r="E64" s="12" t="s">
        <v>9</v>
      </c>
      <c r="F64" s="12">
        <v>10</v>
      </c>
      <c r="G64" s="12" t="s">
        <v>10</v>
      </c>
    </row>
    <row r="65" spans="3:7" ht="15" thickBot="1" x14ac:dyDescent="0.35">
      <c r="C65" s="10">
        <v>43213</v>
      </c>
      <c r="D65" s="11">
        <v>0.63503472222222224</v>
      </c>
      <c r="E65" s="12" t="s">
        <v>9</v>
      </c>
      <c r="F65" s="12">
        <v>12</v>
      </c>
      <c r="G65" s="12" t="s">
        <v>10</v>
      </c>
    </row>
    <row r="66" spans="3:7" ht="15" thickBot="1" x14ac:dyDescent="0.35">
      <c r="C66" s="10">
        <v>43213</v>
      </c>
      <c r="D66" s="11">
        <v>0.63670138888888894</v>
      </c>
      <c r="E66" s="12" t="s">
        <v>9</v>
      </c>
      <c r="F66" s="12">
        <v>10</v>
      </c>
      <c r="G66" s="12" t="s">
        <v>11</v>
      </c>
    </row>
    <row r="67" spans="3:7" ht="15" thickBot="1" x14ac:dyDescent="0.35">
      <c r="C67" s="10">
        <v>43213</v>
      </c>
      <c r="D67" s="11">
        <v>0.63674768518518521</v>
      </c>
      <c r="E67" s="12" t="s">
        <v>9</v>
      </c>
      <c r="F67" s="12">
        <v>9</v>
      </c>
      <c r="G67" s="12" t="s">
        <v>11</v>
      </c>
    </row>
    <row r="68" spans="3:7" ht="15" thickBot="1" x14ac:dyDescent="0.35">
      <c r="C68" s="10">
        <v>43213</v>
      </c>
      <c r="D68" s="11">
        <v>0.63675925925925925</v>
      </c>
      <c r="E68" s="12" t="s">
        <v>9</v>
      </c>
      <c r="F68" s="12">
        <v>10</v>
      </c>
      <c r="G68" s="12" t="s">
        <v>11</v>
      </c>
    </row>
    <row r="69" spans="3:7" ht="15" thickBot="1" x14ac:dyDescent="0.35">
      <c r="C69" s="10">
        <v>43213</v>
      </c>
      <c r="D69" s="11">
        <v>0.63689814814814816</v>
      </c>
      <c r="E69" s="12" t="s">
        <v>9</v>
      </c>
      <c r="F69" s="12">
        <v>10</v>
      </c>
      <c r="G69" s="12" t="s">
        <v>11</v>
      </c>
    </row>
    <row r="70" spans="3:7" ht="15" thickBot="1" x14ac:dyDescent="0.35">
      <c r="C70" s="10">
        <v>43213</v>
      </c>
      <c r="D70" s="11">
        <v>0.63689814814814816</v>
      </c>
      <c r="E70" s="12" t="s">
        <v>9</v>
      </c>
      <c r="F70" s="12">
        <v>9</v>
      </c>
      <c r="G70" s="12" t="s">
        <v>11</v>
      </c>
    </row>
    <row r="71" spans="3:7" ht="15" thickBot="1" x14ac:dyDescent="0.35">
      <c r="C71" s="10">
        <v>43213</v>
      </c>
      <c r="D71" s="11">
        <v>0.63880787037037035</v>
      </c>
      <c r="E71" s="12" t="s">
        <v>9</v>
      </c>
      <c r="F71" s="12">
        <v>20</v>
      </c>
      <c r="G71" s="12" t="s">
        <v>10</v>
      </c>
    </row>
    <row r="72" spans="3:7" ht="15" thickBot="1" x14ac:dyDescent="0.35">
      <c r="C72" s="10">
        <v>43213</v>
      </c>
      <c r="D72" s="11">
        <v>0.64230324074074074</v>
      </c>
      <c r="E72" s="12" t="s">
        <v>9</v>
      </c>
      <c r="F72" s="12">
        <v>12</v>
      </c>
      <c r="G72" s="12" t="s">
        <v>11</v>
      </c>
    </row>
    <row r="73" spans="3:7" ht="15" thickBot="1" x14ac:dyDescent="0.35">
      <c r="C73" s="10">
        <v>43213</v>
      </c>
      <c r="D73" s="11">
        <v>0.65331018518518513</v>
      </c>
      <c r="E73" s="12" t="s">
        <v>9</v>
      </c>
      <c r="F73" s="12">
        <v>21</v>
      </c>
      <c r="G73" s="12" t="s">
        <v>10</v>
      </c>
    </row>
    <row r="74" spans="3:7" ht="15" thickBot="1" x14ac:dyDescent="0.35">
      <c r="C74" s="10">
        <v>43213</v>
      </c>
      <c r="D74" s="11">
        <v>0.66222222222222216</v>
      </c>
      <c r="E74" s="12" t="s">
        <v>9</v>
      </c>
      <c r="F74" s="12">
        <v>24</v>
      </c>
      <c r="G74" s="12" t="s">
        <v>10</v>
      </c>
    </row>
    <row r="75" spans="3:7" ht="15" thickBot="1" x14ac:dyDescent="0.35">
      <c r="C75" s="10">
        <v>43213</v>
      </c>
      <c r="D75" s="11">
        <v>0.66348379629629628</v>
      </c>
      <c r="E75" s="12" t="s">
        <v>9</v>
      </c>
      <c r="F75" s="12">
        <v>23</v>
      </c>
      <c r="G75" s="12" t="s">
        <v>11</v>
      </c>
    </row>
    <row r="76" spans="3:7" ht="15" thickBot="1" x14ac:dyDescent="0.35">
      <c r="C76" s="10">
        <v>43213</v>
      </c>
      <c r="D76" s="11">
        <v>0.66353009259259255</v>
      </c>
      <c r="E76" s="12" t="s">
        <v>9</v>
      </c>
      <c r="F76" s="12">
        <v>20</v>
      </c>
      <c r="G76" s="12" t="s">
        <v>11</v>
      </c>
    </row>
    <row r="77" spans="3:7" ht="15" thickBot="1" x14ac:dyDescent="0.35">
      <c r="C77" s="10">
        <v>43213</v>
      </c>
      <c r="D77" s="11">
        <v>0.66355324074074074</v>
      </c>
      <c r="E77" s="12" t="s">
        <v>9</v>
      </c>
      <c r="F77" s="12">
        <v>13</v>
      </c>
      <c r="G77" s="12" t="s">
        <v>11</v>
      </c>
    </row>
    <row r="78" spans="3:7" ht="15" thickBot="1" x14ac:dyDescent="0.35">
      <c r="C78" s="10">
        <v>43213</v>
      </c>
      <c r="D78" s="11">
        <v>0.66559027777777779</v>
      </c>
      <c r="E78" s="12" t="s">
        <v>9</v>
      </c>
      <c r="F78" s="12">
        <v>23</v>
      </c>
      <c r="G78" s="12" t="s">
        <v>10</v>
      </c>
    </row>
    <row r="79" spans="3:7" ht="15" thickBot="1" x14ac:dyDescent="0.35">
      <c r="C79" s="10">
        <v>43213</v>
      </c>
      <c r="D79" s="11">
        <v>0.66563657407407406</v>
      </c>
      <c r="E79" s="12" t="s">
        <v>9</v>
      </c>
      <c r="F79" s="12">
        <v>18</v>
      </c>
      <c r="G79" s="12" t="s">
        <v>10</v>
      </c>
    </row>
    <row r="80" spans="3:7" ht="15" thickBot="1" x14ac:dyDescent="0.35">
      <c r="C80" s="10">
        <v>43213</v>
      </c>
      <c r="D80" s="11">
        <v>0.68275462962962974</v>
      </c>
      <c r="E80" s="12" t="s">
        <v>9</v>
      </c>
      <c r="F80" s="12">
        <v>16</v>
      </c>
      <c r="G80" s="12" t="s">
        <v>10</v>
      </c>
    </row>
    <row r="81" spans="3:7" ht="15" thickBot="1" x14ac:dyDescent="0.35">
      <c r="C81" s="10">
        <v>43213</v>
      </c>
      <c r="D81" s="11">
        <v>0.68442129629629633</v>
      </c>
      <c r="E81" s="12" t="s">
        <v>9</v>
      </c>
      <c r="F81" s="12">
        <v>22</v>
      </c>
      <c r="G81" s="12" t="s">
        <v>10</v>
      </c>
    </row>
    <row r="82" spans="3:7" ht="15" thickBot="1" x14ac:dyDescent="0.35">
      <c r="C82" s="10">
        <v>43213</v>
      </c>
      <c r="D82" s="11">
        <v>0.68445601851851856</v>
      </c>
      <c r="E82" s="12" t="s">
        <v>9</v>
      </c>
      <c r="F82" s="12">
        <v>24</v>
      </c>
      <c r="G82" s="12" t="s">
        <v>10</v>
      </c>
    </row>
    <row r="83" spans="3:7" ht="15" thickBot="1" x14ac:dyDescent="0.35">
      <c r="C83" s="10">
        <v>43213</v>
      </c>
      <c r="D83" s="11">
        <v>0.6896064814814814</v>
      </c>
      <c r="E83" s="12" t="s">
        <v>9</v>
      </c>
      <c r="F83" s="12">
        <v>11</v>
      </c>
      <c r="G83" s="12" t="s">
        <v>11</v>
      </c>
    </row>
    <row r="84" spans="3:7" ht="15" thickBot="1" x14ac:dyDescent="0.35">
      <c r="C84" s="10">
        <v>43213</v>
      </c>
      <c r="D84" s="11">
        <v>0.69174768518518526</v>
      </c>
      <c r="E84" s="12" t="s">
        <v>9</v>
      </c>
      <c r="F84" s="12">
        <v>23</v>
      </c>
      <c r="G84" s="12" t="s">
        <v>10</v>
      </c>
    </row>
    <row r="85" spans="3:7" ht="15" thickBot="1" x14ac:dyDescent="0.35">
      <c r="C85" s="10">
        <v>43213</v>
      </c>
      <c r="D85" s="11">
        <v>0.69498842592592591</v>
      </c>
      <c r="E85" s="12" t="s">
        <v>9</v>
      </c>
      <c r="F85" s="12">
        <v>20</v>
      </c>
      <c r="G85" s="12" t="s">
        <v>10</v>
      </c>
    </row>
    <row r="86" spans="3:7" ht="15" thickBot="1" x14ac:dyDescent="0.35">
      <c r="C86" s="10">
        <v>43213</v>
      </c>
      <c r="D86" s="11">
        <v>0.6950115740740741</v>
      </c>
      <c r="E86" s="12" t="s">
        <v>9</v>
      </c>
      <c r="F86" s="12">
        <v>23</v>
      </c>
      <c r="G86" s="12" t="s">
        <v>10</v>
      </c>
    </row>
    <row r="87" spans="3:7" ht="15" thickBot="1" x14ac:dyDescent="0.35">
      <c r="C87" s="10">
        <v>43213</v>
      </c>
      <c r="D87" s="11">
        <v>0.69504629629629633</v>
      </c>
      <c r="E87" s="12" t="s">
        <v>9</v>
      </c>
      <c r="F87" s="12">
        <v>26</v>
      </c>
      <c r="G87" s="12" t="s">
        <v>10</v>
      </c>
    </row>
    <row r="88" spans="3:7" ht="15" thickBot="1" x14ac:dyDescent="0.35">
      <c r="C88" s="10">
        <v>43213</v>
      </c>
      <c r="D88" s="11">
        <v>0.69505787037037037</v>
      </c>
      <c r="E88" s="12" t="s">
        <v>9</v>
      </c>
      <c r="F88" s="12">
        <v>27</v>
      </c>
      <c r="G88" s="12" t="s">
        <v>10</v>
      </c>
    </row>
    <row r="89" spans="3:7" ht="15" thickBot="1" x14ac:dyDescent="0.35">
      <c r="C89" s="10">
        <v>43213</v>
      </c>
      <c r="D89" s="11">
        <v>0.69523148148148151</v>
      </c>
      <c r="E89" s="12" t="s">
        <v>9</v>
      </c>
      <c r="F89" s="12">
        <v>22</v>
      </c>
      <c r="G89" s="12" t="s">
        <v>10</v>
      </c>
    </row>
    <row r="90" spans="3:7" ht="15" thickBot="1" x14ac:dyDescent="0.35">
      <c r="C90" s="10">
        <v>43213</v>
      </c>
      <c r="D90" s="11">
        <v>0.69523148148148151</v>
      </c>
      <c r="E90" s="12" t="s">
        <v>9</v>
      </c>
      <c r="F90" s="12">
        <v>20</v>
      </c>
      <c r="G90" s="12" t="s">
        <v>10</v>
      </c>
    </row>
    <row r="91" spans="3:7" ht="15" thickBot="1" x14ac:dyDescent="0.35">
      <c r="C91" s="10">
        <v>43213</v>
      </c>
      <c r="D91" s="11">
        <v>0.69527777777777777</v>
      </c>
      <c r="E91" s="12" t="s">
        <v>9</v>
      </c>
      <c r="F91" s="12">
        <v>26</v>
      </c>
      <c r="G91" s="12" t="s">
        <v>10</v>
      </c>
    </row>
    <row r="92" spans="3:7" ht="15" thickBot="1" x14ac:dyDescent="0.35">
      <c r="C92" s="10">
        <v>43213</v>
      </c>
      <c r="D92" s="11">
        <v>0.69567129629629632</v>
      </c>
      <c r="E92" s="12" t="s">
        <v>9</v>
      </c>
      <c r="F92" s="12">
        <v>21</v>
      </c>
      <c r="G92" s="12" t="s">
        <v>10</v>
      </c>
    </row>
    <row r="93" spans="3:7" ht="15" thickBot="1" x14ac:dyDescent="0.35">
      <c r="C93" s="10">
        <v>43213</v>
      </c>
      <c r="D93" s="11">
        <v>0.69569444444444439</v>
      </c>
      <c r="E93" s="12" t="s">
        <v>9</v>
      </c>
      <c r="F93" s="12">
        <v>24</v>
      </c>
      <c r="G93" s="12" t="s">
        <v>10</v>
      </c>
    </row>
    <row r="94" spans="3:7" ht="15" thickBot="1" x14ac:dyDescent="0.35">
      <c r="C94" s="10">
        <v>43213</v>
      </c>
      <c r="D94" s="11">
        <v>0.69571759259259258</v>
      </c>
      <c r="E94" s="12" t="s">
        <v>9</v>
      </c>
      <c r="F94" s="12">
        <v>16</v>
      </c>
      <c r="G94" s="12" t="s">
        <v>10</v>
      </c>
    </row>
    <row r="95" spans="3:7" ht="15" thickBot="1" x14ac:dyDescent="0.35">
      <c r="C95" s="10">
        <v>43213</v>
      </c>
      <c r="D95" s="11">
        <v>0.69673611111111111</v>
      </c>
      <c r="E95" s="12" t="s">
        <v>9</v>
      </c>
      <c r="F95" s="12">
        <v>23</v>
      </c>
      <c r="G95" s="12" t="s">
        <v>10</v>
      </c>
    </row>
    <row r="96" spans="3:7" ht="15" thickBot="1" x14ac:dyDescent="0.35">
      <c r="C96" s="10">
        <v>43213</v>
      </c>
      <c r="D96" s="11">
        <v>0.69693287037037033</v>
      </c>
      <c r="E96" s="12" t="s">
        <v>9</v>
      </c>
      <c r="F96" s="12">
        <v>12</v>
      </c>
      <c r="G96" s="12" t="s">
        <v>11</v>
      </c>
    </row>
    <row r="97" spans="3:7" ht="15" thickBot="1" x14ac:dyDescent="0.35">
      <c r="C97" s="10">
        <v>43213</v>
      </c>
      <c r="D97" s="11">
        <v>0.69696759259259267</v>
      </c>
      <c r="E97" s="12" t="s">
        <v>9</v>
      </c>
      <c r="F97" s="12">
        <v>12</v>
      </c>
      <c r="G97" s="12" t="s">
        <v>11</v>
      </c>
    </row>
    <row r="98" spans="3:7" ht="15" thickBot="1" x14ac:dyDescent="0.35">
      <c r="C98" s="10">
        <v>43213</v>
      </c>
      <c r="D98" s="11">
        <v>0.69730324074074079</v>
      </c>
      <c r="E98" s="12" t="s">
        <v>9</v>
      </c>
      <c r="F98" s="12">
        <v>9</v>
      </c>
      <c r="G98" s="12" t="s">
        <v>10</v>
      </c>
    </row>
    <row r="99" spans="3:7" ht="15" thickBot="1" x14ac:dyDescent="0.35">
      <c r="C99" s="10">
        <v>43213</v>
      </c>
      <c r="D99" s="11">
        <v>0.6974189814814814</v>
      </c>
      <c r="E99" s="12" t="s">
        <v>9</v>
      </c>
      <c r="F99" s="12">
        <v>22</v>
      </c>
      <c r="G99" s="12" t="s">
        <v>10</v>
      </c>
    </row>
    <row r="100" spans="3:7" ht="15" thickBot="1" x14ac:dyDescent="0.35">
      <c r="C100" s="10">
        <v>43213</v>
      </c>
      <c r="D100" s="11">
        <v>0.69862268518518522</v>
      </c>
      <c r="E100" s="12" t="s">
        <v>9</v>
      </c>
      <c r="F100" s="12">
        <v>23</v>
      </c>
      <c r="G100" s="12" t="s">
        <v>10</v>
      </c>
    </row>
    <row r="101" spans="3:7" ht="15" thickBot="1" x14ac:dyDescent="0.35">
      <c r="C101" s="10">
        <v>43213</v>
      </c>
      <c r="D101" s="11">
        <v>0.69972222222222225</v>
      </c>
      <c r="E101" s="12" t="s">
        <v>9</v>
      </c>
      <c r="F101" s="12">
        <v>24</v>
      </c>
      <c r="G101" s="12" t="s">
        <v>10</v>
      </c>
    </row>
    <row r="102" spans="3:7" ht="15" thickBot="1" x14ac:dyDescent="0.35">
      <c r="C102" s="10">
        <v>43213</v>
      </c>
      <c r="D102" s="11">
        <v>0.70046296296296295</v>
      </c>
      <c r="E102" s="12" t="s">
        <v>9</v>
      </c>
      <c r="F102" s="12">
        <v>24</v>
      </c>
      <c r="G102" s="12" t="s">
        <v>10</v>
      </c>
    </row>
    <row r="103" spans="3:7" ht="15" thickBot="1" x14ac:dyDescent="0.35">
      <c r="C103" s="10">
        <v>43213</v>
      </c>
      <c r="D103" s="11">
        <v>0.70182870370370365</v>
      </c>
      <c r="E103" s="12" t="s">
        <v>9</v>
      </c>
      <c r="F103" s="12">
        <v>18</v>
      </c>
      <c r="G103" s="12" t="s">
        <v>10</v>
      </c>
    </row>
    <row r="104" spans="3:7" ht="15" thickBot="1" x14ac:dyDescent="0.35">
      <c r="C104" s="10">
        <v>43213</v>
      </c>
      <c r="D104" s="11">
        <v>0.70339120370370367</v>
      </c>
      <c r="E104" s="12" t="s">
        <v>9</v>
      </c>
      <c r="F104" s="12">
        <v>17</v>
      </c>
      <c r="G104" s="12" t="s">
        <v>10</v>
      </c>
    </row>
    <row r="105" spans="3:7" ht="15" thickBot="1" x14ac:dyDescent="0.35">
      <c r="C105" s="10">
        <v>43213</v>
      </c>
      <c r="D105" s="11">
        <v>0.70339120370370367</v>
      </c>
      <c r="E105" s="12" t="s">
        <v>9</v>
      </c>
      <c r="F105" s="12">
        <v>15</v>
      </c>
      <c r="G105" s="12" t="s">
        <v>10</v>
      </c>
    </row>
    <row r="106" spans="3:7" ht="15" thickBot="1" x14ac:dyDescent="0.35">
      <c r="C106" s="10">
        <v>43213</v>
      </c>
      <c r="D106" s="11">
        <v>0.70341435185185175</v>
      </c>
      <c r="E106" s="12" t="s">
        <v>9</v>
      </c>
      <c r="F106" s="12">
        <v>32</v>
      </c>
      <c r="G106" s="12" t="s">
        <v>10</v>
      </c>
    </row>
    <row r="107" spans="3:7" ht="15" thickBot="1" x14ac:dyDescent="0.35">
      <c r="C107" s="10">
        <v>43213</v>
      </c>
      <c r="D107" s="11">
        <v>0.70343750000000005</v>
      </c>
      <c r="E107" s="12" t="s">
        <v>9</v>
      </c>
      <c r="F107" s="12">
        <v>32</v>
      </c>
      <c r="G107" s="12" t="s">
        <v>10</v>
      </c>
    </row>
    <row r="108" spans="3:7" ht="15" thickBot="1" x14ac:dyDescent="0.35">
      <c r="C108" s="10">
        <v>43213</v>
      </c>
      <c r="D108" s="11">
        <v>0.70565972222222229</v>
      </c>
      <c r="E108" s="12" t="s">
        <v>9</v>
      </c>
      <c r="F108" s="12">
        <v>15</v>
      </c>
      <c r="G108" s="12" t="s">
        <v>11</v>
      </c>
    </row>
    <row r="109" spans="3:7" ht="15" thickBot="1" x14ac:dyDescent="0.35">
      <c r="C109" s="10">
        <v>43213</v>
      </c>
      <c r="D109" s="11">
        <v>0.70567129629629621</v>
      </c>
      <c r="E109" s="12" t="s">
        <v>9</v>
      </c>
      <c r="F109" s="12">
        <v>21</v>
      </c>
      <c r="G109" s="12" t="s">
        <v>11</v>
      </c>
    </row>
    <row r="110" spans="3:7" ht="15" thickBot="1" x14ac:dyDescent="0.35">
      <c r="C110" s="10">
        <v>43213</v>
      </c>
      <c r="D110" s="11">
        <v>0.70568287037037036</v>
      </c>
      <c r="E110" s="12" t="s">
        <v>9</v>
      </c>
      <c r="F110" s="12">
        <v>15</v>
      </c>
      <c r="G110" s="12" t="s">
        <v>11</v>
      </c>
    </row>
    <row r="111" spans="3:7" ht="15" thickBot="1" x14ac:dyDescent="0.35">
      <c r="C111" s="10">
        <v>43213</v>
      </c>
      <c r="D111" s="11">
        <v>0.70570601851851855</v>
      </c>
      <c r="E111" s="12" t="s">
        <v>9</v>
      </c>
      <c r="F111" s="12">
        <v>22</v>
      </c>
      <c r="G111" s="12" t="s">
        <v>11</v>
      </c>
    </row>
    <row r="112" spans="3:7" ht="15" thickBot="1" x14ac:dyDescent="0.35">
      <c r="C112" s="10">
        <v>43213</v>
      </c>
      <c r="D112" s="11">
        <v>0.70571759259259259</v>
      </c>
      <c r="E112" s="12" t="s">
        <v>9</v>
      </c>
      <c r="F112" s="12">
        <v>22</v>
      </c>
      <c r="G112" s="12" t="s">
        <v>11</v>
      </c>
    </row>
    <row r="113" spans="3:7" ht="15" thickBot="1" x14ac:dyDescent="0.35">
      <c r="C113" s="10">
        <v>43213</v>
      </c>
      <c r="D113" s="11">
        <v>0.70572916666666663</v>
      </c>
      <c r="E113" s="12" t="s">
        <v>9</v>
      </c>
      <c r="F113" s="12">
        <v>14</v>
      </c>
      <c r="G113" s="12" t="s">
        <v>11</v>
      </c>
    </row>
    <row r="114" spans="3:7" ht="15" thickBot="1" x14ac:dyDescent="0.35">
      <c r="C114" s="10">
        <v>43213</v>
      </c>
      <c r="D114" s="11">
        <v>0.70575231481481471</v>
      </c>
      <c r="E114" s="12" t="s">
        <v>9</v>
      </c>
      <c r="F114" s="12">
        <v>13</v>
      </c>
      <c r="G114" s="12" t="s">
        <v>11</v>
      </c>
    </row>
    <row r="115" spans="3:7" ht="15" thickBot="1" x14ac:dyDescent="0.35">
      <c r="C115" s="10">
        <v>43213</v>
      </c>
      <c r="D115" s="11">
        <v>0.70577546296296301</v>
      </c>
      <c r="E115" s="12" t="s">
        <v>9</v>
      </c>
      <c r="F115" s="12">
        <v>16</v>
      </c>
      <c r="G115" s="12" t="s">
        <v>11</v>
      </c>
    </row>
    <row r="116" spans="3:7" ht="15" thickBot="1" x14ac:dyDescent="0.35">
      <c r="C116" s="10">
        <v>43213</v>
      </c>
      <c r="D116" s="11">
        <v>0.70581018518518512</v>
      </c>
      <c r="E116" s="12" t="s">
        <v>9</v>
      </c>
      <c r="F116" s="12">
        <v>11</v>
      </c>
      <c r="G116" s="12" t="s">
        <v>11</v>
      </c>
    </row>
    <row r="117" spans="3:7" ht="15" thickBot="1" x14ac:dyDescent="0.35">
      <c r="C117" s="10">
        <v>43213</v>
      </c>
      <c r="D117" s="11">
        <v>0.70582175925925927</v>
      </c>
      <c r="E117" s="12" t="s">
        <v>9</v>
      </c>
      <c r="F117" s="12">
        <v>8</v>
      </c>
      <c r="G117" s="12" t="s">
        <v>11</v>
      </c>
    </row>
    <row r="118" spans="3:7" ht="15" thickBot="1" x14ac:dyDescent="0.35">
      <c r="C118" s="10">
        <v>43213</v>
      </c>
      <c r="D118" s="11">
        <v>0.71724537037037039</v>
      </c>
      <c r="E118" s="12" t="s">
        <v>9</v>
      </c>
      <c r="F118" s="12">
        <v>24</v>
      </c>
      <c r="G118" s="12" t="s">
        <v>10</v>
      </c>
    </row>
    <row r="119" spans="3:7" ht="15" thickBot="1" x14ac:dyDescent="0.35">
      <c r="C119" s="10">
        <v>43213</v>
      </c>
      <c r="D119" s="11">
        <v>0.71850694444444452</v>
      </c>
      <c r="E119" s="12" t="s">
        <v>9</v>
      </c>
      <c r="F119" s="12">
        <v>23</v>
      </c>
      <c r="G119" s="12" t="s">
        <v>10</v>
      </c>
    </row>
    <row r="120" spans="3:7" ht="15" thickBot="1" x14ac:dyDescent="0.35">
      <c r="C120" s="10">
        <v>43213</v>
      </c>
      <c r="D120" s="11">
        <v>0.72319444444444436</v>
      </c>
      <c r="E120" s="12" t="s">
        <v>9</v>
      </c>
      <c r="F120" s="12">
        <v>28</v>
      </c>
      <c r="G120" s="12" t="s">
        <v>11</v>
      </c>
    </row>
    <row r="121" spans="3:7" ht="15" thickBot="1" x14ac:dyDescent="0.35">
      <c r="C121" s="10">
        <v>43213</v>
      </c>
      <c r="D121" s="11">
        <v>0.72325231481481478</v>
      </c>
      <c r="E121" s="12" t="s">
        <v>9</v>
      </c>
      <c r="F121" s="12">
        <v>11</v>
      </c>
      <c r="G121" s="12" t="s">
        <v>11</v>
      </c>
    </row>
    <row r="122" spans="3:7" ht="15" thickBot="1" x14ac:dyDescent="0.35">
      <c r="C122" s="10">
        <v>43213</v>
      </c>
      <c r="D122" s="11">
        <v>0.72642361111111109</v>
      </c>
      <c r="E122" s="12" t="s">
        <v>9</v>
      </c>
      <c r="F122" s="12">
        <v>20</v>
      </c>
      <c r="G122" s="12" t="s">
        <v>10</v>
      </c>
    </row>
    <row r="123" spans="3:7" ht="15" thickBot="1" x14ac:dyDescent="0.35">
      <c r="C123" s="10">
        <v>43213</v>
      </c>
      <c r="D123" s="11">
        <v>0.72901620370370368</v>
      </c>
      <c r="E123" s="12" t="s">
        <v>9</v>
      </c>
      <c r="F123" s="12">
        <v>17</v>
      </c>
      <c r="G123" s="12" t="s">
        <v>10</v>
      </c>
    </row>
    <row r="124" spans="3:7" ht="15" thickBot="1" x14ac:dyDescent="0.35">
      <c r="C124" s="10">
        <v>43213</v>
      </c>
      <c r="D124" s="11">
        <v>0.72909722222222229</v>
      </c>
      <c r="E124" s="12" t="s">
        <v>9</v>
      </c>
      <c r="F124" s="12">
        <v>17</v>
      </c>
      <c r="G124" s="12" t="s">
        <v>10</v>
      </c>
    </row>
    <row r="125" spans="3:7" ht="15" thickBot="1" x14ac:dyDescent="0.35">
      <c r="C125" s="10">
        <v>43213</v>
      </c>
      <c r="D125" s="11">
        <v>0.73261574074074076</v>
      </c>
      <c r="E125" s="12" t="s">
        <v>9</v>
      </c>
      <c r="F125" s="12">
        <v>24</v>
      </c>
      <c r="G125" s="12" t="s">
        <v>10</v>
      </c>
    </row>
    <row r="126" spans="3:7" ht="15" thickBot="1" x14ac:dyDescent="0.35">
      <c r="C126" s="10">
        <v>43213</v>
      </c>
      <c r="D126" s="11">
        <v>0.73471064814814813</v>
      </c>
      <c r="E126" s="12" t="s">
        <v>9</v>
      </c>
      <c r="F126" s="12">
        <v>15</v>
      </c>
      <c r="G126" s="12" t="s">
        <v>10</v>
      </c>
    </row>
    <row r="127" spans="3:7" ht="15" thickBot="1" x14ac:dyDescent="0.35">
      <c r="C127" s="10">
        <v>43213</v>
      </c>
      <c r="D127" s="11">
        <v>0.73481481481481481</v>
      </c>
      <c r="E127" s="12" t="s">
        <v>9</v>
      </c>
      <c r="F127" s="12">
        <v>18</v>
      </c>
      <c r="G127" s="12" t="s">
        <v>10</v>
      </c>
    </row>
    <row r="128" spans="3:7" ht="15" thickBot="1" x14ac:dyDescent="0.35">
      <c r="C128" s="10">
        <v>43213</v>
      </c>
      <c r="D128" s="11">
        <v>0.734837962962963</v>
      </c>
      <c r="E128" s="12" t="s">
        <v>9</v>
      </c>
      <c r="F128" s="12">
        <v>11</v>
      </c>
      <c r="G128" s="12" t="s">
        <v>10</v>
      </c>
    </row>
    <row r="129" spans="3:7" ht="15" thickBot="1" x14ac:dyDescent="0.35">
      <c r="C129" s="10">
        <v>43213</v>
      </c>
      <c r="D129" s="11">
        <v>0.74200231481481482</v>
      </c>
      <c r="E129" s="12" t="s">
        <v>9</v>
      </c>
      <c r="F129" s="12">
        <v>21</v>
      </c>
      <c r="G129" s="12" t="s">
        <v>10</v>
      </c>
    </row>
    <row r="130" spans="3:7" ht="15" thickBot="1" x14ac:dyDescent="0.35">
      <c r="C130" s="10">
        <v>43213</v>
      </c>
      <c r="D130" s="11">
        <v>0.74900462962962966</v>
      </c>
      <c r="E130" s="12" t="s">
        <v>9</v>
      </c>
      <c r="F130" s="12">
        <v>40</v>
      </c>
      <c r="G130" s="12" t="s">
        <v>10</v>
      </c>
    </row>
    <row r="131" spans="3:7" ht="15" thickBot="1" x14ac:dyDescent="0.35">
      <c r="C131" s="10">
        <v>43213</v>
      </c>
      <c r="D131" s="11">
        <v>0.74988425925925928</v>
      </c>
      <c r="E131" s="12" t="s">
        <v>9</v>
      </c>
      <c r="F131" s="12">
        <v>16</v>
      </c>
      <c r="G131" s="12" t="s">
        <v>10</v>
      </c>
    </row>
    <row r="132" spans="3:7" ht="15" thickBot="1" x14ac:dyDescent="0.35">
      <c r="C132" s="10">
        <v>43213</v>
      </c>
      <c r="D132" s="11">
        <v>0.74993055555555566</v>
      </c>
      <c r="E132" s="12" t="s">
        <v>9</v>
      </c>
      <c r="F132" s="12">
        <v>21</v>
      </c>
      <c r="G132" s="12" t="s">
        <v>10</v>
      </c>
    </row>
    <row r="133" spans="3:7" ht="15" thickBot="1" x14ac:dyDescent="0.35">
      <c r="C133" s="10">
        <v>43213</v>
      </c>
      <c r="D133" s="11">
        <v>0.74997685185185192</v>
      </c>
      <c r="E133" s="12" t="s">
        <v>9</v>
      </c>
      <c r="F133" s="12">
        <v>20</v>
      </c>
      <c r="G133" s="12" t="s">
        <v>10</v>
      </c>
    </row>
    <row r="134" spans="3:7" ht="15" thickBot="1" x14ac:dyDescent="0.35">
      <c r="C134" s="10">
        <v>43213</v>
      </c>
      <c r="D134" s="11">
        <v>0.75978009259259249</v>
      </c>
      <c r="E134" s="12" t="s">
        <v>9</v>
      </c>
      <c r="F134" s="12">
        <v>15</v>
      </c>
      <c r="G134" s="12" t="s">
        <v>10</v>
      </c>
    </row>
    <row r="135" spans="3:7" ht="15" thickBot="1" x14ac:dyDescent="0.35">
      <c r="C135" s="10">
        <v>43213</v>
      </c>
      <c r="D135" s="11">
        <v>0.75980324074074079</v>
      </c>
      <c r="E135" s="12" t="s">
        <v>9</v>
      </c>
      <c r="F135" s="12">
        <v>12</v>
      </c>
      <c r="G135" s="12" t="s">
        <v>10</v>
      </c>
    </row>
    <row r="136" spans="3:7" ht="15" thickBot="1" x14ac:dyDescent="0.35">
      <c r="C136" s="10">
        <v>43213</v>
      </c>
      <c r="D136" s="11">
        <v>0.75982638888888887</v>
      </c>
      <c r="E136" s="12" t="s">
        <v>9</v>
      </c>
      <c r="F136" s="12">
        <v>18</v>
      </c>
      <c r="G136" s="12" t="s">
        <v>10</v>
      </c>
    </row>
    <row r="137" spans="3:7" ht="15" thickBot="1" x14ac:dyDescent="0.35">
      <c r="C137" s="10">
        <v>43213</v>
      </c>
      <c r="D137" s="11">
        <v>0.76184027777777785</v>
      </c>
      <c r="E137" s="12" t="s">
        <v>9</v>
      </c>
      <c r="F137" s="12">
        <v>14</v>
      </c>
      <c r="G137" s="12" t="s">
        <v>10</v>
      </c>
    </row>
    <row r="138" spans="3:7" ht="15" thickBot="1" x14ac:dyDescent="0.35">
      <c r="C138" s="10">
        <v>43213</v>
      </c>
      <c r="D138" s="11">
        <v>0.76185185185185178</v>
      </c>
      <c r="E138" s="12" t="s">
        <v>9</v>
      </c>
      <c r="F138" s="12">
        <v>17</v>
      </c>
      <c r="G138" s="12" t="s">
        <v>10</v>
      </c>
    </row>
    <row r="139" spans="3:7" ht="15" thickBot="1" x14ac:dyDescent="0.35">
      <c r="C139" s="10">
        <v>43213</v>
      </c>
      <c r="D139" s="11">
        <v>0.76186342592592593</v>
      </c>
      <c r="E139" s="12" t="s">
        <v>9</v>
      </c>
      <c r="F139" s="12">
        <v>20</v>
      </c>
      <c r="G139" s="12" t="s">
        <v>10</v>
      </c>
    </row>
    <row r="140" spans="3:7" ht="15" thickBot="1" x14ac:dyDescent="0.35">
      <c r="C140" s="10">
        <v>43213</v>
      </c>
      <c r="D140" s="11">
        <v>0.76188657407407412</v>
      </c>
      <c r="E140" s="12" t="s">
        <v>9</v>
      </c>
      <c r="F140" s="12">
        <v>23</v>
      </c>
      <c r="G140" s="12" t="s">
        <v>10</v>
      </c>
    </row>
    <row r="141" spans="3:7" ht="15" thickBot="1" x14ac:dyDescent="0.35">
      <c r="C141" s="10">
        <v>43213</v>
      </c>
      <c r="D141" s="11">
        <v>0.76192129629629635</v>
      </c>
      <c r="E141" s="12" t="s">
        <v>9</v>
      </c>
      <c r="F141" s="12">
        <v>24</v>
      </c>
      <c r="G141" s="12" t="s">
        <v>10</v>
      </c>
    </row>
    <row r="142" spans="3:7" ht="15" thickBot="1" x14ac:dyDescent="0.35">
      <c r="C142" s="10">
        <v>43213</v>
      </c>
      <c r="D142" s="11">
        <v>0.76263888888888898</v>
      </c>
      <c r="E142" s="12" t="s">
        <v>9</v>
      </c>
      <c r="F142" s="12">
        <v>22</v>
      </c>
      <c r="G142" s="12" t="s">
        <v>10</v>
      </c>
    </row>
    <row r="143" spans="3:7" ht="15" thickBot="1" x14ac:dyDescent="0.35">
      <c r="C143" s="10">
        <v>43213</v>
      </c>
      <c r="D143" s="11">
        <v>0.76265046296296291</v>
      </c>
      <c r="E143" s="12" t="s">
        <v>9</v>
      </c>
      <c r="F143" s="12">
        <v>24</v>
      </c>
      <c r="G143" s="12" t="s">
        <v>10</v>
      </c>
    </row>
    <row r="144" spans="3:7" ht="15" thickBot="1" x14ac:dyDescent="0.35">
      <c r="C144" s="10">
        <v>43213</v>
      </c>
      <c r="D144" s="11">
        <v>0.76267361111111109</v>
      </c>
      <c r="E144" s="12" t="s">
        <v>9</v>
      </c>
      <c r="F144" s="12">
        <v>23</v>
      </c>
      <c r="G144" s="12" t="s">
        <v>10</v>
      </c>
    </row>
    <row r="145" spans="3:7" ht="15" thickBot="1" x14ac:dyDescent="0.35">
      <c r="C145" s="10">
        <v>43213</v>
      </c>
      <c r="D145" s="11">
        <v>0.76453703703703713</v>
      </c>
      <c r="E145" s="12" t="s">
        <v>9</v>
      </c>
      <c r="F145" s="12">
        <v>12</v>
      </c>
      <c r="G145" s="12" t="s">
        <v>11</v>
      </c>
    </row>
    <row r="146" spans="3:7" ht="15" thickBot="1" x14ac:dyDescent="0.35">
      <c r="C146" s="10">
        <v>43213</v>
      </c>
      <c r="D146" s="11">
        <v>0.76650462962962962</v>
      </c>
      <c r="E146" s="12" t="s">
        <v>9</v>
      </c>
      <c r="F146" s="12">
        <v>27</v>
      </c>
      <c r="G146" s="12" t="s">
        <v>10</v>
      </c>
    </row>
    <row r="147" spans="3:7" ht="15" thickBot="1" x14ac:dyDescent="0.35">
      <c r="C147" s="10">
        <v>43213</v>
      </c>
      <c r="D147" s="11">
        <v>0.76651620370370377</v>
      </c>
      <c r="E147" s="12" t="s">
        <v>9</v>
      </c>
      <c r="F147" s="12">
        <v>28</v>
      </c>
      <c r="G147" s="12" t="s">
        <v>10</v>
      </c>
    </row>
    <row r="148" spans="3:7" ht="15" thickBot="1" x14ac:dyDescent="0.35">
      <c r="C148" s="10">
        <v>43213</v>
      </c>
      <c r="D148" s="11">
        <v>0.76652777777777781</v>
      </c>
      <c r="E148" s="12" t="s">
        <v>9</v>
      </c>
      <c r="F148" s="12">
        <v>25</v>
      </c>
      <c r="G148" s="12" t="s">
        <v>10</v>
      </c>
    </row>
    <row r="149" spans="3:7" ht="15" thickBot="1" x14ac:dyDescent="0.35">
      <c r="C149" s="10">
        <v>43213</v>
      </c>
      <c r="D149" s="11">
        <v>0.76652777777777781</v>
      </c>
      <c r="E149" s="12" t="s">
        <v>9</v>
      </c>
      <c r="F149" s="12">
        <v>20</v>
      </c>
      <c r="G149" s="12" t="s">
        <v>10</v>
      </c>
    </row>
    <row r="150" spans="3:7" ht="15" thickBot="1" x14ac:dyDescent="0.35">
      <c r="C150" s="10">
        <v>43213</v>
      </c>
      <c r="D150" s="11">
        <v>0.76945601851851853</v>
      </c>
      <c r="E150" s="12" t="s">
        <v>9</v>
      </c>
      <c r="F150" s="12">
        <v>26</v>
      </c>
      <c r="G150" s="12" t="s">
        <v>10</v>
      </c>
    </row>
    <row r="151" spans="3:7" ht="15" thickBot="1" x14ac:dyDescent="0.35">
      <c r="C151" s="10">
        <v>43213</v>
      </c>
      <c r="D151" s="11">
        <v>0.7696412037037037</v>
      </c>
      <c r="E151" s="12" t="s">
        <v>9</v>
      </c>
      <c r="F151" s="12">
        <v>25</v>
      </c>
      <c r="G151" s="12" t="s">
        <v>10</v>
      </c>
    </row>
    <row r="152" spans="3:7" ht="15" thickBot="1" x14ac:dyDescent="0.35">
      <c r="C152" s="10">
        <v>43213</v>
      </c>
      <c r="D152" s="11">
        <v>0.77189814814814817</v>
      </c>
      <c r="E152" s="12" t="s">
        <v>9</v>
      </c>
      <c r="F152" s="12">
        <v>18</v>
      </c>
      <c r="G152" s="12" t="s">
        <v>10</v>
      </c>
    </row>
    <row r="153" spans="3:7" ht="15" thickBot="1" x14ac:dyDescent="0.35">
      <c r="C153" s="10">
        <v>43213</v>
      </c>
      <c r="D153" s="11">
        <v>0.77409722222222221</v>
      </c>
      <c r="E153" s="12" t="s">
        <v>9</v>
      </c>
      <c r="F153" s="12">
        <v>11</v>
      </c>
      <c r="G153" s="12" t="s">
        <v>11</v>
      </c>
    </row>
    <row r="154" spans="3:7" ht="15" thickBot="1" x14ac:dyDescent="0.35">
      <c r="C154" s="10">
        <v>43213</v>
      </c>
      <c r="D154" s="11">
        <v>0.77468750000000008</v>
      </c>
      <c r="E154" s="12" t="s">
        <v>9</v>
      </c>
      <c r="F154" s="12">
        <v>9</v>
      </c>
      <c r="G154" s="12" t="s">
        <v>11</v>
      </c>
    </row>
    <row r="155" spans="3:7" ht="15" thickBot="1" x14ac:dyDescent="0.35">
      <c r="C155" s="10">
        <v>43213</v>
      </c>
      <c r="D155" s="11">
        <v>0.77469907407407401</v>
      </c>
      <c r="E155" s="12" t="s">
        <v>9</v>
      </c>
      <c r="F155" s="12">
        <v>22</v>
      </c>
      <c r="G155" s="12" t="s">
        <v>11</v>
      </c>
    </row>
    <row r="156" spans="3:7" ht="15" thickBot="1" x14ac:dyDescent="0.35">
      <c r="C156" s="10">
        <v>43213</v>
      </c>
      <c r="D156" s="11">
        <v>0.77471064814814816</v>
      </c>
      <c r="E156" s="12" t="s">
        <v>9</v>
      </c>
      <c r="F156" s="12">
        <v>25</v>
      </c>
      <c r="G156" s="12" t="s">
        <v>11</v>
      </c>
    </row>
    <row r="157" spans="3:7" ht="15" thickBot="1" x14ac:dyDescent="0.35">
      <c r="C157" s="10">
        <v>43213</v>
      </c>
      <c r="D157" s="11">
        <v>0.77473379629629635</v>
      </c>
      <c r="E157" s="12" t="s">
        <v>9</v>
      </c>
      <c r="F157" s="12">
        <v>25</v>
      </c>
      <c r="G157" s="12" t="s">
        <v>11</v>
      </c>
    </row>
    <row r="158" spans="3:7" ht="15" thickBot="1" x14ac:dyDescent="0.35">
      <c r="C158" s="10">
        <v>43213</v>
      </c>
      <c r="D158" s="11">
        <v>0.77475694444444443</v>
      </c>
      <c r="E158" s="12" t="s">
        <v>9</v>
      </c>
      <c r="F158" s="12">
        <v>20</v>
      </c>
      <c r="G158" s="12" t="s">
        <v>11</v>
      </c>
    </row>
    <row r="159" spans="3:7" ht="15" thickBot="1" x14ac:dyDescent="0.35">
      <c r="C159" s="10">
        <v>43213</v>
      </c>
      <c r="D159" s="11">
        <v>0.77476851851851858</v>
      </c>
      <c r="E159" s="12" t="s">
        <v>9</v>
      </c>
      <c r="F159" s="12">
        <v>10</v>
      </c>
      <c r="G159" s="12" t="s">
        <v>11</v>
      </c>
    </row>
    <row r="160" spans="3:7" ht="15" thickBot="1" x14ac:dyDescent="0.35">
      <c r="C160" s="10">
        <v>43213</v>
      </c>
      <c r="D160" s="11">
        <v>0.77497685185185183</v>
      </c>
      <c r="E160" s="12" t="s">
        <v>9</v>
      </c>
      <c r="F160" s="12">
        <v>13</v>
      </c>
      <c r="G160" s="12" t="s">
        <v>11</v>
      </c>
    </row>
    <row r="161" spans="3:7" ht="15" thickBot="1" x14ac:dyDescent="0.35">
      <c r="C161" s="10">
        <v>43213</v>
      </c>
      <c r="D161" s="11">
        <v>0.77570601851851861</v>
      </c>
      <c r="E161" s="12" t="s">
        <v>9</v>
      </c>
      <c r="F161" s="12">
        <v>13</v>
      </c>
      <c r="G161" s="12" t="s">
        <v>10</v>
      </c>
    </row>
    <row r="162" spans="3:7" ht="15" thickBot="1" x14ac:dyDescent="0.35">
      <c r="C162" s="10">
        <v>43213</v>
      </c>
      <c r="D162" s="11">
        <v>0.77570601851851861</v>
      </c>
      <c r="E162" s="12" t="s">
        <v>9</v>
      </c>
      <c r="F162" s="12">
        <v>8</v>
      </c>
      <c r="G162" s="12" t="s">
        <v>10</v>
      </c>
    </row>
    <row r="163" spans="3:7" ht="15" thickBot="1" x14ac:dyDescent="0.35">
      <c r="C163" s="10">
        <v>43213</v>
      </c>
      <c r="D163" s="11">
        <v>0.77571759259259254</v>
      </c>
      <c r="E163" s="12" t="s">
        <v>9</v>
      </c>
      <c r="F163" s="12">
        <v>28</v>
      </c>
      <c r="G163" s="12" t="s">
        <v>10</v>
      </c>
    </row>
    <row r="164" spans="3:7" ht="15" thickBot="1" x14ac:dyDescent="0.35">
      <c r="C164" s="10">
        <v>43213</v>
      </c>
      <c r="D164" s="11">
        <v>0.7769328703703704</v>
      </c>
      <c r="E164" s="12" t="s">
        <v>9</v>
      </c>
      <c r="F164" s="12">
        <v>12</v>
      </c>
      <c r="G164" s="12" t="s">
        <v>11</v>
      </c>
    </row>
    <row r="165" spans="3:7" ht="15" thickBot="1" x14ac:dyDescent="0.35">
      <c r="C165" s="10">
        <v>43213</v>
      </c>
      <c r="D165" s="11">
        <v>0.77708333333333324</v>
      </c>
      <c r="E165" s="12" t="s">
        <v>9</v>
      </c>
      <c r="F165" s="12">
        <v>11</v>
      </c>
      <c r="G165" s="12" t="s">
        <v>11</v>
      </c>
    </row>
    <row r="166" spans="3:7" ht="15" thickBot="1" x14ac:dyDescent="0.35">
      <c r="C166" s="10">
        <v>43213</v>
      </c>
      <c r="D166" s="11">
        <v>0.77725694444444438</v>
      </c>
      <c r="E166" s="12" t="s">
        <v>9</v>
      </c>
      <c r="F166" s="12">
        <v>10</v>
      </c>
      <c r="G166" s="12" t="s">
        <v>11</v>
      </c>
    </row>
    <row r="167" spans="3:7" ht="15" thickBot="1" x14ac:dyDescent="0.35">
      <c r="C167" s="10">
        <v>43213</v>
      </c>
      <c r="D167" s="11">
        <v>0.77726851851851853</v>
      </c>
      <c r="E167" s="12" t="s">
        <v>9</v>
      </c>
      <c r="F167" s="12">
        <v>18</v>
      </c>
      <c r="G167" s="12" t="s">
        <v>11</v>
      </c>
    </row>
    <row r="168" spans="3:7" ht="15" thickBot="1" x14ac:dyDescent="0.35">
      <c r="C168" s="10">
        <v>43213</v>
      </c>
      <c r="D168" s="11">
        <v>0.77729166666666671</v>
      </c>
      <c r="E168" s="12" t="s">
        <v>9</v>
      </c>
      <c r="F168" s="12">
        <v>21</v>
      </c>
      <c r="G168" s="12" t="s">
        <v>11</v>
      </c>
    </row>
    <row r="169" spans="3:7" ht="15" thickBot="1" x14ac:dyDescent="0.35">
      <c r="C169" s="10">
        <v>43213</v>
      </c>
      <c r="D169" s="11">
        <v>0.77733796296296298</v>
      </c>
      <c r="E169" s="12" t="s">
        <v>9</v>
      </c>
      <c r="F169" s="12">
        <v>18</v>
      </c>
      <c r="G169" s="12" t="s">
        <v>11</v>
      </c>
    </row>
    <row r="170" spans="3:7" ht="15" thickBot="1" x14ac:dyDescent="0.35">
      <c r="C170" s="10">
        <v>43213</v>
      </c>
      <c r="D170" s="11">
        <v>0.77734953703703702</v>
      </c>
      <c r="E170" s="12" t="s">
        <v>9</v>
      </c>
      <c r="F170" s="12">
        <v>10</v>
      </c>
      <c r="G170" s="12" t="s">
        <v>11</v>
      </c>
    </row>
    <row r="171" spans="3:7" ht="15" thickBot="1" x14ac:dyDescent="0.35">
      <c r="C171" s="10">
        <v>43213</v>
      </c>
      <c r="D171" s="11">
        <v>0.77741898148148147</v>
      </c>
      <c r="E171" s="12" t="s">
        <v>9</v>
      </c>
      <c r="F171" s="12">
        <v>10</v>
      </c>
      <c r="G171" s="12" t="s">
        <v>11</v>
      </c>
    </row>
    <row r="172" spans="3:7" ht="15" thickBot="1" x14ac:dyDescent="0.35">
      <c r="C172" s="10">
        <v>43213</v>
      </c>
      <c r="D172" s="11">
        <v>0.77744212962962955</v>
      </c>
      <c r="E172" s="12" t="s">
        <v>9</v>
      </c>
      <c r="F172" s="12">
        <v>10</v>
      </c>
      <c r="G172" s="12" t="s">
        <v>11</v>
      </c>
    </row>
    <row r="173" spans="3:7" ht="15" thickBot="1" x14ac:dyDescent="0.35">
      <c r="C173" s="10">
        <v>43213</v>
      </c>
      <c r="D173" s="11">
        <v>0.78063657407407405</v>
      </c>
      <c r="E173" s="12" t="s">
        <v>9</v>
      </c>
      <c r="F173" s="12">
        <v>21</v>
      </c>
      <c r="G173" s="12" t="s">
        <v>11</v>
      </c>
    </row>
    <row r="174" spans="3:7" ht="15" thickBot="1" x14ac:dyDescent="0.35">
      <c r="C174" s="10">
        <v>43213</v>
      </c>
      <c r="D174" s="11">
        <v>0.7806481481481482</v>
      </c>
      <c r="E174" s="12" t="s">
        <v>9</v>
      </c>
      <c r="F174" s="12">
        <v>13</v>
      </c>
      <c r="G174" s="12" t="s">
        <v>11</v>
      </c>
    </row>
    <row r="175" spans="3:7" ht="15" thickBot="1" x14ac:dyDescent="0.35">
      <c r="C175" s="10">
        <v>43213</v>
      </c>
      <c r="D175" s="11">
        <v>0.78071759259259255</v>
      </c>
      <c r="E175" s="12" t="s">
        <v>9</v>
      </c>
      <c r="F175" s="12">
        <v>10</v>
      </c>
      <c r="G175" s="12" t="s">
        <v>11</v>
      </c>
    </row>
    <row r="176" spans="3:7" ht="15" thickBot="1" x14ac:dyDescent="0.35">
      <c r="C176" s="10">
        <v>43213</v>
      </c>
      <c r="D176" s="11">
        <v>0.78203703703703698</v>
      </c>
      <c r="E176" s="12" t="s">
        <v>9</v>
      </c>
      <c r="F176" s="12">
        <v>11</v>
      </c>
      <c r="G176" s="12" t="s">
        <v>11</v>
      </c>
    </row>
    <row r="177" spans="3:7" ht="15" thickBot="1" x14ac:dyDescent="0.35">
      <c r="C177" s="10">
        <v>43213</v>
      </c>
      <c r="D177" s="11">
        <v>0.78381944444444451</v>
      </c>
      <c r="E177" s="12" t="s">
        <v>9</v>
      </c>
      <c r="F177" s="12">
        <v>20</v>
      </c>
      <c r="G177" s="12" t="s">
        <v>11</v>
      </c>
    </row>
    <row r="178" spans="3:7" ht="15" thickBot="1" x14ac:dyDescent="0.35">
      <c r="C178" s="10">
        <v>43213</v>
      </c>
      <c r="D178" s="11">
        <v>0.78384259259259259</v>
      </c>
      <c r="E178" s="12" t="s">
        <v>9</v>
      </c>
      <c r="F178" s="12">
        <v>11</v>
      </c>
      <c r="G178" s="12" t="s">
        <v>11</v>
      </c>
    </row>
    <row r="179" spans="3:7" ht="15" thickBot="1" x14ac:dyDescent="0.35">
      <c r="C179" s="10">
        <v>43213</v>
      </c>
      <c r="D179" s="11">
        <v>0.79403935185185182</v>
      </c>
      <c r="E179" s="12" t="s">
        <v>9</v>
      </c>
      <c r="F179" s="12">
        <v>21</v>
      </c>
      <c r="G179" s="12" t="s">
        <v>10</v>
      </c>
    </row>
    <row r="180" spans="3:7" ht="15" thickBot="1" x14ac:dyDescent="0.35">
      <c r="C180" s="10">
        <v>43213</v>
      </c>
      <c r="D180" s="11">
        <v>0.7946643518518518</v>
      </c>
      <c r="E180" s="12" t="s">
        <v>9</v>
      </c>
      <c r="F180" s="12">
        <v>13</v>
      </c>
      <c r="G180" s="12" t="s">
        <v>11</v>
      </c>
    </row>
    <row r="181" spans="3:7" ht="15" thickBot="1" x14ac:dyDescent="0.35">
      <c r="C181" s="10">
        <v>43213</v>
      </c>
      <c r="D181" s="11">
        <v>0.80023148148148149</v>
      </c>
      <c r="E181" s="12" t="s">
        <v>9</v>
      </c>
      <c r="F181" s="12">
        <v>21</v>
      </c>
      <c r="G181" s="12" t="s">
        <v>10</v>
      </c>
    </row>
    <row r="182" spans="3:7" ht="15" thickBot="1" x14ac:dyDescent="0.35">
      <c r="C182" s="10">
        <v>43213</v>
      </c>
      <c r="D182" s="11">
        <v>0.80974537037037031</v>
      </c>
      <c r="E182" s="12" t="s">
        <v>9</v>
      </c>
      <c r="F182" s="12">
        <v>11</v>
      </c>
      <c r="G182" s="12" t="s">
        <v>11</v>
      </c>
    </row>
    <row r="183" spans="3:7" ht="15" thickBot="1" x14ac:dyDescent="0.35">
      <c r="C183" s="10">
        <v>43213</v>
      </c>
      <c r="D183" s="11">
        <v>0.81637731481481479</v>
      </c>
      <c r="E183" s="12" t="s">
        <v>9</v>
      </c>
      <c r="F183" s="12">
        <v>11</v>
      </c>
      <c r="G183" s="12" t="s">
        <v>10</v>
      </c>
    </row>
    <row r="184" spans="3:7" ht="15" thickBot="1" x14ac:dyDescent="0.35">
      <c r="C184" s="10">
        <v>43213</v>
      </c>
      <c r="D184" s="11">
        <v>0.81873842592592594</v>
      </c>
      <c r="E184" s="12" t="s">
        <v>9</v>
      </c>
      <c r="F184" s="12">
        <v>11</v>
      </c>
      <c r="G184" s="12" t="s">
        <v>10</v>
      </c>
    </row>
    <row r="185" spans="3:7" ht="15" thickBot="1" x14ac:dyDescent="0.35">
      <c r="C185" s="10">
        <v>43213</v>
      </c>
      <c r="D185" s="11">
        <v>0.81895833333333334</v>
      </c>
      <c r="E185" s="12" t="s">
        <v>9</v>
      </c>
      <c r="F185" s="12">
        <v>9</v>
      </c>
      <c r="G185" s="12" t="s">
        <v>10</v>
      </c>
    </row>
    <row r="186" spans="3:7" ht="15" thickBot="1" x14ac:dyDescent="0.35">
      <c r="C186" s="10">
        <v>43213</v>
      </c>
      <c r="D186" s="11">
        <v>0.82055555555555559</v>
      </c>
      <c r="E186" s="12" t="s">
        <v>9</v>
      </c>
      <c r="F186" s="12">
        <v>11</v>
      </c>
      <c r="G186" s="12" t="s">
        <v>11</v>
      </c>
    </row>
    <row r="187" spans="3:7" ht="15" thickBot="1" x14ac:dyDescent="0.35">
      <c r="C187" s="10">
        <v>43213</v>
      </c>
      <c r="D187" s="11">
        <v>0.82300925925925927</v>
      </c>
      <c r="E187" s="12" t="s">
        <v>9</v>
      </c>
      <c r="F187" s="12">
        <v>20</v>
      </c>
      <c r="G187" s="12" t="s">
        <v>10</v>
      </c>
    </row>
    <row r="188" spans="3:7" ht="15" thickBot="1" x14ac:dyDescent="0.35">
      <c r="C188" s="10">
        <v>43213</v>
      </c>
      <c r="D188" s="11">
        <v>0.83724537037037028</v>
      </c>
      <c r="E188" s="12" t="s">
        <v>9</v>
      </c>
      <c r="F188" s="12">
        <v>13</v>
      </c>
      <c r="G188" s="12" t="s">
        <v>11</v>
      </c>
    </row>
    <row r="189" spans="3:7" ht="15" thickBot="1" x14ac:dyDescent="0.35">
      <c r="C189" s="10">
        <v>43213</v>
      </c>
      <c r="D189" s="11">
        <v>0.83739583333333334</v>
      </c>
      <c r="E189" s="12" t="s">
        <v>9</v>
      </c>
      <c r="F189" s="12">
        <v>11</v>
      </c>
      <c r="G189" s="12" t="s">
        <v>11</v>
      </c>
    </row>
    <row r="190" spans="3:7" ht="15" thickBot="1" x14ac:dyDescent="0.35">
      <c r="C190" s="10">
        <v>43213</v>
      </c>
      <c r="D190" s="11">
        <v>0.83982638888888894</v>
      </c>
      <c r="E190" s="12" t="s">
        <v>9</v>
      </c>
      <c r="F190" s="12">
        <v>10</v>
      </c>
      <c r="G190" s="12" t="s">
        <v>11</v>
      </c>
    </row>
    <row r="191" spans="3:7" ht="15" thickBot="1" x14ac:dyDescent="0.35">
      <c r="C191" s="10">
        <v>43213</v>
      </c>
      <c r="D191" s="11">
        <v>0.8410185185185185</v>
      </c>
      <c r="E191" s="12" t="s">
        <v>9</v>
      </c>
      <c r="F191" s="12">
        <v>11</v>
      </c>
      <c r="G191" s="12" t="s">
        <v>10</v>
      </c>
    </row>
    <row r="192" spans="3:7" ht="15" thickBot="1" x14ac:dyDescent="0.35">
      <c r="C192" s="10">
        <v>43213</v>
      </c>
      <c r="D192" s="11">
        <v>0.84504629629629635</v>
      </c>
      <c r="E192" s="12" t="s">
        <v>9</v>
      </c>
      <c r="F192" s="12">
        <v>24</v>
      </c>
      <c r="G192" s="12" t="s">
        <v>11</v>
      </c>
    </row>
    <row r="193" spans="3:7" ht="15" thickBot="1" x14ac:dyDescent="0.35">
      <c r="C193" s="10">
        <v>43213</v>
      </c>
      <c r="D193" s="11">
        <v>0.84506944444444443</v>
      </c>
      <c r="E193" s="12" t="s">
        <v>9</v>
      </c>
      <c r="F193" s="12">
        <v>12</v>
      </c>
      <c r="G193" s="12" t="s">
        <v>11</v>
      </c>
    </row>
    <row r="194" spans="3:7" ht="15" thickBot="1" x14ac:dyDescent="0.35">
      <c r="C194" s="10">
        <v>43213</v>
      </c>
      <c r="D194" s="11">
        <v>0.8507986111111111</v>
      </c>
      <c r="E194" s="12" t="s">
        <v>9</v>
      </c>
      <c r="F194" s="12">
        <v>13</v>
      </c>
      <c r="G194" s="12" t="s">
        <v>11</v>
      </c>
    </row>
    <row r="195" spans="3:7" ht="15" thickBot="1" x14ac:dyDescent="0.35">
      <c r="C195" s="10">
        <v>43213</v>
      </c>
      <c r="D195" s="11">
        <v>0.85091435185185194</v>
      </c>
      <c r="E195" s="12" t="s">
        <v>9</v>
      </c>
      <c r="F195" s="12">
        <v>11</v>
      </c>
      <c r="G195" s="12" t="s">
        <v>11</v>
      </c>
    </row>
    <row r="196" spans="3:7" ht="15" thickBot="1" x14ac:dyDescent="0.35">
      <c r="C196" s="10">
        <v>43213</v>
      </c>
      <c r="D196" s="11">
        <v>0.85890046296296296</v>
      </c>
      <c r="E196" s="12" t="s">
        <v>9</v>
      </c>
      <c r="F196" s="12">
        <v>25</v>
      </c>
      <c r="G196" s="12" t="s">
        <v>11</v>
      </c>
    </row>
    <row r="197" spans="3:7" ht="15" thickBot="1" x14ac:dyDescent="0.35">
      <c r="C197" s="10">
        <v>43213</v>
      </c>
      <c r="D197" s="11">
        <v>0.91608796296296291</v>
      </c>
      <c r="E197" s="12" t="s">
        <v>9</v>
      </c>
      <c r="F197" s="12">
        <v>27</v>
      </c>
      <c r="G197" s="12" t="s">
        <v>10</v>
      </c>
    </row>
    <row r="198" spans="3:7" ht="15" thickBot="1" x14ac:dyDescent="0.35">
      <c r="C198" s="10">
        <v>43214</v>
      </c>
      <c r="D198" s="11">
        <v>0.17476851851851852</v>
      </c>
      <c r="E198" s="12" t="s">
        <v>9</v>
      </c>
      <c r="F198" s="12">
        <v>31</v>
      </c>
      <c r="G198" s="12" t="s">
        <v>10</v>
      </c>
    </row>
    <row r="199" spans="3:7" ht="15" thickBot="1" x14ac:dyDescent="0.35">
      <c r="C199" s="10">
        <v>43214</v>
      </c>
      <c r="D199" s="11">
        <v>0.17690972222222223</v>
      </c>
      <c r="E199" s="12" t="s">
        <v>9</v>
      </c>
      <c r="F199" s="12">
        <v>13</v>
      </c>
      <c r="G199" s="12" t="s">
        <v>11</v>
      </c>
    </row>
    <row r="200" spans="3:7" ht="15" thickBot="1" x14ac:dyDescent="0.35">
      <c r="C200" s="10">
        <v>43214</v>
      </c>
      <c r="D200" s="11">
        <v>0.17730324074074075</v>
      </c>
      <c r="E200" s="12" t="s">
        <v>9</v>
      </c>
      <c r="F200" s="12">
        <v>11</v>
      </c>
      <c r="G200" s="12" t="s">
        <v>11</v>
      </c>
    </row>
    <row r="201" spans="3:7" ht="15" thickBot="1" x14ac:dyDescent="0.35">
      <c r="C201" s="10">
        <v>43214</v>
      </c>
      <c r="D201" s="11">
        <v>0.27940972222222221</v>
      </c>
      <c r="E201" s="12" t="s">
        <v>9</v>
      </c>
      <c r="F201" s="12">
        <v>11</v>
      </c>
      <c r="G201" s="12" t="s">
        <v>11</v>
      </c>
    </row>
    <row r="202" spans="3:7" ht="15" thickBot="1" x14ac:dyDescent="0.35">
      <c r="C202" s="10">
        <v>43214</v>
      </c>
      <c r="D202" s="11">
        <v>0.29532407407407407</v>
      </c>
      <c r="E202" s="12" t="s">
        <v>9</v>
      </c>
      <c r="F202" s="12">
        <v>10</v>
      </c>
      <c r="G202" s="12" t="s">
        <v>11</v>
      </c>
    </row>
    <row r="203" spans="3:7" ht="15" thickBot="1" x14ac:dyDescent="0.35">
      <c r="C203" s="10">
        <v>43214</v>
      </c>
      <c r="D203" s="11">
        <v>0.3044675925925926</v>
      </c>
      <c r="E203" s="12" t="s">
        <v>9</v>
      </c>
      <c r="F203" s="12">
        <v>11</v>
      </c>
      <c r="G203" s="12" t="s">
        <v>11</v>
      </c>
    </row>
    <row r="204" spans="3:7" ht="15" thickBot="1" x14ac:dyDescent="0.35">
      <c r="C204" s="10">
        <v>43214</v>
      </c>
      <c r="D204" s="11">
        <v>0.31545138888888885</v>
      </c>
      <c r="E204" s="12" t="s">
        <v>9</v>
      </c>
      <c r="F204" s="12">
        <v>10</v>
      </c>
      <c r="G204" s="12" t="s">
        <v>10</v>
      </c>
    </row>
    <row r="205" spans="3:7" ht="15" thickBot="1" x14ac:dyDescent="0.35">
      <c r="C205" s="10">
        <v>43214</v>
      </c>
      <c r="D205" s="11">
        <v>0.31631944444444443</v>
      </c>
      <c r="E205" s="12" t="s">
        <v>9</v>
      </c>
      <c r="F205" s="12">
        <v>11</v>
      </c>
      <c r="G205" s="12" t="s">
        <v>11</v>
      </c>
    </row>
    <row r="206" spans="3:7" ht="15" thickBot="1" x14ac:dyDescent="0.35">
      <c r="C206" s="10">
        <v>43214</v>
      </c>
      <c r="D206" s="11">
        <v>0.32818287037037036</v>
      </c>
      <c r="E206" s="12" t="s">
        <v>9</v>
      </c>
      <c r="F206" s="12">
        <v>10</v>
      </c>
      <c r="G206" s="12" t="s">
        <v>11</v>
      </c>
    </row>
    <row r="207" spans="3:7" ht="15" thickBot="1" x14ac:dyDescent="0.35">
      <c r="C207" s="10">
        <v>43214</v>
      </c>
      <c r="D207" s="11">
        <v>0.35363425925925923</v>
      </c>
      <c r="E207" s="12" t="s">
        <v>9</v>
      </c>
      <c r="F207" s="12">
        <v>12</v>
      </c>
      <c r="G207" s="12" t="s">
        <v>10</v>
      </c>
    </row>
    <row r="208" spans="3:7" ht="15" thickBot="1" x14ac:dyDescent="0.35">
      <c r="C208" s="10">
        <v>43214</v>
      </c>
      <c r="D208" s="11">
        <v>0.35814814814814816</v>
      </c>
      <c r="E208" s="12" t="s">
        <v>9</v>
      </c>
      <c r="F208" s="12">
        <v>11</v>
      </c>
      <c r="G208" s="12" t="s">
        <v>11</v>
      </c>
    </row>
    <row r="209" spans="3:7" ht="15" thickBot="1" x14ac:dyDescent="0.35">
      <c r="C209" s="10">
        <v>43214</v>
      </c>
      <c r="D209" s="11">
        <v>0.37650462962962966</v>
      </c>
      <c r="E209" s="12" t="s">
        <v>9</v>
      </c>
      <c r="F209" s="12">
        <v>17</v>
      </c>
      <c r="G209" s="12" t="s">
        <v>11</v>
      </c>
    </row>
    <row r="210" spans="3:7" ht="15" thickBot="1" x14ac:dyDescent="0.35">
      <c r="C210" s="10">
        <v>43214</v>
      </c>
      <c r="D210" s="11">
        <v>0.3765162037037037</v>
      </c>
      <c r="E210" s="12" t="s">
        <v>9</v>
      </c>
      <c r="F210" s="12">
        <v>14</v>
      </c>
      <c r="G210" s="12" t="s">
        <v>11</v>
      </c>
    </row>
    <row r="211" spans="3:7" ht="15" thickBot="1" x14ac:dyDescent="0.35">
      <c r="C211" s="10">
        <v>43214</v>
      </c>
      <c r="D211" s="11">
        <v>0.37653935185185183</v>
      </c>
      <c r="E211" s="12" t="s">
        <v>9</v>
      </c>
      <c r="F211" s="12">
        <v>14</v>
      </c>
      <c r="G211" s="12" t="s">
        <v>11</v>
      </c>
    </row>
    <row r="212" spans="3:7" ht="15" thickBot="1" x14ac:dyDescent="0.35">
      <c r="C212" s="10">
        <v>43214</v>
      </c>
      <c r="D212" s="11">
        <v>0.37653935185185183</v>
      </c>
      <c r="E212" s="12" t="s">
        <v>9</v>
      </c>
      <c r="F212" s="12">
        <v>10</v>
      </c>
      <c r="G212" s="12" t="s">
        <v>11</v>
      </c>
    </row>
    <row r="213" spans="3:7" ht="15" thickBot="1" x14ac:dyDescent="0.35">
      <c r="C213" s="10">
        <v>43214</v>
      </c>
      <c r="D213" s="11">
        <v>0.38942129629629635</v>
      </c>
      <c r="E213" s="12" t="s">
        <v>9</v>
      </c>
      <c r="F213" s="12">
        <v>12</v>
      </c>
      <c r="G213" s="12" t="s">
        <v>11</v>
      </c>
    </row>
    <row r="214" spans="3:7" ht="15" thickBot="1" x14ac:dyDescent="0.35">
      <c r="C214" s="10">
        <v>43214</v>
      </c>
      <c r="D214" s="11">
        <v>0.395474537037037</v>
      </c>
      <c r="E214" s="12" t="s">
        <v>9</v>
      </c>
      <c r="F214" s="12">
        <v>15</v>
      </c>
      <c r="G214" s="12" t="s">
        <v>10</v>
      </c>
    </row>
    <row r="215" spans="3:7" ht="15" thickBot="1" x14ac:dyDescent="0.35">
      <c r="C215" s="10">
        <v>43214</v>
      </c>
      <c r="D215" s="11">
        <v>0.4383333333333333</v>
      </c>
      <c r="E215" s="12" t="s">
        <v>9</v>
      </c>
      <c r="F215" s="12">
        <v>15</v>
      </c>
      <c r="G215" s="12" t="s">
        <v>11</v>
      </c>
    </row>
    <row r="216" spans="3:7" ht="15" thickBot="1" x14ac:dyDescent="0.35">
      <c r="C216" s="10">
        <v>43214</v>
      </c>
      <c r="D216" s="11">
        <v>0.43834490740740745</v>
      </c>
      <c r="E216" s="12" t="s">
        <v>9</v>
      </c>
      <c r="F216" s="12">
        <v>10</v>
      </c>
      <c r="G216" s="12" t="s">
        <v>11</v>
      </c>
    </row>
    <row r="217" spans="3:7" ht="15" thickBot="1" x14ac:dyDescent="0.35">
      <c r="C217" s="10">
        <v>43214</v>
      </c>
      <c r="D217" s="11">
        <v>0.43902777777777779</v>
      </c>
      <c r="E217" s="12" t="s">
        <v>9</v>
      </c>
      <c r="F217" s="12">
        <v>10</v>
      </c>
      <c r="G217" s="12" t="s">
        <v>11</v>
      </c>
    </row>
    <row r="218" spans="3:7" ht="15" thickBot="1" x14ac:dyDescent="0.35">
      <c r="C218" s="10">
        <v>43214</v>
      </c>
      <c r="D218" s="11">
        <v>0.43906249999999997</v>
      </c>
      <c r="E218" s="12" t="s">
        <v>9</v>
      </c>
      <c r="F218" s="12">
        <v>10</v>
      </c>
      <c r="G218" s="12" t="s">
        <v>11</v>
      </c>
    </row>
    <row r="219" spans="3:7" ht="15" thickBot="1" x14ac:dyDescent="0.35">
      <c r="C219" s="10">
        <v>43214</v>
      </c>
      <c r="D219" s="11">
        <v>0.43907407407407412</v>
      </c>
      <c r="E219" s="12" t="s">
        <v>9</v>
      </c>
      <c r="F219" s="12">
        <v>10</v>
      </c>
      <c r="G219" s="12" t="s">
        <v>11</v>
      </c>
    </row>
    <row r="220" spans="3:7" ht="15" thickBot="1" x14ac:dyDescent="0.35">
      <c r="C220" s="10">
        <v>43214</v>
      </c>
      <c r="D220" s="11">
        <v>0.43909722222222225</v>
      </c>
      <c r="E220" s="12" t="s">
        <v>9</v>
      </c>
      <c r="F220" s="12">
        <v>10</v>
      </c>
      <c r="G220" s="12" t="s">
        <v>11</v>
      </c>
    </row>
    <row r="221" spans="3:7" ht="15" thickBot="1" x14ac:dyDescent="0.35">
      <c r="C221" s="10">
        <v>43214</v>
      </c>
      <c r="D221" s="11">
        <v>0.44341435185185185</v>
      </c>
      <c r="E221" s="12" t="s">
        <v>9</v>
      </c>
      <c r="F221" s="12">
        <v>11</v>
      </c>
      <c r="G221" s="12" t="s">
        <v>10</v>
      </c>
    </row>
    <row r="222" spans="3:7" ht="15" thickBot="1" x14ac:dyDescent="0.35">
      <c r="C222" s="10">
        <v>43214</v>
      </c>
      <c r="D222" s="11">
        <v>0.44344907407407402</v>
      </c>
      <c r="E222" s="12" t="s">
        <v>9</v>
      </c>
      <c r="F222" s="12">
        <v>10</v>
      </c>
      <c r="G222" s="12" t="s">
        <v>10</v>
      </c>
    </row>
    <row r="223" spans="3:7" ht="15" thickBot="1" x14ac:dyDescent="0.35">
      <c r="C223" s="10">
        <v>43214</v>
      </c>
      <c r="D223" s="11">
        <v>0.44666666666666671</v>
      </c>
      <c r="E223" s="12" t="s">
        <v>9</v>
      </c>
      <c r="F223" s="12">
        <v>11</v>
      </c>
      <c r="G223" s="12" t="s">
        <v>10</v>
      </c>
    </row>
    <row r="224" spans="3:7" ht="15" thickBot="1" x14ac:dyDescent="0.35">
      <c r="C224" s="10">
        <v>43214</v>
      </c>
      <c r="D224" s="11">
        <v>0.44836805555555559</v>
      </c>
      <c r="E224" s="12" t="s">
        <v>9</v>
      </c>
      <c r="F224" s="12">
        <v>10</v>
      </c>
      <c r="G224" s="12" t="s">
        <v>11</v>
      </c>
    </row>
    <row r="225" spans="3:7" ht="15" thickBot="1" x14ac:dyDescent="0.35">
      <c r="C225" s="10">
        <v>43214</v>
      </c>
      <c r="D225" s="11">
        <v>0.46640046296296295</v>
      </c>
      <c r="E225" s="12" t="s">
        <v>9</v>
      </c>
      <c r="F225" s="12">
        <v>19</v>
      </c>
      <c r="G225" s="12" t="s">
        <v>10</v>
      </c>
    </row>
    <row r="226" spans="3:7" ht="15" thickBot="1" x14ac:dyDescent="0.35">
      <c r="C226" s="10">
        <v>43214</v>
      </c>
      <c r="D226" s="11">
        <v>0.47951388888888885</v>
      </c>
      <c r="E226" s="12" t="s">
        <v>9</v>
      </c>
      <c r="F226" s="12">
        <v>15</v>
      </c>
      <c r="G226" s="12" t="s">
        <v>10</v>
      </c>
    </row>
    <row r="227" spans="3:7" ht="15" thickBot="1" x14ac:dyDescent="0.35">
      <c r="C227" s="10">
        <v>43214</v>
      </c>
      <c r="D227" s="11">
        <v>0.5034953703703704</v>
      </c>
      <c r="E227" s="12" t="s">
        <v>9</v>
      </c>
      <c r="F227" s="12">
        <v>11</v>
      </c>
      <c r="G227" s="12" t="s">
        <v>11</v>
      </c>
    </row>
    <row r="228" spans="3:7" ht="15" thickBot="1" x14ac:dyDescent="0.35">
      <c r="C228" s="10">
        <v>43214</v>
      </c>
      <c r="D228" s="11">
        <v>0.50875000000000004</v>
      </c>
      <c r="E228" s="12" t="s">
        <v>9</v>
      </c>
      <c r="F228" s="12">
        <v>17</v>
      </c>
      <c r="G228" s="12" t="s">
        <v>10</v>
      </c>
    </row>
    <row r="229" spans="3:7" ht="15" thickBot="1" x14ac:dyDescent="0.35">
      <c r="C229" s="10">
        <v>43214</v>
      </c>
      <c r="D229" s="11">
        <v>0.5100231481481482</v>
      </c>
      <c r="E229" s="12" t="s">
        <v>9</v>
      </c>
      <c r="F229" s="12">
        <v>12</v>
      </c>
      <c r="G229" s="12" t="s">
        <v>11</v>
      </c>
    </row>
    <row r="230" spans="3:7" ht="15" thickBot="1" x14ac:dyDescent="0.35">
      <c r="C230" s="10">
        <v>43214</v>
      </c>
      <c r="D230" s="11">
        <v>0.5103240740740741</v>
      </c>
      <c r="E230" s="12" t="s">
        <v>9</v>
      </c>
      <c r="F230" s="12">
        <v>10</v>
      </c>
      <c r="G230" s="12" t="s">
        <v>11</v>
      </c>
    </row>
    <row r="231" spans="3:7" ht="15" thickBot="1" x14ac:dyDescent="0.35">
      <c r="C231" s="10">
        <v>43214</v>
      </c>
      <c r="D231" s="11">
        <v>0.52114583333333331</v>
      </c>
      <c r="E231" s="12" t="s">
        <v>9</v>
      </c>
      <c r="F231" s="12">
        <v>26</v>
      </c>
      <c r="G231" s="12" t="s">
        <v>10</v>
      </c>
    </row>
    <row r="232" spans="3:7" ht="15" thickBot="1" x14ac:dyDescent="0.35">
      <c r="C232" s="10">
        <v>43214</v>
      </c>
      <c r="D232" s="11">
        <v>0.53528935185185189</v>
      </c>
      <c r="E232" s="12" t="s">
        <v>9</v>
      </c>
      <c r="F232" s="12">
        <v>12</v>
      </c>
      <c r="G232" s="12" t="s">
        <v>11</v>
      </c>
    </row>
    <row r="233" spans="3:7" ht="15" thickBot="1" x14ac:dyDescent="0.35">
      <c r="C233" s="10">
        <v>43214</v>
      </c>
      <c r="D233" s="11">
        <v>0.53930555555555559</v>
      </c>
      <c r="E233" s="12" t="s">
        <v>9</v>
      </c>
      <c r="F233" s="12">
        <v>16</v>
      </c>
      <c r="G233" s="12" t="s">
        <v>10</v>
      </c>
    </row>
    <row r="234" spans="3:7" ht="15" thickBot="1" x14ac:dyDescent="0.35">
      <c r="C234" s="10">
        <v>43214</v>
      </c>
      <c r="D234" s="11">
        <v>0.56715277777777773</v>
      </c>
      <c r="E234" s="12" t="s">
        <v>9</v>
      </c>
      <c r="F234" s="12">
        <v>13</v>
      </c>
      <c r="G234" s="12" t="s">
        <v>11</v>
      </c>
    </row>
    <row r="235" spans="3:7" ht="15" thickBot="1" x14ac:dyDescent="0.35">
      <c r="C235" s="10">
        <v>43214</v>
      </c>
      <c r="D235" s="11">
        <v>0.56721064814814814</v>
      </c>
      <c r="E235" s="12" t="s">
        <v>9</v>
      </c>
      <c r="F235" s="12">
        <v>11</v>
      </c>
      <c r="G235" s="12" t="s">
        <v>11</v>
      </c>
    </row>
    <row r="236" spans="3:7" ht="15" thickBot="1" x14ac:dyDescent="0.35">
      <c r="C236" s="10">
        <v>43214</v>
      </c>
      <c r="D236" s="11">
        <v>0.57519675925925928</v>
      </c>
      <c r="E236" s="12" t="s">
        <v>9</v>
      </c>
      <c r="F236" s="12">
        <v>10</v>
      </c>
      <c r="G236" s="12" t="s">
        <v>10</v>
      </c>
    </row>
    <row r="237" spans="3:7" ht="15" thickBot="1" x14ac:dyDescent="0.35">
      <c r="C237" s="10">
        <v>43214</v>
      </c>
      <c r="D237" s="11">
        <v>0.57978009259259256</v>
      </c>
      <c r="E237" s="12" t="s">
        <v>9</v>
      </c>
      <c r="F237" s="12">
        <v>17</v>
      </c>
      <c r="G237" s="12" t="s">
        <v>10</v>
      </c>
    </row>
    <row r="238" spans="3:7" ht="15" thickBot="1" x14ac:dyDescent="0.35">
      <c r="C238" s="10">
        <v>43214</v>
      </c>
      <c r="D238" s="11">
        <v>0.59790509259259261</v>
      </c>
      <c r="E238" s="12" t="s">
        <v>9</v>
      </c>
      <c r="F238" s="12">
        <v>22</v>
      </c>
      <c r="G238" s="12" t="s">
        <v>10</v>
      </c>
    </row>
    <row r="239" spans="3:7" ht="15" thickBot="1" x14ac:dyDescent="0.35">
      <c r="C239" s="10">
        <v>43214</v>
      </c>
      <c r="D239" s="11">
        <v>0.59795138888888888</v>
      </c>
      <c r="E239" s="12" t="s">
        <v>9</v>
      </c>
      <c r="F239" s="12">
        <v>29</v>
      </c>
      <c r="G239" s="12" t="s">
        <v>10</v>
      </c>
    </row>
    <row r="240" spans="3:7" ht="15" thickBot="1" x14ac:dyDescent="0.35">
      <c r="C240" s="10">
        <v>43214</v>
      </c>
      <c r="D240" s="11">
        <v>0.60961805555555559</v>
      </c>
      <c r="E240" s="12" t="s">
        <v>9</v>
      </c>
      <c r="F240" s="12">
        <v>37</v>
      </c>
      <c r="G240" s="12" t="s">
        <v>10</v>
      </c>
    </row>
    <row r="241" spans="3:7" ht="15" thickBot="1" x14ac:dyDescent="0.35">
      <c r="C241" s="10">
        <v>43214</v>
      </c>
      <c r="D241" s="11">
        <v>0.63740740740740742</v>
      </c>
      <c r="E241" s="12" t="s">
        <v>9</v>
      </c>
      <c r="F241" s="12">
        <v>24</v>
      </c>
      <c r="G241" s="12" t="s">
        <v>10</v>
      </c>
    </row>
    <row r="242" spans="3:7" ht="15" thickBot="1" x14ac:dyDescent="0.35">
      <c r="C242" s="10">
        <v>43214</v>
      </c>
      <c r="D242" s="11">
        <v>0.63743055555555561</v>
      </c>
      <c r="E242" s="12" t="s">
        <v>9</v>
      </c>
      <c r="F242" s="12">
        <v>17</v>
      </c>
      <c r="G242" s="12" t="s">
        <v>10</v>
      </c>
    </row>
    <row r="243" spans="3:7" ht="15" thickBot="1" x14ac:dyDescent="0.35">
      <c r="C243" s="10">
        <v>43214</v>
      </c>
      <c r="D243" s="11">
        <v>0.65226851851851853</v>
      </c>
      <c r="E243" s="12" t="s">
        <v>9</v>
      </c>
      <c r="F243" s="12">
        <v>18</v>
      </c>
      <c r="G243" s="12" t="s">
        <v>10</v>
      </c>
    </row>
    <row r="244" spans="3:7" ht="15" thickBot="1" x14ac:dyDescent="0.35">
      <c r="C244" s="10">
        <v>43214</v>
      </c>
      <c r="D244" s="11">
        <v>0.67268518518518527</v>
      </c>
      <c r="E244" s="12" t="s">
        <v>9</v>
      </c>
      <c r="F244" s="12">
        <v>12</v>
      </c>
      <c r="G244" s="12" t="s">
        <v>11</v>
      </c>
    </row>
    <row r="245" spans="3:7" ht="15" thickBot="1" x14ac:dyDescent="0.35">
      <c r="C245" s="10">
        <v>43214</v>
      </c>
      <c r="D245" s="11">
        <v>0.67719907407407398</v>
      </c>
      <c r="E245" s="12" t="s">
        <v>9</v>
      </c>
      <c r="F245" s="12">
        <v>10</v>
      </c>
      <c r="G245" s="12" t="s">
        <v>10</v>
      </c>
    </row>
    <row r="246" spans="3:7" ht="15" thickBot="1" x14ac:dyDescent="0.35">
      <c r="C246" s="10">
        <v>43214</v>
      </c>
      <c r="D246" s="11">
        <v>0.67721064814814813</v>
      </c>
      <c r="E246" s="12" t="s">
        <v>9</v>
      </c>
      <c r="F246" s="12">
        <v>22</v>
      </c>
      <c r="G246" s="12" t="s">
        <v>10</v>
      </c>
    </row>
    <row r="247" spans="3:7" ht="15" thickBot="1" x14ac:dyDescent="0.35">
      <c r="C247" s="10">
        <v>43214</v>
      </c>
      <c r="D247" s="11">
        <v>0.67722222222222228</v>
      </c>
      <c r="E247" s="12" t="s">
        <v>9</v>
      </c>
      <c r="F247" s="12">
        <v>29</v>
      </c>
      <c r="G247" s="12" t="s">
        <v>10</v>
      </c>
    </row>
    <row r="248" spans="3:7" ht="15" thickBot="1" x14ac:dyDescent="0.35">
      <c r="C248" s="10">
        <v>43214</v>
      </c>
      <c r="D248" s="11">
        <v>0.67723379629629632</v>
      </c>
      <c r="E248" s="12" t="s">
        <v>9</v>
      </c>
      <c r="F248" s="12">
        <v>28</v>
      </c>
      <c r="G248" s="12" t="s">
        <v>10</v>
      </c>
    </row>
    <row r="249" spans="3:7" ht="15" thickBot="1" x14ac:dyDescent="0.35">
      <c r="C249" s="10">
        <v>43214</v>
      </c>
      <c r="D249" s="11">
        <v>0.67724537037037036</v>
      </c>
      <c r="E249" s="12" t="s">
        <v>9</v>
      </c>
      <c r="F249" s="12">
        <v>26</v>
      </c>
      <c r="G249" s="12" t="s">
        <v>10</v>
      </c>
    </row>
    <row r="250" spans="3:7" ht="15" thickBot="1" x14ac:dyDescent="0.35">
      <c r="C250" s="10">
        <v>43214</v>
      </c>
      <c r="D250" s="11">
        <v>0.6772569444444444</v>
      </c>
      <c r="E250" s="12" t="s">
        <v>9</v>
      </c>
      <c r="F250" s="12">
        <v>26</v>
      </c>
      <c r="G250" s="12" t="s">
        <v>10</v>
      </c>
    </row>
    <row r="251" spans="3:7" ht="15" thickBot="1" x14ac:dyDescent="0.35">
      <c r="C251" s="10">
        <v>43214</v>
      </c>
      <c r="D251" s="11">
        <v>0.6802893518518518</v>
      </c>
      <c r="E251" s="12" t="s">
        <v>9</v>
      </c>
      <c r="F251" s="12">
        <v>24</v>
      </c>
      <c r="G251" s="12" t="s">
        <v>10</v>
      </c>
    </row>
    <row r="252" spans="3:7" ht="15" thickBot="1" x14ac:dyDescent="0.35">
      <c r="C252" s="10">
        <v>43214</v>
      </c>
      <c r="D252" s="11">
        <v>0.68031249999999999</v>
      </c>
      <c r="E252" s="12" t="s">
        <v>9</v>
      </c>
      <c r="F252" s="12">
        <v>19</v>
      </c>
      <c r="G252" s="12" t="s">
        <v>10</v>
      </c>
    </row>
    <row r="253" spans="3:7" ht="15" thickBot="1" x14ac:dyDescent="0.35">
      <c r="C253" s="10">
        <v>43214</v>
      </c>
      <c r="D253" s="11">
        <v>0.6921180555555555</v>
      </c>
      <c r="E253" s="12" t="s">
        <v>9</v>
      </c>
      <c r="F253" s="12">
        <v>11</v>
      </c>
      <c r="G253" s="12" t="s">
        <v>11</v>
      </c>
    </row>
    <row r="254" spans="3:7" ht="15" thickBot="1" x14ac:dyDescent="0.35">
      <c r="C254" s="10">
        <v>43214</v>
      </c>
      <c r="D254" s="11">
        <v>0.69212962962962965</v>
      </c>
      <c r="E254" s="12" t="s">
        <v>9</v>
      </c>
      <c r="F254" s="12">
        <v>9</v>
      </c>
      <c r="G254" s="12" t="s">
        <v>11</v>
      </c>
    </row>
    <row r="255" spans="3:7" ht="15" thickBot="1" x14ac:dyDescent="0.35">
      <c r="C255" s="10">
        <v>43214</v>
      </c>
      <c r="D255" s="11">
        <v>0.69422453703703713</v>
      </c>
      <c r="E255" s="12" t="s">
        <v>9</v>
      </c>
      <c r="F255" s="12">
        <v>27</v>
      </c>
      <c r="G255" s="12" t="s">
        <v>10</v>
      </c>
    </row>
    <row r="256" spans="3:7" ht="15" thickBot="1" x14ac:dyDescent="0.35">
      <c r="C256" s="10">
        <v>43214</v>
      </c>
      <c r="D256" s="11">
        <v>0.69427083333333339</v>
      </c>
      <c r="E256" s="12" t="s">
        <v>9</v>
      </c>
      <c r="F256" s="12">
        <v>25</v>
      </c>
      <c r="G256" s="12" t="s">
        <v>10</v>
      </c>
    </row>
    <row r="257" spans="3:7" ht="15" thickBot="1" x14ac:dyDescent="0.35">
      <c r="C257" s="10">
        <v>43214</v>
      </c>
      <c r="D257" s="11">
        <v>0.69703703703703701</v>
      </c>
      <c r="E257" s="12" t="s">
        <v>9</v>
      </c>
      <c r="F257" s="12">
        <v>28</v>
      </c>
      <c r="G257" s="12" t="s">
        <v>10</v>
      </c>
    </row>
    <row r="258" spans="3:7" ht="15" thickBot="1" x14ac:dyDescent="0.35">
      <c r="C258" s="10">
        <v>43214</v>
      </c>
      <c r="D258" s="11">
        <v>0.69759259259259254</v>
      </c>
      <c r="E258" s="12" t="s">
        <v>9</v>
      </c>
      <c r="F258" s="12">
        <v>12</v>
      </c>
      <c r="G258" s="12" t="s">
        <v>10</v>
      </c>
    </row>
    <row r="259" spans="3:7" ht="15" thickBot="1" x14ac:dyDescent="0.35">
      <c r="C259" s="10">
        <v>43214</v>
      </c>
      <c r="D259" s="11">
        <v>0.70063657407407398</v>
      </c>
      <c r="E259" s="12" t="s">
        <v>9</v>
      </c>
      <c r="F259" s="12">
        <v>14</v>
      </c>
      <c r="G259" s="12" t="s">
        <v>10</v>
      </c>
    </row>
    <row r="260" spans="3:7" ht="15" thickBot="1" x14ac:dyDescent="0.35">
      <c r="C260" s="10">
        <v>43214</v>
      </c>
      <c r="D260" s="11">
        <v>0.70065972222222228</v>
      </c>
      <c r="E260" s="12" t="s">
        <v>9</v>
      </c>
      <c r="F260" s="12">
        <v>27</v>
      </c>
      <c r="G260" s="12" t="s">
        <v>10</v>
      </c>
    </row>
    <row r="261" spans="3:7" ht="15" thickBot="1" x14ac:dyDescent="0.35">
      <c r="C261" s="10">
        <v>43214</v>
      </c>
      <c r="D261" s="11">
        <v>0.70068287037037036</v>
      </c>
      <c r="E261" s="12" t="s">
        <v>9</v>
      </c>
      <c r="F261" s="12">
        <v>29</v>
      </c>
      <c r="G261" s="12" t="s">
        <v>10</v>
      </c>
    </row>
    <row r="262" spans="3:7" ht="15" thickBot="1" x14ac:dyDescent="0.35">
      <c r="C262" s="10">
        <v>43214</v>
      </c>
      <c r="D262" s="11">
        <v>0.70083333333333331</v>
      </c>
      <c r="E262" s="12" t="s">
        <v>9</v>
      </c>
      <c r="F262" s="12">
        <v>24</v>
      </c>
      <c r="G262" s="12" t="s">
        <v>10</v>
      </c>
    </row>
    <row r="263" spans="3:7" ht="15" thickBot="1" x14ac:dyDescent="0.35">
      <c r="C263" s="10">
        <v>43214</v>
      </c>
      <c r="D263" s="11">
        <v>0.70106481481481486</v>
      </c>
      <c r="E263" s="12" t="s">
        <v>9</v>
      </c>
      <c r="F263" s="12">
        <v>32</v>
      </c>
      <c r="G263" s="12" t="s">
        <v>10</v>
      </c>
    </row>
    <row r="264" spans="3:7" ht="15" thickBot="1" x14ac:dyDescent="0.35">
      <c r="C264" s="10">
        <v>43214</v>
      </c>
      <c r="D264" s="11">
        <v>0.70393518518518527</v>
      </c>
      <c r="E264" s="12" t="s">
        <v>9</v>
      </c>
      <c r="F264" s="12">
        <v>18</v>
      </c>
      <c r="G264" s="12" t="s">
        <v>10</v>
      </c>
    </row>
    <row r="265" spans="3:7" ht="15" thickBot="1" x14ac:dyDescent="0.35">
      <c r="C265" s="10">
        <v>43214</v>
      </c>
      <c r="D265" s="11">
        <v>0.70423611111111117</v>
      </c>
      <c r="E265" s="12" t="s">
        <v>9</v>
      </c>
      <c r="F265" s="12">
        <v>28</v>
      </c>
      <c r="G265" s="12" t="s">
        <v>10</v>
      </c>
    </row>
    <row r="266" spans="3:7" ht="15" thickBot="1" x14ac:dyDescent="0.35">
      <c r="C266" s="10">
        <v>43214</v>
      </c>
      <c r="D266" s="11">
        <v>0.70424768518518521</v>
      </c>
      <c r="E266" s="12" t="s">
        <v>9</v>
      </c>
      <c r="F266" s="12">
        <v>30</v>
      </c>
      <c r="G266" s="12" t="s">
        <v>10</v>
      </c>
    </row>
    <row r="267" spans="3:7" ht="15" thickBot="1" x14ac:dyDescent="0.35">
      <c r="C267" s="10">
        <v>43214</v>
      </c>
      <c r="D267" s="11">
        <v>0.70623842592592589</v>
      </c>
      <c r="E267" s="12" t="s">
        <v>9</v>
      </c>
      <c r="F267" s="12">
        <v>28</v>
      </c>
      <c r="G267" s="12" t="s">
        <v>11</v>
      </c>
    </row>
    <row r="268" spans="3:7" ht="15" thickBot="1" x14ac:dyDescent="0.35">
      <c r="C268" s="10">
        <v>43214</v>
      </c>
      <c r="D268" s="11">
        <v>0.70626157407407408</v>
      </c>
      <c r="E268" s="12" t="s">
        <v>9</v>
      </c>
      <c r="F268" s="12">
        <v>26</v>
      </c>
      <c r="G268" s="12" t="s">
        <v>11</v>
      </c>
    </row>
    <row r="269" spans="3:7" ht="15" thickBot="1" x14ac:dyDescent="0.35">
      <c r="C269" s="10">
        <v>43214</v>
      </c>
      <c r="D269" s="11">
        <v>0.70628472222222216</v>
      </c>
      <c r="E269" s="12" t="s">
        <v>9</v>
      </c>
      <c r="F269" s="12">
        <v>15</v>
      </c>
      <c r="G269" s="12" t="s">
        <v>11</v>
      </c>
    </row>
    <row r="270" spans="3:7" ht="15" thickBot="1" x14ac:dyDescent="0.35">
      <c r="C270" s="10">
        <v>43214</v>
      </c>
      <c r="D270" s="11">
        <v>0.70704861111111106</v>
      </c>
      <c r="E270" s="12" t="s">
        <v>9</v>
      </c>
      <c r="F270" s="12">
        <v>20</v>
      </c>
      <c r="G270" s="12" t="s">
        <v>10</v>
      </c>
    </row>
    <row r="271" spans="3:7" ht="15" thickBot="1" x14ac:dyDescent="0.35">
      <c r="C271" s="10">
        <v>43214</v>
      </c>
      <c r="D271" s="11">
        <v>0.70707175925925936</v>
      </c>
      <c r="E271" s="12" t="s">
        <v>9</v>
      </c>
      <c r="F271" s="12">
        <v>21</v>
      </c>
      <c r="G271" s="12" t="s">
        <v>10</v>
      </c>
    </row>
    <row r="272" spans="3:7" ht="15" thickBot="1" x14ac:dyDescent="0.35">
      <c r="C272" s="10">
        <v>43214</v>
      </c>
      <c r="D272" s="11">
        <v>0.70708333333333329</v>
      </c>
      <c r="E272" s="12" t="s">
        <v>9</v>
      </c>
      <c r="F272" s="12">
        <v>24</v>
      </c>
      <c r="G272" s="12" t="s">
        <v>10</v>
      </c>
    </row>
    <row r="273" spans="3:7" ht="15" thickBot="1" x14ac:dyDescent="0.35">
      <c r="C273" s="10">
        <v>43214</v>
      </c>
      <c r="D273" s="11">
        <v>0.70818287037037031</v>
      </c>
      <c r="E273" s="12" t="s">
        <v>9</v>
      </c>
      <c r="F273" s="12">
        <v>21</v>
      </c>
      <c r="G273" s="12" t="s">
        <v>10</v>
      </c>
    </row>
    <row r="274" spans="3:7" ht="15" thickBot="1" x14ac:dyDescent="0.35">
      <c r="C274" s="10">
        <v>43214</v>
      </c>
      <c r="D274" s="11">
        <v>0.71697916666666661</v>
      </c>
      <c r="E274" s="12" t="s">
        <v>9</v>
      </c>
      <c r="F274" s="12">
        <v>18</v>
      </c>
      <c r="G274" s="12" t="s">
        <v>10</v>
      </c>
    </row>
    <row r="275" spans="3:7" ht="15" thickBot="1" x14ac:dyDescent="0.35">
      <c r="C275" s="10">
        <v>43214</v>
      </c>
      <c r="D275" s="11">
        <v>0.71700231481481491</v>
      </c>
      <c r="E275" s="12" t="s">
        <v>9</v>
      </c>
      <c r="F275" s="12">
        <v>25</v>
      </c>
      <c r="G275" s="12" t="s">
        <v>10</v>
      </c>
    </row>
    <row r="276" spans="3:7" ht="15" thickBot="1" x14ac:dyDescent="0.35">
      <c r="C276" s="10">
        <v>43214</v>
      </c>
      <c r="D276" s="11">
        <v>0.72341435185185177</v>
      </c>
      <c r="E276" s="12" t="s">
        <v>9</v>
      </c>
      <c r="F276" s="12">
        <v>15</v>
      </c>
      <c r="G276" s="12" t="s">
        <v>10</v>
      </c>
    </row>
    <row r="277" spans="3:7" ht="15" thickBot="1" x14ac:dyDescent="0.35">
      <c r="C277" s="10">
        <v>43214</v>
      </c>
      <c r="D277" s="11">
        <v>0.72342592592592592</v>
      </c>
      <c r="E277" s="12" t="s">
        <v>9</v>
      </c>
      <c r="F277" s="12">
        <v>14</v>
      </c>
      <c r="G277" s="12" t="s">
        <v>10</v>
      </c>
    </row>
    <row r="278" spans="3:7" ht="15" thickBot="1" x14ac:dyDescent="0.35">
      <c r="C278" s="10">
        <v>43214</v>
      </c>
      <c r="D278" s="11">
        <v>0.72344907407407411</v>
      </c>
      <c r="E278" s="12" t="s">
        <v>9</v>
      </c>
      <c r="F278" s="12">
        <v>11</v>
      </c>
      <c r="G278" s="12" t="s">
        <v>10</v>
      </c>
    </row>
    <row r="279" spans="3:7" ht="15" thickBot="1" x14ac:dyDescent="0.35">
      <c r="C279" s="10">
        <v>43214</v>
      </c>
      <c r="D279" s="11">
        <v>0.72457175925925921</v>
      </c>
      <c r="E279" s="12" t="s">
        <v>9</v>
      </c>
      <c r="F279" s="12">
        <v>17</v>
      </c>
      <c r="G279" s="12" t="s">
        <v>10</v>
      </c>
    </row>
    <row r="280" spans="3:7" ht="15" thickBot="1" x14ac:dyDescent="0.35">
      <c r="C280" s="10">
        <v>43214</v>
      </c>
      <c r="D280" s="11">
        <v>0.73730324074074083</v>
      </c>
      <c r="E280" s="12" t="s">
        <v>9</v>
      </c>
      <c r="F280" s="12">
        <v>22</v>
      </c>
      <c r="G280" s="12" t="s">
        <v>10</v>
      </c>
    </row>
    <row r="281" spans="3:7" ht="15" thickBot="1" x14ac:dyDescent="0.35">
      <c r="C281" s="10">
        <v>43214</v>
      </c>
      <c r="D281" s="11">
        <v>0.73791666666666667</v>
      </c>
      <c r="E281" s="12" t="s">
        <v>9</v>
      </c>
      <c r="F281" s="12">
        <v>12</v>
      </c>
      <c r="G281" s="12" t="s">
        <v>11</v>
      </c>
    </row>
    <row r="282" spans="3:7" ht="15" thickBot="1" x14ac:dyDescent="0.35">
      <c r="C282" s="10">
        <v>43214</v>
      </c>
      <c r="D282" s="11">
        <v>0.73959490740740741</v>
      </c>
      <c r="E282" s="12" t="s">
        <v>9</v>
      </c>
      <c r="F282" s="12">
        <v>14</v>
      </c>
      <c r="G282" s="12" t="s">
        <v>11</v>
      </c>
    </row>
    <row r="283" spans="3:7" ht="15" thickBot="1" x14ac:dyDescent="0.35">
      <c r="C283" s="10">
        <v>43214</v>
      </c>
      <c r="D283" s="11">
        <v>0.73983796296296289</v>
      </c>
      <c r="E283" s="12" t="s">
        <v>9</v>
      </c>
      <c r="F283" s="12">
        <v>10</v>
      </c>
      <c r="G283" s="12" t="s">
        <v>11</v>
      </c>
    </row>
    <row r="284" spans="3:7" ht="15" thickBot="1" x14ac:dyDescent="0.35">
      <c r="C284" s="10">
        <v>43214</v>
      </c>
      <c r="D284" s="11">
        <v>0.74747685185185186</v>
      </c>
      <c r="E284" s="12" t="s">
        <v>9</v>
      </c>
      <c r="F284" s="12">
        <v>21</v>
      </c>
      <c r="G284" s="12" t="s">
        <v>10</v>
      </c>
    </row>
    <row r="285" spans="3:7" ht="15" thickBot="1" x14ac:dyDescent="0.35">
      <c r="C285" s="10">
        <v>43214</v>
      </c>
      <c r="D285" s="11">
        <v>0.75064814814814806</v>
      </c>
      <c r="E285" s="12" t="s">
        <v>9</v>
      </c>
      <c r="F285" s="12">
        <v>12</v>
      </c>
      <c r="G285" s="12" t="s">
        <v>10</v>
      </c>
    </row>
    <row r="286" spans="3:7" ht="15" thickBot="1" x14ac:dyDescent="0.35">
      <c r="C286" s="10">
        <v>43214</v>
      </c>
      <c r="D286" s="11">
        <v>0.7512847222222222</v>
      </c>
      <c r="E286" s="12" t="s">
        <v>9</v>
      </c>
      <c r="F286" s="12">
        <v>40</v>
      </c>
      <c r="G286" s="12" t="s">
        <v>10</v>
      </c>
    </row>
    <row r="287" spans="3:7" ht="15" thickBot="1" x14ac:dyDescent="0.35">
      <c r="C287" s="10">
        <v>43214</v>
      </c>
      <c r="D287" s="11">
        <v>0.75767361111111109</v>
      </c>
      <c r="E287" s="12" t="s">
        <v>9</v>
      </c>
      <c r="F287" s="12">
        <v>10</v>
      </c>
      <c r="G287" s="12" t="s">
        <v>10</v>
      </c>
    </row>
    <row r="288" spans="3:7" ht="15" thickBot="1" x14ac:dyDescent="0.35">
      <c r="C288" s="10">
        <v>43214</v>
      </c>
      <c r="D288" s="11">
        <v>0.75840277777777787</v>
      </c>
      <c r="E288" s="12" t="s">
        <v>9</v>
      </c>
      <c r="F288" s="12">
        <v>20</v>
      </c>
      <c r="G288" s="12" t="s">
        <v>10</v>
      </c>
    </row>
    <row r="289" spans="3:7" ht="15" thickBot="1" x14ac:dyDescent="0.35">
      <c r="C289" s="10">
        <v>43214</v>
      </c>
      <c r="D289" s="11">
        <v>0.76607638888888896</v>
      </c>
      <c r="E289" s="12" t="s">
        <v>9</v>
      </c>
      <c r="F289" s="12">
        <v>14</v>
      </c>
      <c r="G289" s="12" t="s">
        <v>11</v>
      </c>
    </row>
    <row r="290" spans="3:7" ht="15" thickBot="1" x14ac:dyDescent="0.35">
      <c r="C290" s="10">
        <v>43214</v>
      </c>
      <c r="D290" s="11">
        <v>0.766087962962963</v>
      </c>
      <c r="E290" s="12" t="s">
        <v>9</v>
      </c>
      <c r="F290" s="12">
        <v>13</v>
      </c>
      <c r="G290" s="12" t="s">
        <v>11</v>
      </c>
    </row>
    <row r="291" spans="3:7" ht="15" thickBot="1" x14ac:dyDescent="0.35">
      <c r="C291" s="10">
        <v>43214</v>
      </c>
      <c r="D291" s="11">
        <v>0.76978009259259261</v>
      </c>
      <c r="E291" s="12" t="s">
        <v>9</v>
      </c>
      <c r="F291" s="12">
        <v>18</v>
      </c>
      <c r="G291" s="12" t="s">
        <v>10</v>
      </c>
    </row>
    <row r="292" spans="3:7" ht="15" thickBot="1" x14ac:dyDescent="0.35">
      <c r="C292" s="10">
        <v>43214</v>
      </c>
      <c r="D292" s="11">
        <v>0.77174768518518511</v>
      </c>
      <c r="E292" s="12" t="s">
        <v>9</v>
      </c>
      <c r="F292" s="12">
        <v>24</v>
      </c>
      <c r="G292" s="12" t="s">
        <v>10</v>
      </c>
    </row>
    <row r="293" spans="3:7" ht="15" thickBot="1" x14ac:dyDescent="0.35">
      <c r="C293" s="10">
        <v>43214</v>
      </c>
      <c r="D293" s="11">
        <v>0.77530092592592592</v>
      </c>
      <c r="E293" s="12" t="s">
        <v>9</v>
      </c>
      <c r="F293" s="12">
        <v>23</v>
      </c>
      <c r="G293" s="12" t="s">
        <v>10</v>
      </c>
    </row>
    <row r="294" spans="3:7" ht="15" thickBot="1" x14ac:dyDescent="0.35">
      <c r="C294" s="10">
        <v>43214</v>
      </c>
      <c r="D294" s="11">
        <v>0.775324074074074</v>
      </c>
      <c r="E294" s="12" t="s">
        <v>9</v>
      </c>
      <c r="F294" s="12">
        <v>22</v>
      </c>
      <c r="G294" s="12" t="s">
        <v>10</v>
      </c>
    </row>
    <row r="295" spans="3:7" ht="15" thickBot="1" x14ac:dyDescent="0.35">
      <c r="C295" s="10">
        <v>43214</v>
      </c>
      <c r="D295" s="11">
        <v>0.7753472222222223</v>
      </c>
      <c r="E295" s="12" t="s">
        <v>9</v>
      </c>
      <c r="F295" s="12">
        <v>29</v>
      </c>
      <c r="G295" s="12" t="s">
        <v>10</v>
      </c>
    </row>
    <row r="296" spans="3:7" ht="15" thickBot="1" x14ac:dyDescent="0.35">
      <c r="C296" s="10">
        <v>43214</v>
      </c>
      <c r="D296" s="11">
        <v>0.77834490740740747</v>
      </c>
      <c r="E296" s="12" t="s">
        <v>9</v>
      </c>
      <c r="F296" s="12">
        <v>31</v>
      </c>
      <c r="G296" s="12" t="s">
        <v>11</v>
      </c>
    </row>
    <row r="297" spans="3:7" ht="15" thickBot="1" x14ac:dyDescent="0.35">
      <c r="C297" s="10">
        <v>43214</v>
      </c>
      <c r="D297" s="11">
        <v>0.77841435185185182</v>
      </c>
      <c r="E297" s="12" t="s">
        <v>9</v>
      </c>
      <c r="F297" s="12">
        <v>10</v>
      </c>
      <c r="G297" s="12" t="s">
        <v>11</v>
      </c>
    </row>
    <row r="298" spans="3:7" ht="15" thickBot="1" x14ac:dyDescent="0.35">
      <c r="C298" s="10">
        <v>43214</v>
      </c>
      <c r="D298" s="11">
        <v>0.78068287037037043</v>
      </c>
      <c r="E298" s="12" t="s">
        <v>9</v>
      </c>
      <c r="F298" s="12">
        <v>8</v>
      </c>
      <c r="G298" s="12" t="s">
        <v>10</v>
      </c>
    </row>
    <row r="299" spans="3:7" ht="15" thickBot="1" x14ac:dyDescent="0.35">
      <c r="C299" s="10">
        <v>43214</v>
      </c>
      <c r="D299" s="11">
        <v>0.78069444444444447</v>
      </c>
      <c r="E299" s="12" t="s">
        <v>9</v>
      </c>
      <c r="F299" s="12">
        <v>14</v>
      </c>
      <c r="G299" s="12" t="s">
        <v>10</v>
      </c>
    </row>
    <row r="300" spans="3:7" ht="15" thickBot="1" x14ac:dyDescent="0.35">
      <c r="C300" s="10">
        <v>43214</v>
      </c>
      <c r="D300" s="11">
        <v>0.78071759259259255</v>
      </c>
      <c r="E300" s="12" t="s">
        <v>9</v>
      </c>
      <c r="F300" s="12">
        <v>22</v>
      </c>
      <c r="G300" s="12" t="s">
        <v>10</v>
      </c>
    </row>
    <row r="301" spans="3:7" ht="15" thickBot="1" x14ac:dyDescent="0.35">
      <c r="C301" s="10">
        <v>43214</v>
      </c>
      <c r="D301" s="11">
        <v>0.78071759259259255</v>
      </c>
      <c r="E301" s="12" t="s">
        <v>9</v>
      </c>
      <c r="F301" s="12">
        <v>20</v>
      </c>
      <c r="G301" s="12" t="s">
        <v>10</v>
      </c>
    </row>
    <row r="302" spans="3:7" ht="15" thickBot="1" x14ac:dyDescent="0.35">
      <c r="C302" s="10">
        <v>43214</v>
      </c>
      <c r="D302" s="11">
        <v>0.78074074074074085</v>
      </c>
      <c r="E302" s="12" t="s">
        <v>9</v>
      </c>
      <c r="F302" s="12">
        <v>23</v>
      </c>
      <c r="G302" s="12" t="s">
        <v>10</v>
      </c>
    </row>
    <row r="303" spans="3:7" ht="15" thickBot="1" x14ac:dyDescent="0.35">
      <c r="C303" s="10">
        <v>43214</v>
      </c>
      <c r="D303" s="11">
        <v>0.78074074074074085</v>
      </c>
      <c r="E303" s="12" t="s">
        <v>9</v>
      </c>
      <c r="F303" s="12">
        <v>14</v>
      </c>
      <c r="G303" s="12" t="s">
        <v>10</v>
      </c>
    </row>
    <row r="304" spans="3:7" ht="15" thickBot="1" x14ac:dyDescent="0.35">
      <c r="C304" s="10">
        <v>43214</v>
      </c>
      <c r="D304" s="11">
        <v>0.78075231481481477</v>
      </c>
      <c r="E304" s="12" t="s">
        <v>9</v>
      </c>
      <c r="F304" s="12">
        <v>14</v>
      </c>
      <c r="G304" s="12" t="s">
        <v>10</v>
      </c>
    </row>
    <row r="305" spans="3:7" ht="15" thickBot="1" x14ac:dyDescent="0.35">
      <c r="C305" s="10">
        <v>43214</v>
      </c>
      <c r="D305" s="11">
        <v>0.78086805555555561</v>
      </c>
      <c r="E305" s="12" t="s">
        <v>9</v>
      </c>
      <c r="F305" s="12">
        <v>10</v>
      </c>
      <c r="G305" s="12" t="s">
        <v>10</v>
      </c>
    </row>
    <row r="306" spans="3:7" ht="15" thickBot="1" x14ac:dyDescent="0.35">
      <c r="C306" s="10">
        <v>43214</v>
      </c>
      <c r="D306" s="11">
        <v>0.78131944444444434</v>
      </c>
      <c r="E306" s="12" t="s">
        <v>9</v>
      </c>
      <c r="F306" s="12">
        <v>15</v>
      </c>
      <c r="G306" s="12" t="s">
        <v>11</v>
      </c>
    </row>
    <row r="307" spans="3:7" ht="15" thickBot="1" x14ac:dyDescent="0.35">
      <c r="C307" s="10">
        <v>43214</v>
      </c>
      <c r="D307" s="11">
        <v>0.78133101851851849</v>
      </c>
      <c r="E307" s="12" t="s">
        <v>9</v>
      </c>
      <c r="F307" s="12">
        <v>14</v>
      </c>
      <c r="G307" s="12" t="s">
        <v>11</v>
      </c>
    </row>
    <row r="308" spans="3:7" ht="15" thickBot="1" x14ac:dyDescent="0.35">
      <c r="C308" s="10">
        <v>43214</v>
      </c>
      <c r="D308" s="11">
        <v>0.78135416666666668</v>
      </c>
      <c r="E308" s="12" t="s">
        <v>9</v>
      </c>
      <c r="F308" s="12">
        <v>13</v>
      </c>
      <c r="G308" s="12" t="s">
        <v>11</v>
      </c>
    </row>
    <row r="309" spans="3:7" ht="15" thickBot="1" x14ac:dyDescent="0.35">
      <c r="C309" s="10">
        <v>43214</v>
      </c>
      <c r="D309" s="11">
        <v>0.78141203703703699</v>
      </c>
      <c r="E309" s="12" t="s">
        <v>9</v>
      </c>
      <c r="F309" s="12">
        <v>11</v>
      </c>
      <c r="G309" s="12" t="s">
        <v>11</v>
      </c>
    </row>
    <row r="310" spans="3:7" ht="15" thickBot="1" x14ac:dyDescent="0.35">
      <c r="C310" s="10">
        <v>43214</v>
      </c>
      <c r="D310" s="11">
        <v>0.78144675925925933</v>
      </c>
      <c r="E310" s="12" t="s">
        <v>9</v>
      </c>
      <c r="F310" s="12">
        <v>11</v>
      </c>
      <c r="G310" s="12" t="s">
        <v>11</v>
      </c>
    </row>
    <row r="311" spans="3:7" ht="15" thickBot="1" x14ac:dyDescent="0.35">
      <c r="C311" s="10">
        <v>43214</v>
      </c>
      <c r="D311" s="11">
        <v>0.78233796296296287</v>
      </c>
      <c r="E311" s="12" t="s">
        <v>9</v>
      </c>
      <c r="F311" s="12">
        <v>25</v>
      </c>
      <c r="G311" s="12" t="s">
        <v>10</v>
      </c>
    </row>
    <row r="312" spans="3:7" ht="15" thickBot="1" x14ac:dyDescent="0.35">
      <c r="C312" s="10">
        <v>43214</v>
      </c>
      <c r="D312" s="11">
        <v>0.78251157407407401</v>
      </c>
      <c r="E312" s="12" t="s">
        <v>9</v>
      </c>
      <c r="F312" s="12">
        <v>25</v>
      </c>
      <c r="G312" s="12" t="s">
        <v>11</v>
      </c>
    </row>
    <row r="313" spans="3:7" ht="15" thickBot="1" x14ac:dyDescent="0.35">
      <c r="C313" s="10">
        <v>43214</v>
      </c>
      <c r="D313" s="11">
        <v>0.78254629629629635</v>
      </c>
      <c r="E313" s="12" t="s">
        <v>9</v>
      </c>
      <c r="F313" s="12">
        <v>19</v>
      </c>
      <c r="G313" s="12" t="s">
        <v>11</v>
      </c>
    </row>
    <row r="314" spans="3:7" ht="15" thickBot="1" x14ac:dyDescent="0.35">
      <c r="C314" s="10">
        <v>43214</v>
      </c>
      <c r="D314" s="11">
        <v>0.78256944444444443</v>
      </c>
      <c r="E314" s="12" t="s">
        <v>9</v>
      </c>
      <c r="F314" s="12">
        <v>22</v>
      </c>
      <c r="G314" s="12" t="s">
        <v>11</v>
      </c>
    </row>
    <row r="315" spans="3:7" ht="15" thickBot="1" x14ac:dyDescent="0.35">
      <c r="C315" s="10">
        <v>43214</v>
      </c>
      <c r="D315" s="11">
        <v>0.78258101851851858</v>
      </c>
      <c r="E315" s="12" t="s">
        <v>9</v>
      </c>
      <c r="F315" s="12">
        <v>19</v>
      </c>
      <c r="G315" s="12" t="s">
        <v>11</v>
      </c>
    </row>
    <row r="316" spans="3:7" ht="15" thickBot="1" x14ac:dyDescent="0.35">
      <c r="C316" s="10">
        <v>43214</v>
      </c>
      <c r="D316" s="11">
        <v>0.78259259259259262</v>
      </c>
      <c r="E316" s="12" t="s">
        <v>9</v>
      </c>
      <c r="F316" s="12">
        <v>10</v>
      </c>
      <c r="G316" s="12" t="s">
        <v>11</v>
      </c>
    </row>
    <row r="317" spans="3:7" ht="15" thickBot="1" x14ac:dyDescent="0.35">
      <c r="C317" s="10">
        <v>43214</v>
      </c>
      <c r="D317" s="11">
        <v>0.78310185185185188</v>
      </c>
      <c r="E317" s="12" t="s">
        <v>9</v>
      </c>
      <c r="F317" s="12">
        <v>29</v>
      </c>
      <c r="G317" s="12" t="s">
        <v>11</v>
      </c>
    </row>
    <row r="318" spans="3:7" ht="15" thickBot="1" x14ac:dyDescent="0.35">
      <c r="C318" s="10">
        <v>43214</v>
      </c>
      <c r="D318" s="11">
        <v>0.78314814814814815</v>
      </c>
      <c r="E318" s="12" t="s">
        <v>9</v>
      </c>
      <c r="F318" s="12">
        <v>12</v>
      </c>
      <c r="G318" s="12" t="s">
        <v>11</v>
      </c>
    </row>
    <row r="319" spans="3:7" ht="15" thickBot="1" x14ac:dyDescent="0.35">
      <c r="C319" s="10">
        <v>43214</v>
      </c>
      <c r="D319" s="11">
        <v>0.78584490740740742</v>
      </c>
      <c r="E319" s="12" t="s">
        <v>9</v>
      </c>
      <c r="F319" s="12">
        <v>23</v>
      </c>
      <c r="G319" s="12" t="s">
        <v>10</v>
      </c>
    </row>
    <row r="320" spans="3:7" ht="15" thickBot="1" x14ac:dyDescent="0.35">
      <c r="C320" s="10">
        <v>43214</v>
      </c>
      <c r="D320" s="11">
        <v>0.78930555555555559</v>
      </c>
      <c r="E320" s="12" t="s">
        <v>9</v>
      </c>
      <c r="F320" s="12">
        <v>12</v>
      </c>
      <c r="G320" s="12" t="s">
        <v>11</v>
      </c>
    </row>
    <row r="321" spans="3:7" ht="15" thickBot="1" x14ac:dyDescent="0.35">
      <c r="C321" s="10">
        <v>43214</v>
      </c>
      <c r="D321" s="11">
        <v>0.79021990740740744</v>
      </c>
      <c r="E321" s="12" t="s">
        <v>9</v>
      </c>
      <c r="F321" s="12">
        <v>12</v>
      </c>
      <c r="G321" s="12" t="s">
        <v>11</v>
      </c>
    </row>
    <row r="322" spans="3:7" ht="15" thickBot="1" x14ac:dyDescent="0.35">
      <c r="C322" s="10">
        <v>43214</v>
      </c>
      <c r="D322" s="11">
        <v>0.8219212962962964</v>
      </c>
      <c r="E322" s="12" t="s">
        <v>9</v>
      </c>
      <c r="F322" s="12">
        <v>18</v>
      </c>
      <c r="G322" s="12" t="s">
        <v>10</v>
      </c>
    </row>
    <row r="323" spans="3:7" ht="15" thickBot="1" x14ac:dyDescent="0.35">
      <c r="C323" s="10">
        <v>43214</v>
      </c>
      <c r="D323" s="11">
        <v>0.82197916666666659</v>
      </c>
      <c r="E323" s="12" t="s">
        <v>9</v>
      </c>
      <c r="F323" s="12">
        <v>13</v>
      </c>
      <c r="G323" s="12" t="s">
        <v>10</v>
      </c>
    </row>
    <row r="324" spans="3:7" ht="15" thickBot="1" x14ac:dyDescent="0.35">
      <c r="C324" s="10">
        <v>43214</v>
      </c>
      <c r="D324" s="11">
        <v>0.84320601851851851</v>
      </c>
      <c r="E324" s="12" t="s">
        <v>9</v>
      </c>
      <c r="F324" s="12">
        <v>38</v>
      </c>
      <c r="G324" s="12" t="s">
        <v>11</v>
      </c>
    </row>
    <row r="325" spans="3:7" ht="15" thickBot="1" x14ac:dyDescent="0.35">
      <c r="C325" s="10">
        <v>43214</v>
      </c>
      <c r="D325" s="11">
        <v>0.84773148148148147</v>
      </c>
      <c r="E325" s="12" t="s">
        <v>9</v>
      </c>
      <c r="F325" s="12">
        <v>11</v>
      </c>
      <c r="G325" s="12" t="s">
        <v>10</v>
      </c>
    </row>
    <row r="326" spans="3:7" ht="15" thickBot="1" x14ac:dyDescent="0.35">
      <c r="C326" s="10">
        <v>43214</v>
      </c>
      <c r="D326" s="11">
        <v>0.88505787037037031</v>
      </c>
      <c r="E326" s="12" t="s">
        <v>9</v>
      </c>
      <c r="F326" s="12">
        <v>21</v>
      </c>
      <c r="G326" s="12" t="s">
        <v>10</v>
      </c>
    </row>
    <row r="327" spans="3:7" ht="15" thickBot="1" x14ac:dyDescent="0.35">
      <c r="C327" s="10">
        <v>43214</v>
      </c>
      <c r="D327" s="11">
        <v>0.88506944444444446</v>
      </c>
      <c r="E327" s="12" t="s">
        <v>9</v>
      </c>
      <c r="F327" s="12">
        <v>19</v>
      </c>
      <c r="G327" s="12" t="s">
        <v>10</v>
      </c>
    </row>
    <row r="328" spans="3:7" ht="15" thickBot="1" x14ac:dyDescent="0.35">
      <c r="C328" s="10">
        <v>43214</v>
      </c>
      <c r="D328" s="11">
        <v>0.88510416666666669</v>
      </c>
      <c r="E328" s="12" t="s">
        <v>9</v>
      </c>
      <c r="F328" s="12">
        <v>14</v>
      </c>
      <c r="G328" s="12" t="s">
        <v>10</v>
      </c>
    </row>
    <row r="329" spans="3:7" ht="15" thickBot="1" x14ac:dyDescent="0.35">
      <c r="C329" s="10">
        <v>43214</v>
      </c>
      <c r="D329" s="11">
        <v>0.89113425925925915</v>
      </c>
      <c r="E329" s="12" t="s">
        <v>9</v>
      </c>
      <c r="F329" s="12">
        <v>11</v>
      </c>
      <c r="G329" s="12" t="s">
        <v>11</v>
      </c>
    </row>
    <row r="330" spans="3:7" ht="15" thickBot="1" x14ac:dyDescent="0.35">
      <c r="C330" s="10">
        <v>43214</v>
      </c>
      <c r="D330" s="11">
        <v>0.92270833333333335</v>
      </c>
      <c r="E330" s="12" t="s">
        <v>9</v>
      </c>
      <c r="F330" s="12">
        <v>10</v>
      </c>
      <c r="G330" s="12" t="s">
        <v>11</v>
      </c>
    </row>
    <row r="331" spans="3:7" ht="15" thickBot="1" x14ac:dyDescent="0.35">
      <c r="C331" s="10">
        <v>43215</v>
      </c>
      <c r="D331" s="11">
        <v>0.13749999999999998</v>
      </c>
      <c r="E331" s="12" t="s">
        <v>9</v>
      </c>
      <c r="F331" s="12">
        <v>12</v>
      </c>
      <c r="G331" s="12" t="s">
        <v>11</v>
      </c>
    </row>
    <row r="332" spans="3:7" ht="15" thickBot="1" x14ac:dyDescent="0.35">
      <c r="C332" s="10">
        <v>43215</v>
      </c>
      <c r="D332" s="11">
        <v>0.13771990740740739</v>
      </c>
      <c r="E332" s="12" t="s">
        <v>9</v>
      </c>
      <c r="F332" s="12">
        <v>15</v>
      </c>
      <c r="G332" s="12" t="s">
        <v>11</v>
      </c>
    </row>
    <row r="333" spans="3:7" ht="15" thickBot="1" x14ac:dyDescent="0.35">
      <c r="C333" s="10">
        <v>43215</v>
      </c>
      <c r="D333" s="11">
        <v>0.26385416666666667</v>
      </c>
      <c r="E333" s="12" t="s">
        <v>9</v>
      </c>
      <c r="F333" s="12">
        <v>11</v>
      </c>
      <c r="G333" s="12" t="s">
        <v>11</v>
      </c>
    </row>
    <row r="334" spans="3:7" ht="15" thickBot="1" x14ac:dyDescent="0.35">
      <c r="C334" s="10">
        <v>43215</v>
      </c>
      <c r="D334" s="11">
        <v>0.26435185185185184</v>
      </c>
      <c r="E334" s="12" t="s">
        <v>9</v>
      </c>
      <c r="F334" s="12">
        <v>8</v>
      </c>
      <c r="G334" s="12" t="s">
        <v>10</v>
      </c>
    </row>
    <row r="335" spans="3:7" ht="15" thickBot="1" x14ac:dyDescent="0.35">
      <c r="C335" s="10">
        <v>43215</v>
      </c>
      <c r="D335" s="11">
        <v>0.30469907407407409</v>
      </c>
      <c r="E335" s="12" t="s">
        <v>9</v>
      </c>
      <c r="F335" s="12">
        <v>13</v>
      </c>
      <c r="G335" s="12" t="s">
        <v>11</v>
      </c>
    </row>
    <row r="336" spans="3:7" ht="15" thickBot="1" x14ac:dyDescent="0.35">
      <c r="C336" s="10">
        <v>43215</v>
      </c>
      <c r="D336" s="11">
        <v>0.31638888888888889</v>
      </c>
      <c r="E336" s="12" t="s">
        <v>9</v>
      </c>
      <c r="F336" s="12">
        <v>13</v>
      </c>
      <c r="G336" s="12" t="s">
        <v>11</v>
      </c>
    </row>
    <row r="337" spans="3:7" ht="15" thickBot="1" x14ac:dyDescent="0.35">
      <c r="C337" s="10">
        <v>43215</v>
      </c>
      <c r="D337" s="11">
        <v>0.31650462962962961</v>
      </c>
      <c r="E337" s="12" t="s">
        <v>9</v>
      </c>
      <c r="F337" s="12">
        <v>11</v>
      </c>
      <c r="G337" s="12" t="s">
        <v>11</v>
      </c>
    </row>
    <row r="338" spans="3:7" ht="15" thickBot="1" x14ac:dyDescent="0.35">
      <c r="C338" s="10">
        <v>43215</v>
      </c>
      <c r="D338" s="11">
        <v>0.32446759259259261</v>
      </c>
      <c r="E338" s="12" t="s">
        <v>9</v>
      </c>
      <c r="F338" s="12">
        <v>10</v>
      </c>
      <c r="G338" s="12" t="s">
        <v>11</v>
      </c>
    </row>
    <row r="339" spans="3:7" ht="15" thickBot="1" x14ac:dyDescent="0.35">
      <c r="C339" s="10">
        <v>43215</v>
      </c>
      <c r="D339" s="11">
        <v>0.33145833333333335</v>
      </c>
      <c r="E339" s="12" t="s">
        <v>9</v>
      </c>
      <c r="F339" s="12">
        <v>24</v>
      </c>
      <c r="G339" s="12" t="s">
        <v>10</v>
      </c>
    </row>
    <row r="340" spans="3:7" ht="15" thickBot="1" x14ac:dyDescent="0.35">
      <c r="C340" s="10">
        <v>43215</v>
      </c>
      <c r="D340" s="11">
        <v>0.33467592592592593</v>
      </c>
      <c r="E340" s="12" t="s">
        <v>9</v>
      </c>
      <c r="F340" s="12">
        <v>10</v>
      </c>
      <c r="G340" s="12" t="s">
        <v>11</v>
      </c>
    </row>
    <row r="341" spans="3:7" ht="15" thickBot="1" x14ac:dyDescent="0.35">
      <c r="C341" s="10">
        <v>43215</v>
      </c>
      <c r="D341" s="11">
        <v>0.33884259259259258</v>
      </c>
      <c r="E341" s="12" t="s">
        <v>9</v>
      </c>
      <c r="F341" s="12">
        <v>11</v>
      </c>
      <c r="G341" s="12" t="s">
        <v>10</v>
      </c>
    </row>
    <row r="342" spans="3:7" ht="15" thickBot="1" x14ac:dyDescent="0.35">
      <c r="C342" s="10">
        <v>43215</v>
      </c>
      <c r="D342" s="11">
        <v>0.36256944444444444</v>
      </c>
      <c r="E342" s="12" t="s">
        <v>9</v>
      </c>
      <c r="F342" s="12">
        <v>10</v>
      </c>
      <c r="G342" s="12" t="s">
        <v>11</v>
      </c>
    </row>
    <row r="343" spans="3:7" ht="15" thickBot="1" x14ac:dyDescent="0.35">
      <c r="C343" s="10">
        <v>43215</v>
      </c>
      <c r="D343" s="11">
        <v>0.37164351851851851</v>
      </c>
      <c r="E343" s="12" t="s">
        <v>9</v>
      </c>
      <c r="F343" s="12">
        <v>11</v>
      </c>
      <c r="G343" s="12" t="s">
        <v>11</v>
      </c>
    </row>
    <row r="344" spans="3:7" ht="15" thickBot="1" x14ac:dyDescent="0.35">
      <c r="C344" s="10">
        <v>43215</v>
      </c>
      <c r="D344" s="11">
        <v>0.39319444444444446</v>
      </c>
      <c r="E344" s="12" t="s">
        <v>9</v>
      </c>
      <c r="F344" s="12">
        <v>10</v>
      </c>
      <c r="G344" s="12" t="s">
        <v>10</v>
      </c>
    </row>
    <row r="345" spans="3:7" ht="15" thickBot="1" x14ac:dyDescent="0.35">
      <c r="C345" s="10">
        <v>43215</v>
      </c>
      <c r="D345" s="11">
        <v>0.40285879629629634</v>
      </c>
      <c r="E345" s="12" t="s">
        <v>9</v>
      </c>
      <c r="F345" s="12">
        <v>12</v>
      </c>
      <c r="G345" s="12" t="s">
        <v>11</v>
      </c>
    </row>
    <row r="346" spans="3:7" ht="15" thickBot="1" x14ac:dyDescent="0.35">
      <c r="C346" s="10">
        <v>43215</v>
      </c>
      <c r="D346" s="11">
        <v>0.4145138888888889</v>
      </c>
      <c r="E346" s="12" t="s">
        <v>9</v>
      </c>
      <c r="F346" s="12">
        <v>11</v>
      </c>
      <c r="G346" s="12" t="s">
        <v>11</v>
      </c>
    </row>
    <row r="347" spans="3:7" ht="15" thickBot="1" x14ac:dyDescent="0.35">
      <c r="C347" s="10">
        <v>43215</v>
      </c>
      <c r="D347" s="11">
        <v>0.43451388888888887</v>
      </c>
      <c r="E347" s="12" t="s">
        <v>9</v>
      </c>
      <c r="F347" s="12">
        <v>14</v>
      </c>
      <c r="G347" s="12" t="s">
        <v>11</v>
      </c>
    </row>
    <row r="348" spans="3:7" ht="15" thickBot="1" x14ac:dyDescent="0.35">
      <c r="C348" s="10">
        <v>43215</v>
      </c>
      <c r="D348" s="11">
        <v>0.48576388888888888</v>
      </c>
      <c r="E348" s="12" t="s">
        <v>9</v>
      </c>
      <c r="F348" s="12">
        <v>12</v>
      </c>
      <c r="G348" s="12" t="s">
        <v>11</v>
      </c>
    </row>
    <row r="349" spans="3:7" ht="15" thickBot="1" x14ac:dyDescent="0.35">
      <c r="C349" s="10">
        <v>43215</v>
      </c>
      <c r="D349" s="11">
        <v>0.48777777777777781</v>
      </c>
      <c r="E349" s="12" t="s">
        <v>9</v>
      </c>
      <c r="F349" s="12">
        <v>12</v>
      </c>
      <c r="G349" s="12" t="s">
        <v>10</v>
      </c>
    </row>
    <row r="350" spans="3:7" ht="15" thickBot="1" x14ac:dyDescent="0.35">
      <c r="C350" s="10">
        <v>43215</v>
      </c>
      <c r="D350" s="11">
        <v>0.49843750000000003</v>
      </c>
      <c r="E350" s="12" t="s">
        <v>9</v>
      </c>
      <c r="F350" s="12">
        <v>12</v>
      </c>
      <c r="G350" s="12" t="s">
        <v>10</v>
      </c>
    </row>
    <row r="351" spans="3:7" ht="15" thickBot="1" x14ac:dyDescent="0.35">
      <c r="C351" s="10">
        <v>43215</v>
      </c>
      <c r="D351" s="11">
        <v>0.50291666666666668</v>
      </c>
      <c r="E351" s="12" t="s">
        <v>9</v>
      </c>
      <c r="F351" s="12">
        <v>20</v>
      </c>
      <c r="G351" s="12" t="s">
        <v>10</v>
      </c>
    </row>
    <row r="352" spans="3:7" ht="15" thickBot="1" x14ac:dyDescent="0.35">
      <c r="C352" s="10">
        <v>43215</v>
      </c>
      <c r="D352" s="11">
        <v>0.50295138888888891</v>
      </c>
      <c r="E352" s="12" t="s">
        <v>9</v>
      </c>
      <c r="F352" s="12">
        <v>12</v>
      </c>
      <c r="G352" s="12" t="s">
        <v>10</v>
      </c>
    </row>
    <row r="353" spans="3:7" ht="15" thickBot="1" x14ac:dyDescent="0.35">
      <c r="C353" s="10">
        <v>43215</v>
      </c>
      <c r="D353" s="11">
        <v>0.50696759259259261</v>
      </c>
      <c r="E353" s="12" t="s">
        <v>9</v>
      </c>
      <c r="F353" s="12">
        <v>13</v>
      </c>
      <c r="G353" s="12" t="s">
        <v>11</v>
      </c>
    </row>
    <row r="354" spans="3:7" ht="15" thickBot="1" x14ac:dyDescent="0.35">
      <c r="C354" s="10">
        <v>43215</v>
      </c>
      <c r="D354" s="11">
        <v>0.50905092592592593</v>
      </c>
      <c r="E354" s="12" t="s">
        <v>9</v>
      </c>
      <c r="F354" s="12">
        <v>30</v>
      </c>
      <c r="G354" s="12" t="s">
        <v>10</v>
      </c>
    </row>
    <row r="355" spans="3:7" ht="15" thickBot="1" x14ac:dyDescent="0.35">
      <c r="C355" s="10">
        <v>43215</v>
      </c>
      <c r="D355" s="11">
        <v>0.51020833333333326</v>
      </c>
      <c r="E355" s="12" t="s">
        <v>9</v>
      </c>
      <c r="F355" s="12">
        <v>12</v>
      </c>
      <c r="G355" s="12" t="s">
        <v>11</v>
      </c>
    </row>
    <row r="356" spans="3:7" ht="15" thickBot="1" x14ac:dyDescent="0.35">
      <c r="C356" s="10">
        <v>43215</v>
      </c>
      <c r="D356" s="11">
        <v>0.51047453703703705</v>
      </c>
      <c r="E356" s="12" t="s">
        <v>9</v>
      </c>
      <c r="F356" s="12">
        <v>12</v>
      </c>
      <c r="G356" s="12" t="s">
        <v>11</v>
      </c>
    </row>
    <row r="357" spans="3:7" ht="15" thickBot="1" x14ac:dyDescent="0.35">
      <c r="C357" s="10">
        <v>43215</v>
      </c>
      <c r="D357" s="11">
        <v>0.52969907407407402</v>
      </c>
      <c r="E357" s="12" t="s">
        <v>9</v>
      </c>
      <c r="F357" s="12">
        <v>11</v>
      </c>
      <c r="G357" s="12" t="s">
        <v>11</v>
      </c>
    </row>
    <row r="358" spans="3:7" ht="15" thickBot="1" x14ac:dyDescent="0.35">
      <c r="C358" s="10">
        <v>43215</v>
      </c>
      <c r="D358" s="11">
        <v>0.58666666666666667</v>
      </c>
      <c r="E358" s="12" t="s">
        <v>9</v>
      </c>
      <c r="F358" s="12">
        <v>15</v>
      </c>
      <c r="G358" s="12" t="s">
        <v>11</v>
      </c>
    </row>
    <row r="359" spans="3:7" ht="15" thickBot="1" x14ac:dyDescent="0.35">
      <c r="C359" s="10">
        <v>43215</v>
      </c>
      <c r="D359" s="11">
        <v>0.59810185185185183</v>
      </c>
      <c r="E359" s="12" t="s">
        <v>9</v>
      </c>
      <c r="F359" s="12">
        <v>23</v>
      </c>
      <c r="G359" s="12" t="s">
        <v>10</v>
      </c>
    </row>
    <row r="360" spans="3:7" ht="15" thickBot="1" x14ac:dyDescent="0.35">
      <c r="C360" s="10">
        <v>43215</v>
      </c>
      <c r="D360" s="11">
        <v>0.6315277777777778</v>
      </c>
      <c r="E360" s="12" t="s">
        <v>9</v>
      </c>
      <c r="F360" s="12">
        <v>17</v>
      </c>
      <c r="G360" s="12" t="s">
        <v>11</v>
      </c>
    </row>
    <row r="361" spans="3:7" ht="15" thickBot="1" x14ac:dyDescent="0.35">
      <c r="C361" s="10">
        <v>43215</v>
      </c>
      <c r="D361" s="11">
        <v>0.63158564814814822</v>
      </c>
      <c r="E361" s="12" t="s">
        <v>9</v>
      </c>
      <c r="F361" s="12">
        <v>23</v>
      </c>
      <c r="G361" s="12" t="s">
        <v>11</v>
      </c>
    </row>
    <row r="362" spans="3:7" ht="15" thickBot="1" x14ac:dyDescent="0.35">
      <c r="C362" s="10">
        <v>43215</v>
      </c>
      <c r="D362" s="11">
        <v>0.63798611111111114</v>
      </c>
      <c r="E362" s="12" t="s">
        <v>9</v>
      </c>
      <c r="F362" s="12">
        <v>19</v>
      </c>
      <c r="G362" s="12" t="s">
        <v>10</v>
      </c>
    </row>
    <row r="363" spans="3:7" ht="15" thickBot="1" x14ac:dyDescent="0.35">
      <c r="C363" s="10">
        <v>43215</v>
      </c>
      <c r="D363" s="11">
        <v>0.65247685185185189</v>
      </c>
      <c r="E363" s="12" t="s">
        <v>9</v>
      </c>
      <c r="F363" s="12">
        <v>10</v>
      </c>
      <c r="G363" s="12" t="s">
        <v>10</v>
      </c>
    </row>
    <row r="364" spans="3:7" ht="15" thickBot="1" x14ac:dyDescent="0.35">
      <c r="C364" s="10">
        <v>43215</v>
      </c>
      <c r="D364" s="11">
        <v>0.67349537037037033</v>
      </c>
      <c r="E364" s="12" t="s">
        <v>9</v>
      </c>
      <c r="F364" s="12">
        <v>17</v>
      </c>
      <c r="G364" s="12" t="s">
        <v>10</v>
      </c>
    </row>
    <row r="365" spans="3:7" ht="15" thickBot="1" x14ac:dyDescent="0.35">
      <c r="C365" s="10">
        <v>43215</v>
      </c>
      <c r="D365" s="11">
        <v>0.68427083333333327</v>
      </c>
      <c r="E365" s="12" t="s">
        <v>9</v>
      </c>
      <c r="F365" s="12">
        <v>11</v>
      </c>
      <c r="G365" s="12" t="s">
        <v>11</v>
      </c>
    </row>
    <row r="366" spans="3:7" ht="15" thickBot="1" x14ac:dyDescent="0.35">
      <c r="C366" s="10">
        <v>43215</v>
      </c>
      <c r="D366" s="11">
        <v>0.68623842592592599</v>
      </c>
      <c r="E366" s="12" t="s">
        <v>9</v>
      </c>
      <c r="F366" s="12">
        <v>21</v>
      </c>
      <c r="G366" s="12" t="s">
        <v>10</v>
      </c>
    </row>
    <row r="367" spans="3:7" ht="15" thickBot="1" x14ac:dyDescent="0.35">
      <c r="C367" s="10">
        <v>43215</v>
      </c>
      <c r="D367" s="11">
        <v>0.69164351851851846</v>
      </c>
      <c r="E367" s="12" t="s">
        <v>9</v>
      </c>
      <c r="F367" s="12">
        <v>11</v>
      </c>
      <c r="G367" s="12" t="s">
        <v>10</v>
      </c>
    </row>
    <row r="368" spans="3:7" ht="15" thickBot="1" x14ac:dyDescent="0.35">
      <c r="C368" s="10">
        <v>43215</v>
      </c>
      <c r="D368" s="11">
        <v>0.69209490740740742</v>
      </c>
      <c r="E368" s="12" t="s">
        <v>9</v>
      </c>
      <c r="F368" s="12">
        <v>27</v>
      </c>
      <c r="G368" s="12" t="s">
        <v>10</v>
      </c>
    </row>
    <row r="369" spans="3:7" ht="15" thickBot="1" x14ac:dyDescent="0.35">
      <c r="C369" s="10">
        <v>43215</v>
      </c>
      <c r="D369" s="11">
        <v>0.69574074074074066</v>
      </c>
      <c r="E369" s="12" t="s">
        <v>9</v>
      </c>
      <c r="F369" s="12">
        <v>23</v>
      </c>
      <c r="G369" s="12" t="s">
        <v>10</v>
      </c>
    </row>
    <row r="370" spans="3:7" ht="15" thickBot="1" x14ac:dyDescent="0.35">
      <c r="C370" s="10">
        <v>43215</v>
      </c>
      <c r="D370" s="11">
        <v>0.69658564814814816</v>
      </c>
      <c r="E370" s="12" t="s">
        <v>9</v>
      </c>
      <c r="F370" s="12">
        <v>19</v>
      </c>
      <c r="G370" s="12" t="s">
        <v>10</v>
      </c>
    </row>
    <row r="371" spans="3:7" ht="15" thickBot="1" x14ac:dyDescent="0.35">
      <c r="C371" s="10">
        <v>43215</v>
      </c>
      <c r="D371" s="11">
        <v>0.6965972222222222</v>
      </c>
      <c r="E371" s="12" t="s">
        <v>9</v>
      </c>
      <c r="F371" s="12">
        <v>13</v>
      </c>
      <c r="G371" s="12" t="s">
        <v>10</v>
      </c>
    </row>
    <row r="372" spans="3:7" ht="15" thickBot="1" x14ac:dyDescent="0.35">
      <c r="C372" s="10">
        <v>43215</v>
      </c>
      <c r="D372" s="11">
        <v>0.69663194444444443</v>
      </c>
      <c r="E372" s="12" t="s">
        <v>9</v>
      </c>
      <c r="F372" s="12">
        <v>14</v>
      </c>
      <c r="G372" s="12" t="s">
        <v>10</v>
      </c>
    </row>
    <row r="373" spans="3:7" ht="15" thickBot="1" x14ac:dyDescent="0.35">
      <c r="C373" s="10">
        <v>43215</v>
      </c>
      <c r="D373" s="11">
        <v>0.70047453703703699</v>
      </c>
      <c r="E373" s="12" t="s">
        <v>9</v>
      </c>
      <c r="F373" s="12">
        <v>22</v>
      </c>
      <c r="G373" s="12" t="s">
        <v>10</v>
      </c>
    </row>
    <row r="374" spans="3:7" ht="15" thickBot="1" x14ac:dyDescent="0.35">
      <c r="C374" s="10">
        <v>43215</v>
      </c>
      <c r="D374" s="11">
        <v>0.70113425925925921</v>
      </c>
      <c r="E374" s="12" t="s">
        <v>9</v>
      </c>
      <c r="F374" s="12">
        <v>20</v>
      </c>
      <c r="G374" s="12" t="s">
        <v>10</v>
      </c>
    </row>
    <row r="375" spans="3:7" ht="15" thickBot="1" x14ac:dyDescent="0.35">
      <c r="C375" s="10">
        <v>43215</v>
      </c>
      <c r="D375" s="11">
        <v>0.70114583333333336</v>
      </c>
      <c r="E375" s="12" t="s">
        <v>9</v>
      </c>
      <c r="F375" s="12">
        <v>16</v>
      </c>
      <c r="G375" s="12" t="s">
        <v>10</v>
      </c>
    </row>
    <row r="376" spans="3:7" ht="15" thickBot="1" x14ac:dyDescent="0.35">
      <c r="C376" s="10">
        <v>43215</v>
      </c>
      <c r="D376" s="11">
        <v>0.70115740740740751</v>
      </c>
      <c r="E376" s="12" t="s">
        <v>9</v>
      </c>
      <c r="F376" s="12">
        <v>10</v>
      </c>
      <c r="G376" s="12" t="s">
        <v>10</v>
      </c>
    </row>
    <row r="377" spans="3:7" ht="15" thickBot="1" x14ac:dyDescent="0.35">
      <c r="C377" s="10">
        <v>43215</v>
      </c>
      <c r="D377" s="11">
        <v>0.70116898148148143</v>
      </c>
      <c r="E377" s="12" t="s">
        <v>9</v>
      </c>
      <c r="F377" s="12">
        <v>9</v>
      </c>
      <c r="G377" s="12" t="s">
        <v>10</v>
      </c>
    </row>
    <row r="378" spans="3:7" ht="15" thickBot="1" x14ac:dyDescent="0.35">
      <c r="C378" s="10">
        <v>43215</v>
      </c>
      <c r="D378" s="11">
        <v>0.70130787037037035</v>
      </c>
      <c r="E378" s="12" t="s">
        <v>9</v>
      </c>
      <c r="F378" s="12">
        <v>9</v>
      </c>
      <c r="G378" s="12" t="s">
        <v>10</v>
      </c>
    </row>
    <row r="379" spans="3:7" ht="15" thickBot="1" x14ac:dyDescent="0.35">
      <c r="C379" s="10">
        <v>43215</v>
      </c>
      <c r="D379" s="11">
        <v>0.7013194444444445</v>
      </c>
      <c r="E379" s="12" t="s">
        <v>9</v>
      </c>
      <c r="F379" s="12">
        <v>9</v>
      </c>
      <c r="G379" s="12" t="s">
        <v>10</v>
      </c>
    </row>
    <row r="380" spans="3:7" ht="15" thickBot="1" x14ac:dyDescent="0.35">
      <c r="C380" s="10">
        <v>43215</v>
      </c>
      <c r="D380" s="11">
        <v>0.70133101851851853</v>
      </c>
      <c r="E380" s="12" t="s">
        <v>9</v>
      </c>
      <c r="F380" s="12">
        <v>12</v>
      </c>
      <c r="G380" s="12" t="s">
        <v>10</v>
      </c>
    </row>
    <row r="381" spans="3:7" ht="15" thickBot="1" x14ac:dyDescent="0.35">
      <c r="C381" s="10">
        <v>43215</v>
      </c>
      <c r="D381" s="11">
        <v>0.70134259259259257</v>
      </c>
      <c r="E381" s="12" t="s">
        <v>9</v>
      </c>
      <c r="F381" s="12">
        <v>29</v>
      </c>
      <c r="G381" s="12" t="s">
        <v>10</v>
      </c>
    </row>
    <row r="382" spans="3:7" ht="15" thickBot="1" x14ac:dyDescent="0.35">
      <c r="C382" s="10">
        <v>43215</v>
      </c>
      <c r="D382" s="11">
        <v>0.70135416666666661</v>
      </c>
      <c r="E382" s="12" t="s">
        <v>9</v>
      </c>
      <c r="F382" s="12">
        <v>21</v>
      </c>
      <c r="G382" s="12" t="s">
        <v>10</v>
      </c>
    </row>
    <row r="383" spans="3:7" ht="15" thickBot="1" x14ac:dyDescent="0.35">
      <c r="C383" s="10">
        <v>43215</v>
      </c>
      <c r="D383" s="11">
        <v>0.70136574074074076</v>
      </c>
      <c r="E383" s="12" t="s">
        <v>9</v>
      </c>
      <c r="F383" s="12">
        <v>26</v>
      </c>
      <c r="G383" s="12" t="s">
        <v>10</v>
      </c>
    </row>
    <row r="384" spans="3:7" ht="15" thickBot="1" x14ac:dyDescent="0.35">
      <c r="C384" s="10">
        <v>43215</v>
      </c>
      <c r="D384" s="11">
        <v>0.70226851851851846</v>
      </c>
      <c r="E384" s="12" t="s">
        <v>9</v>
      </c>
      <c r="F384" s="12">
        <v>29</v>
      </c>
      <c r="G384" s="12" t="s">
        <v>10</v>
      </c>
    </row>
    <row r="385" spans="3:7" ht="15" thickBot="1" x14ac:dyDescent="0.35">
      <c r="C385" s="10">
        <v>43215</v>
      </c>
      <c r="D385" s="11">
        <v>0.70313657407407415</v>
      </c>
      <c r="E385" s="12" t="s">
        <v>9</v>
      </c>
      <c r="F385" s="12">
        <v>26</v>
      </c>
      <c r="G385" s="12" t="s">
        <v>10</v>
      </c>
    </row>
    <row r="386" spans="3:7" ht="15" thickBot="1" x14ac:dyDescent="0.35">
      <c r="C386" s="10">
        <v>43215</v>
      </c>
      <c r="D386" s="11">
        <v>0.70442129629629635</v>
      </c>
      <c r="E386" s="12" t="s">
        <v>9</v>
      </c>
      <c r="F386" s="12">
        <v>27</v>
      </c>
      <c r="G386" s="12" t="s">
        <v>10</v>
      </c>
    </row>
    <row r="387" spans="3:7" ht="15" thickBot="1" x14ac:dyDescent="0.35">
      <c r="C387" s="10">
        <v>43215</v>
      </c>
      <c r="D387" s="11">
        <v>0.70650462962962957</v>
      </c>
      <c r="E387" s="12" t="s">
        <v>9</v>
      </c>
      <c r="F387" s="12">
        <v>26</v>
      </c>
      <c r="G387" s="12" t="s">
        <v>10</v>
      </c>
    </row>
    <row r="388" spans="3:7" ht="15" thickBot="1" x14ac:dyDescent="0.35">
      <c r="C388" s="10">
        <v>43215</v>
      </c>
      <c r="D388" s="11">
        <v>0.71148148148148149</v>
      </c>
      <c r="E388" s="12" t="s">
        <v>9</v>
      </c>
      <c r="F388" s="12">
        <v>25</v>
      </c>
      <c r="G388" s="12" t="s">
        <v>10</v>
      </c>
    </row>
    <row r="389" spans="3:7" ht="15" thickBot="1" x14ac:dyDescent="0.35">
      <c r="C389" s="10">
        <v>43215</v>
      </c>
      <c r="D389" s="11">
        <v>0.71173611111111112</v>
      </c>
      <c r="E389" s="12" t="s">
        <v>9</v>
      </c>
      <c r="F389" s="12">
        <v>12</v>
      </c>
      <c r="G389" s="12" t="s">
        <v>10</v>
      </c>
    </row>
    <row r="390" spans="3:7" ht="15" thickBot="1" x14ac:dyDescent="0.35">
      <c r="C390" s="10">
        <v>43215</v>
      </c>
      <c r="D390" s="11">
        <v>0.71180555555555547</v>
      </c>
      <c r="E390" s="12" t="s">
        <v>9</v>
      </c>
      <c r="F390" s="12">
        <v>10</v>
      </c>
      <c r="G390" s="12" t="s">
        <v>10</v>
      </c>
    </row>
    <row r="391" spans="3:7" ht="15" thickBot="1" x14ac:dyDescent="0.35">
      <c r="C391" s="10">
        <v>43215</v>
      </c>
      <c r="D391" s="11">
        <v>0.72116898148148145</v>
      </c>
      <c r="E391" s="12" t="s">
        <v>9</v>
      </c>
      <c r="F391" s="12">
        <v>23</v>
      </c>
      <c r="G391" s="12" t="s">
        <v>10</v>
      </c>
    </row>
    <row r="392" spans="3:7" ht="15" thickBot="1" x14ac:dyDescent="0.35">
      <c r="C392" s="10">
        <v>43215</v>
      </c>
      <c r="D392" s="11">
        <v>0.72121527777777772</v>
      </c>
      <c r="E392" s="12" t="s">
        <v>9</v>
      </c>
      <c r="F392" s="12">
        <v>22</v>
      </c>
      <c r="G392" s="12" t="s">
        <v>10</v>
      </c>
    </row>
    <row r="393" spans="3:7" ht="15" thickBot="1" x14ac:dyDescent="0.35">
      <c r="C393" s="10">
        <v>43215</v>
      </c>
      <c r="D393" s="11">
        <v>0.72873842592592597</v>
      </c>
      <c r="E393" s="12" t="s">
        <v>9</v>
      </c>
      <c r="F393" s="12">
        <v>12</v>
      </c>
      <c r="G393" s="12" t="s">
        <v>11</v>
      </c>
    </row>
    <row r="394" spans="3:7" ht="15" thickBot="1" x14ac:dyDescent="0.35">
      <c r="C394" s="10">
        <v>43215</v>
      </c>
      <c r="D394" s="11">
        <v>0.73475694444444439</v>
      </c>
      <c r="E394" s="12" t="s">
        <v>9</v>
      </c>
      <c r="F394" s="12">
        <v>20</v>
      </c>
      <c r="G394" s="12" t="s">
        <v>10</v>
      </c>
    </row>
    <row r="395" spans="3:7" ht="15" thickBot="1" x14ac:dyDescent="0.35">
      <c r="C395" s="10">
        <v>43215</v>
      </c>
      <c r="D395" s="11">
        <v>0.74918981481481473</v>
      </c>
      <c r="E395" s="12" t="s">
        <v>9</v>
      </c>
      <c r="F395" s="12">
        <v>25</v>
      </c>
      <c r="G395" s="12" t="s">
        <v>10</v>
      </c>
    </row>
    <row r="396" spans="3:7" ht="15" thickBot="1" x14ac:dyDescent="0.35">
      <c r="C396" s="10">
        <v>43215</v>
      </c>
      <c r="D396" s="11">
        <v>0.75137731481481485</v>
      </c>
      <c r="E396" s="12" t="s">
        <v>9</v>
      </c>
      <c r="F396" s="12">
        <v>22</v>
      </c>
      <c r="G396" s="12" t="s">
        <v>10</v>
      </c>
    </row>
    <row r="397" spans="3:7" ht="15" thickBot="1" x14ac:dyDescent="0.35">
      <c r="C397" s="10">
        <v>43215</v>
      </c>
      <c r="D397" s="11">
        <v>0.75336805555555564</v>
      </c>
      <c r="E397" s="12" t="s">
        <v>9</v>
      </c>
      <c r="F397" s="12">
        <v>10</v>
      </c>
      <c r="G397" s="12" t="s">
        <v>10</v>
      </c>
    </row>
    <row r="398" spans="3:7" ht="15" thickBot="1" x14ac:dyDescent="0.35">
      <c r="C398" s="10">
        <v>43215</v>
      </c>
      <c r="D398" s="11">
        <v>0.75376157407407407</v>
      </c>
      <c r="E398" s="12" t="s">
        <v>9</v>
      </c>
      <c r="F398" s="12">
        <v>9</v>
      </c>
      <c r="G398" s="12" t="s">
        <v>10</v>
      </c>
    </row>
    <row r="399" spans="3:7" ht="15" thickBot="1" x14ac:dyDescent="0.35">
      <c r="C399" s="10">
        <v>43215</v>
      </c>
      <c r="D399" s="11">
        <v>0.7581134259259259</v>
      </c>
      <c r="E399" s="12" t="s">
        <v>9</v>
      </c>
      <c r="F399" s="12">
        <v>11</v>
      </c>
      <c r="G399" s="12" t="s">
        <v>11</v>
      </c>
    </row>
    <row r="400" spans="3:7" ht="15" thickBot="1" x14ac:dyDescent="0.35">
      <c r="C400" s="10">
        <v>43215</v>
      </c>
      <c r="D400" s="11">
        <v>0.76620370370370372</v>
      </c>
      <c r="E400" s="12" t="s">
        <v>9</v>
      </c>
      <c r="F400" s="12">
        <v>16</v>
      </c>
      <c r="G400" s="12" t="s">
        <v>10</v>
      </c>
    </row>
    <row r="401" spans="3:7" ht="15" thickBot="1" x14ac:dyDescent="0.35">
      <c r="C401" s="10">
        <v>43215</v>
      </c>
      <c r="D401" s="11">
        <v>0.77076388888888892</v>
      </c>
      <c r="E401" s="12" t="s">
        <v>9</v>
      </c>
      <c r="F401" s="12">
        <v>11</v>
      </c>
      <c r="G401" s="12" t="s">
        <v>10</v>
      </c>
    </row>
    <row r="402" spans="3:7" ht="15" thickBot="1" x14ac:dyDescent="0.35">
      <c r="C402" s="10">
        <v>43215</v>
      </c>
      <c r="D402" s="11">
        <v>0.77348379629629627</v>
      </c>
      <c r="E402" s="12" t="s">
        <v>9</v>
      </c>
      <c r="F402" s="12">
        <v>13</v>
      </c>
      <c r="G402" s="12" t="s">
        <v>11</v>
      </c>
    </row>
    <row r="403" spans="3:7" ht="15" thickBot="1" x14ac:dyDescent="0.35">
      <c r="C403" s="10">
        <v>43215</v>
      </c>
      <c r="D403" s="11">
        <v>0.77541666666666664</v>
      </c>
      <c r="E403" s="12" t="s">
        <v>9</v>
      </c>
      <c r="F403" s="12">
        <v>13</v>
      </c>
      <c r="G403" s="12" t="s">
        <v>11</v>
      </c>
    </row>
    <row r="404" spans="3:7" ht="15" thickBot="1" x14ac:dyDescent="0.35">
      <c r="C404" s="10">
        <v>43215</v>
      </c>
      <c r="D404" s="11">
        <v>0.7758449074074073</v>
      </c>
      <c r="E404" s="12" t="s">
        <v>9</v>
      </c>
      <c r="F404" s="12">
        <v>16</v>
      </c>
      <c r="G404" s="12" t="s">
        <v>10</v>
      </c>
    </row>
    <row r="405" spans="3:7" ht="15" thickBot="1" x14ac:dyDescent="0.35">
      <c r="C405" s="10">
        <v>43215</v>
      </c>
      <c r="D405" s="11">
        <v>0.77587962962962964</v>
      </c>
      <c r="E405" s="12" t="s">
        <v>9</v>
      </c>
      <c r="F405" s="12">
        <v>11</v>
      </c>
      <c r="G405" s="12" t="s">
        <v>11</v>
      </c>
    </row>
    <row r="406" spans="3:7" ht="15" thickBot="1" x14ac:dyDescent="0.35">
      <c r="C406" s="10">
        <v>43215</v>
      </c>
      <c r="D406" s="11">
        <v>0.77601851851851855</v>
      </c>
      <c r="E406" s="12" t="s">
        <v>9</v>
      </c>
      <c r="F406" s="12">
        <v>19</v>
      </c>
      <c r="G406" s="12" t="s">
        <v>10</v>
      </c>
    </row>
    <row r="407" spans="3:7" ht="15" thickBot="1" x14ac:dyDescent="0.35">
      <c r="C407" s="10">
        <v>43215</v>
      </c>
      <c r="D407" s="11">
        <v>0.77605324074074078</v>
      </c>
      <c r="E407" s="12" t="s">
        <v>9</v>
      </c>
      <c r="F407" s="12">
        <v>7</v>
      </c>
      <c r="G407" s="12" t="s">
        <v>11</v>
      </c>
    </row>
    <row r="408" spans="3:7" ht="15" thickBot="1" x14ac:dyDescent="0.35">
      <c r="C408" s="10">
        <v>43215</v>
      </c>
      <c r="D408" s="11">
        <v>0.77614583333333342</v>
      </c>
      <c r="E408" s="12" t="s">
        <v>9</v>
      </c>
      <c r="F408" s="12">
        <v>17</v>
      </c>
      <c r="G408" s="12" t="s">
        <v>10</v>
      </c>
    </row>
    <row r="409" spans="3:7" ht="15" thickBot="1" x14ac:dyDescent="0.35">
      <c r="C409" s="10">
        <v>43215</v>
      </c>
      <c r="D409" s="11">
        <v>0.77672453703703714</v>
      </c>
      <c r="E409" s="12" t="s">
        <v>9</v>
      </c>
      <c r="F409" s="12">
        <v>26</v>
      </c>
      <c r="G409" s="12" t="s">
        <v>10</v>
      </c>
    </row>
    <row r="410" spans="3:7" ht="15" thickBot="1" x14ac:dyDescent="0.35">
      <c r="C410" s="10">
        <v>43215</v>
      </c>
      <c r="D410" s="11">
        <v>0.78656250000000005</v>
      </c>
      <c r="E410" s="12" t="s">
        <v>9</v>
      </c>
      <c r="F410" s="12">
        <v>11</v>
      </c>
      <c r="G410" s="12" t="s">
        <v>11</v>
      </c>
    </row>
    <row r="411" spans="3:7" ht="15" thickBot="1" x14ac:dyDescent="0.35">
      <c r="C411" s="10">
        <v>43215</v>
      </c>
      <c r="D411" s="11">
        <v>0.78731481481481491</v>
      </c>
      <c r="E411" s="12" t="s">
        <v>9</v>
      </c>
      <c r="F411" s="12">
        <v>11</v>
      </c>
      <c r="G411" s="12" t="s">
        <v>11</v>
      </c>
    </row>
    <row r="412" spans="3:7" ht="15" thickBot="1" x14ac:dyDescent="0.35">
      <c r="C412" s="10">
        <v>43215</v>
      </c>
      <c r="D412" s="11">
        <v>0.78736111111111118</v>
      </c>
      <c r="E412" s="12" t="s">
        <v>9</v>
      </c>
      <c r="F412" s="12">
        <v>10</v>
      </c>
      <c r="G412" s="12" t="s">
        <v>11</v>
      </c>
    </row>
    <row r="413" spans="3:7" ht="15" thickBot="1" x14ac:dyDescent="0.35">
      <c r="C413" s="10">
        <v>43215</v>
      </c>
      <c r="D413" s="11">
        <v>0.80254629629629637</v>
      </c>
      <c r="E413" s="12" t="s">
        <v>9</v>
      </c>
      <c r="F413" s="12">
        <v>28</v>
      </c>
      <c r="G413" s="12" t="s">
        <v>10</v>
      </c>
    </row>
    <row r="414" spans="3:7" ht="15" thickBot="1" x14ac:dyDescent="0.35">
      <c r="C414" s="10">
        <v>43215</v>
      </c>
      <c r="D414" s="11">
        <v>0.8052893518518518</v>
      </c>
      <c r="E414" s="12" t="s">
        <v>9</v>
      </c>
      <c r="F414" s="12">
        <v>23</v>
      </c>
      <c r="G414" s="12" t="s">
        <v>10</v>
      </c>
    </row>
    <row r="415" spans="3:7" ht="15" thickBot="1" x14ac:dyDescent="0.35">
      <c r="C415" s="10">
        <v>43215</v>
      </c>
      <c r="D415" s="11">
        <v>0.81664351851851846</v>
      </c>
      <c r="E415" s="12" t="s">
        <v>9</v>
      </c>
      <c r="F415" s="12">
        <v>10</v>
      </c>
      <c r="G415" s="12" t="s">
        <v>11</v>
      </c>
    </row>
    <row r="416" spans="3:7" ht="15" thickBot="1" x14ac:dyDescent="0.35">
      <c r="C416" s="10">
        <v>43215</v>
      </c>
      <c r="D416" s="11">
        <v>0.82917824074074076</v>
      </c>
      <c r="E416" s="12" t="s">
        <v>9</v>
      </c>
      <c r="F416" s="12">
        <v>22</v>
      </c>
      <c r="G416" s="12" t="s">
        <v>10</v>
      </c>
    </row>
    <row r="417" spans="3:7" ht="15" thickBot="1" x14ac:dyDescent="0.35">
      <c r="C417" s="10">
        <v>43215</v>
      </c>
      <c r="D417" s="11">
        <v>0.83120370370370367</v>
      </c>
      <c r="E417" s="12" t="s">
        <v>9</v>
      </c>
      <c r="F417" s="12">
        <v>10</v>
      </c>
      <c r="G417" s="12" t="s">
        <v>11</v>
      </c>
    </row>
    <row r="418" spans="3:7" ht="15" thickBot="1" x14ac:dyDescent="0.35">
      <c r="C418" s="10">
        <v>43215</v>
      </c>
      <c r="D418" s="11">
        <v>0.83310185185185182</v>
      </c>
      <c r="E418" s="12" t="s">
        <v>9</v>
      </c>
      <c r="F418" s="12">
        <v>12</v>
      </c>
      <c r="G418" s="12" t="s">
        <v>11</v>
      </c>
    </row>
    <row r="419" spans="3:7" ht="15" thickBot="1" x14ac:dyDescent="0.35">
      <c r="C419" s="10">
        <v>43215</v>
      </c>
      <c r="D419" s="11">
        <v>0.83542824074074085</v>
      </c>
      <c r="E419" s="12" t="s">
        <v>9</v>
      </c>
      <c r="F419" s="12">
        <v>22</v>
      </c>
      <c r="G419" s="12" t="s">
        <v>10</v>
      </c>
    </row>
    <row r="420" spans="3:7" ht="15" thickBot="1" x14ac:dyDescent="0.35">
      <c r="C420" s="10">
        <v>43215</v>
      </c>
      <c r="D420" s="11">
        <v>0.83762731481481489</v>
      </c>
      <c r="E420" s="12" t="s">
        <v>9</v>
      </c>
      <c r="F420" s="12">
        <v>20</v>
      </c>
      <c r="G420" s="12" t="s">
        <v>11</v>
      </c>
    </row>
    <row r="421" spans="3:7" ht="15" thickBot="1" x14ac:dyDescent="0.35">
      <c r="C421" s="10">
        <v>43215</v>
      </c>
      <c r="D421" s="11">
        <v>0.83770833333333339</v>
      </c>
      <c r="E421" s="12" t="s">
        <v>9</v>
      </c>
      <c r="F421" s="12">
        <v>10</v>
      </c>
      <c r="G421" s="12" t="s">
        <v>11</v>
      </c>
    </row>
    <row r="422" spans="3:7" ht="15" thickBot="1" x14ac:dyDescent="0.35">
      <c r="C422" s="10">
        <v>43215</v>
      </c>
      <c r="D422" s="11">
        <v>0.84168981481481486</v>
      </c>
      <c r="E422" s="12" t="s">
        <v>9</v>
      </c>
      <c r="F422" s="12">
        <v>25</v>
      </c>
      <c r="G422" s="12" t="s">
        <v>10</v>
      </c>
    </row>
    <row r="423" spans="3:7" ht="15" thickBot="1" x14ac:dyDescent="0.35">
      <c r="C423" s="10">
        <v>43215</v>
      </c>
      <c r="D423" s="11">
        <v>0.8494560185185186</v>
      </c>
      <c r="E423" s="12" t="s">
        <v>9</v>
      </c>
      <c r="F423" s="12">
        <v>14</v>
      </c>
      <c r="G423" s="12" t="s">
        <v>10</v>
      </c>
    </row>
    <row r="424" spans="3:7" ht="15" thickBot="1" x14ac:dyDescent="0.35">
      <c r="C424" s="10">
        <v>43215</v>
      </c>
      <c r="D424" s="11">
        <v>0.84993055555555552</v>
      </c>
      <c r="E424" s="12" t="s">
        <v>9</v>
      </c>
      <c r="F424" s="12">
        <v>13</v>
      </c>
      <c r="G424" s="12" t="s">
        <v>11</v>
      </c>
    </row>
    <row r="425" spans="3:7" ht="15" thickBot="1" x14ac:dyDescent="0.35">
      <c r="C425" s="10">
        <v>43215</v>
      </c>
      <c r="D425" s="11">
        <v>0.86069444444444443</v>
      </c>
      <c r="E425" s="12" t="s">
        <v>9</v>
      </c>
      <c r="F425" s="12">
        <v>19</v>
      </c>
      <c r="G425" s="12" t="s">
        <v>10</v>
      </c>
    </row>
    <row r="426" spans="3:7" ht="15" thickBot="1" x14ac:dyDescent="0.35">
      <c r="C426" s="10">
        <v>43215</v>
      </c>
      <c r="D426" s="11">
        <v>0.87204861111111109</v>
      </c>
      <c r="E426" s="12" t="s">
        <v>9</v>
      </c>
      <c r="F426" s="12">
        <v>23</v>
      </c>
      <c r="G426" s="12" t="s">
        <v>10</v>
      </c>
    </row>
    <row r="427" spans="3:7" ht="15" thickBot="1" x14ac:dyDescent="0.35">
      <c r="C427" s="10">
        <v>43216</v>
      </c>
      <c r="D427" s="11">
        <v>2.3831018518518519E-2</v>
      </c>
      <c r="E427" s="12" t="s">
        <v>9</v>
      </c>
      <c r="F427" s="12">
        <v>19</v>
      </c>
      <c r="G427" s="12" t="s">
        <v>10</v>
      </c>
    </row>
    <row r="428" spans="3:7" ht="15" thickBot="1" x14ac:dyDescent="0.35">
      <c r="C428" s="10">
        <v>43216</v>
      </c>
      <c r="D428" s="11">
        <v>2.3865740740740743E-2</v>
      </c>
      <c r="E428" s="12" t="s">
        <v>9</v>
      </c>
      <c r="F428" s="12">
        <v>22</v>
      </c>
      <c r="G428" s="12" t="s">
        <v>10</v>
      </c>
    </row>
    <row r="429" spans="3:7" ht="15" thickBot="1" x14ac:dyDescent="0.35">
      <c r="C429" s="10">
        <v>43216</v>
      </c>
      <c r="D429" s="11">
        <v>2.390046296296296E-2</v>
      </c>
      <c r="E429" s="12" t="s">
        <v>9</v>
      </c>
      <c r="F429" s="12">
        <v>16</v>
      </c>
      <c r="G429" s="12" t="s">
        <v>10</v>
      </c>
    </row>
    <row r="430" spans="3:7" ht="15" thickBot="1" x14ac:dyDescent="0.35">
      <c r="C430" s="10">
        <v>43216</v>
      </c>
      <c r="D430" s="11">
        <v>2.3923611111111114E-2</v>
      </c>
      <c r="E430" s="12" t="s">
        <v>9</v>
      </c>
      <c r="F430" s="12">
        <v>17</v>
      </c>
      <c r="G430" s="12" t="s">
        <v>10</v>
      </c>
    </row>
    <row r="431" spans="3:7" ht="15" thickBot="1" x14ac:dyDescent="0.35">
      <c r="C431" s="10">
        <v>43216</v>
      </c>
      <c r="D431" s="11">
        <v>0.16109953703703703</v>
      </c>
      <c r="E431" s="12" t="s">
        <v>9</v>
      </c>
      <c r="F431" s="12">
        <v>18</v>
      </c>
      <c r="G431" s="12" t="s">
        <v>10</v>
      </c>
    </row>
    <row r="432" spans="3:7" ht="15" thickBot="1" x14ac:dyDescent="0.35">
      <c r="C432" s="10">
        <v>43216</v>
      </c>
      <c r="D432" s="11">
        <v>0.16385416666666666</v>
      </c>
      <c r="E432" s="12" t="s">
        <v>9</v>
      </c>
      <c r="F432" s="12">
        <v>13</v>
      </c>
      <c r="G432" s="12" t="s">
        <v>11</v>
      </c>
    </row>
    <row r="433" spans="3:7" ht="15" thickBot="1" x14ac:dyDescent="0.35">
      <c r="C433" s="10">
        <v>43216</v>
      </c>
      <c r="D433" s="11">
        <v>0.16420138888888888</v>
      </c>
      <c r="E433" s="12" t="s">
        <v>9</v>
      </c>
      <c r="F433" s="12">
        <v>11</v>
      </c>
      <c r="G433" s="12" t="s">
        <v>11</v>
      </c>
    </row>
    <row r="434" spans="3:7" ht="15" thickBot="1" x14ac:dyDescent="0.35">
      <c r="C434" s="10">
        <v>43216</v>
      </c>
      <c r="D434" s="11">
        <v>0.16443287037037038</v>
      </c>
      <c r="E434" s="12" t="s">
        <v>9</v>
      </c>
      <c r="F434" s="12">
        <v>11</v>
      </c>
      <c r="G434" s="12" t="s">
        <v>11</v>
      </c>
    </row>
    <row r="435" spans="3:7" ht="15" thickBot="1" x14ac:dyDescent="0.35">
      <c r="C435" s="10">
        <v>43216</v>
      </c>
      <c r="D435" s="11">
        <v>0.2126851851851852</v>
      </c>
      <c r="E435" s="12" t="s">
        <v>9</v>
      </c>
      <c r="F435" s="12">
        <v>9</v>
      </c>
      <c r="G435" s="12" t="s">
        <v>10</v>
      </c>
    </row>
    <row r="436" spans="3:7" ht="15" thickBot="1" x14ac:dyDescent="0.35">
      <c r="C436" s="10">
        <v>43216</v>
      </c>
      <c r="D436" s="11">
        <v>0.26266203703703705</v>
      </c>
      <c r="E436" s="12" t="s">
        <v>9</v>
      </c>
      <c r="F436" s="12">
        <v>13</v>
      </c>
      <c r="G436" s="12" t="s">
        <v>11</v>
      </c>
    </row>
    <row r="437" spans="3:7" ht="15" thickBot="1" x14ac:dyDescent="0.35">
      <c r="C437" s="10">
        <v>43216</v>
      </c>
      <c r="D437" s="11">
        <v>0.26268518518518519</v>
      </c>
      <c r="E437" s="12" t="s">
        <v>9</v>
      </c>
      <c r="F437" s="12">
        <v>10</v>
      </c>
      <c r="G437" s="12" t="s">
        <v>11</v>
      </c>
    </row>
    <row r="438" spans="3:7" ht="15" thickBot="1" x14ac:dyDescent="0.35">
      <c r="C438" s="10">
        <v>43216</v>
      </c>
      <c r="D438" s="11">
        <v>0.30829861111111112</v>
      </c>
      <c r="E438" s="12" t="s">
        <v>9</v>
      </c>
      <c r="F438" s="12">
        <v>11</v>
      </c>
      <c r="G438" s="12" t="s">
        <v>11</v>
      </c>
    </row>
    <row r="439" spans="3:7" ht="15" thickBot="1" x14ac:dyDescent="0.35">
      <c r="C439" s="10">
        <v>43216</v>
      </c>
      <c r="D439" s="11">
        <v>0.31260416666666663</v>
      </c>
      <c r="E439" s="12" t="s">
        <v>9</v>
      </c>
      <c r="F439" s="12">
        <v>11</v>
      </c>
      <c r="G439" s="12" t="s">
        <v>11</v>
      </c>
    </row>
    <row r="440" spans="3:7" ht="15" thickBot="1" x14ac:dyDescent="0.35">
      <c r="C440" s="10">
        <v>43216</v>
      </c>
      <c r="D440" s="11">
        <v>0.31313657407407408</v>
      </c>
      <c r="E440" s="12" t="s">
        <v>9</v>
      </c>
      <c r="F440" s="12">
        <v>11</v>
      </c>
      <c r="G440" s="12" t="s">
        <v>11</v>
      </c>
    </row>
    <row r="441" spans="3:7" ht="15" thickBot="1" x14ac:dyDescent="0.35">
      <c r="C441" s="10">
        <v>43216</v>
      </c>
      <c r="D441" s="11">
        <v>0.31702546296296297</v>
      </c>
      <c r="E441" s="12" t="s">
        <v>9</v>
      </c>
      <c r="F441" s="12">
        <v>11</v>
      </c>
      <c r="G441" s="12" t="s">
        <v>11</v>
      </c>
    </row>
    <row r="442" spans="3:7" ht="15" thickBot="1" x14ac:dyDescent="0.35">
      <c r="C442" s="10">
        <v>43216</v>
      </c>
      <c r="D442" s="11">
        <v>0.3266087962962963</v>
      </c>
      <c r="E442" s="12" t="s">
        <v>9</v>
      </c>
      <c r="F442" s="12">
        <v>10</v>
      </c>
      <c r="G442" s="12" t="s">
        <v>11</v>
      </c>
    </row>
    <row r="443" spans="3:7" ht="15" thickBot="1" x14ac:dyDescent="0.35">
      <c r="C443" s="10">
        <v>43216</v>
      </c>
      <c r="D443" s="11">
        <v>0.32900462962962962</v>
      </c>
      <c r="E443" s="12" t="s">
        <v>9</v>
      </c>
      <c r="F443" s="12">
        <v>12</v>
      </c>
      <c r="G443" s="12" t="s">
        <v>11</v>
      </c>
    </row>
    <row r="444" spans="3:7" ht="15" thickBot="1" x14ac:dyDescent="0.35">
      <c r="C444" s="10">
        <v>43216</v>
      </c>
      <c r="D444" s="11">
        <v>0.32978009259259261</v>
      </c>
      <c r="E444" s="12" t="s">
        <v>9</v>
      </c>
      <c r="F444" s="12">
        <v>17</v>
      </c>
      <c r="G444" s="12" t="s">
        <v>10</v>
      </c>
    </row>
    <row r="445" spans="3:7" ht="15" thickBot="1" x14ac:dyDescent="0.35">
      <c r="C445" s="10">
        <v>43216</v>
      </c>
      <c r="D445" s="11">
        <v>0.35121527777777778</v>
      </c>
      <c r="E445" s="12" t="s">
        <v>9</v>
      </c>
      <c r="F445" s="12">
        <v>13</v>
      </c>
      <c r="G445" s="12" t="s">
        <v>11</v>
      </c>
    </row>
    <row r="446" spans="3:7" ht="15" thickBot="1" x14ac:dyDescent="0.35">
      <c r="C446" s="10">
        <v>43216</v>
      </c>
      <c r="D446" s="11">
        <v>0.37170138888888887</v>
      </c>
      <c r="E446" s="12" t="s">
        <v>9</v>
      </c>
      <c r="F446" s="12">
        <v>12</v>
      </c>
      <c r="G446" s="12" t="s">
        <v>10</v>
      </c>
    </row>
    <row r="447" spans="3:7" ht="15" thickBot="1" x14ac:dyDescent="0.35">
      <c r="C447" s="10">
        <v>43216</v>
      </c>
      <c r="D447" s="11">
        <v>0.41076388888888887</v>
      </c>
      <c r="E447" s="12" t="s">
        <v>9</v>
      </c>
      <c r="F447" s="12">
        <v>11</v>
      </c>
      <c r="G447" s="12" t="s">
        <v>10</v>
      </c>
    </row>
    <row r="448" spans="3:7" ht="15" thickBot="1" x14ac:dyDescent="0.35">
      <c r="C448" s="10">
        <v>43216</v>
      </c>
      <c r="D448" s="11">
        <v>0.46909722222222222</v>
      </c>
      <c r="E448" s="12" t="s">
        <v>9</v>
      </c>
      <c r="F448" s="12">
        <v>10</v>
      </c>
      <c r="G448" s="12" t="s">
        <v>10</v>
      </c>
    </row>
    <row r="449" spans="3:7" ht="15" thickBot="1" x14ac:dyDescent="0.35">
      <c r="C449" s="10">
        <v>43216</v>
      </c>
      <c r="D449" s="11">
        <v>0.52152777777777781</v>
      </c>
      <c r="E449" s="12" t="s">
        <v>9</v>
      </c>
      <c r="F449" s="12">
        <v>14</v>
      </c>
      <c r="G449" s="12" t="s">
        <v>10</v>
      </c>
    </row>
    <row r="450" spans="3:7" ht="15" thickBot="1" x14ac:dyDescent="0.35">
      <c r="C450" s="10">
        <v>43216</v>
      </c>
      <c r="D450" s="11">
        <v>0.52252314814814815</v>
      </c>
      <c r="E450" s="12" t="s">
        <v>9</v>
      </c>
      <c r="F450" s="12">
        <v>12</v>
      </c>
      <c r="G450" s="12" t="s">
        <v>11</v>
      </c>
    </row>
    <row r="451" spans="3:7" ht="15" thickBot="1" x14ac:dyDescent="0.35">
      <c r="C451" s="10">
        <v>43216</v>
      </c>
      <c r="D451" s="11">
        <v>0.52292824074074074</v>
      </c>
      <c r="E451" s="12" t="s">
        <v>9</v>
      </c>
      <c r="F451" s="12">
        <v>12</v>
      </c>
      <c r="G451" s="12" t="s">
        <v>11</v>
      </c>
    </row>
    <row r="452" spans="3:7" ht="15" thickBot="1" x14ac:dyDescent="0.35">
      <c r="C452" s="10">
        <v>43216</v>
      </c>
      <c r="D452" s="11">
        <v>0.52946759259259257</v>
      </c>
      <c r="E452" s="12" t="s">
        <v>9</v>
      </c>
      <c r="F452" s="12">
        <v>14</v>
      </c>
      <c r="G452" s="12" t="s">
        <v>10</v>
      </c>
    </row>
    <row r="453" spans="3:7" ht="15" thickBot="1" x14ac:dyDescent="0.35">
      <c r="C453" s="10">
        <v>43216</v>
      </c>
      <c r="D453" s="11">
        <v>0.53366898148148145</v>
      </c>
      <c r="E453" s="12" t="s">
        <v>9</v>
      </c>
      <c r="F453" s="12">
        <v>11</v>
      </c>
      <c r="G453" s="12" t="s">
        <v>11</v>
      </c>
    </row>
    <row r="454" spans="3:7" ht="15" thickBot="1" x14ac:dyDescent="0.35">
      <c r="C454" s="10">
        <v>43216</v>
      </c>
      <c r="D454" s="11">
        <v>0.56762731481481488</v>
      </c>
      <c r="E454" s="12" t="s">
        <v>9</v>
      </c>
      <c r="F454" s="12">
        <v>17</v>
      </c>
      <c r="G454" s="12" t="s">
        <v>10</v>
      </c>
    </row>
    <row r="455" spans="3:7" ht="15" thickBot="1" x14ac:dyDescent="0.35">
      <c r="C455" s="10">
        <v>43216</v>
      </c>
      <c r="D455" s="11">
        <v>0.57125000000000004</v>
      </c>
      <c r="E455" s="12" t="s">
        <v>9</v>
      </c>
      <c r="F455" s="12">
        <v>18</v>
      </c>
      <c r="G455" s="12" t="s">
        <v>10</v>
      </c>
    </row>
    <row r="456" spans="3:7" ht="15" thickBot="1" x14ac:dyDescent="0.35">
      <c r="C456" s="10">
        <v>43216</v>
      </c>
      <c r="D456" s="11">
        <v>0.58467592592592588</v>
      </c>
      <c r="E456" s="12" t="s">
        <v>9</v>
      </c>
      <c r="F456" s="12">
        <v>29</v>
      </c>
      <c r="G456" s="12" t="s">
        <v>11</v>
      </c>
    </row>
    <row r="457" spans="3:7" ht="15" thickBot="1" x14ac:dyDescent="0.35">
      <c r="C457" s="10">
        <v>43216</v>
      </c>
      <c r="D457" s="11">
        <v>0.6037731481481482</v>
      </c>
      <c r="E457" s="12" t="s">
        <v>9</v>
      </c>
      <c r="F457" s="12">
        <v>10</v>
      </c>
      <c r="G457" s="12" t="s">
        <v>11</v>
      </c>
    </row>
    <row r="458" spans="3:7" ht="15" thickBot="1" x14ac:dyDescent="0.35">
      <c r="C458" s="10">
        <v>43216</v>
      </c>
      <c r="D458" s="11">
        <v>0.63534722222222217</v>
      </c>
      <c r="E458" s="12" t="s">
        <v>9</v>
      </c>
      <c r="F458" s="12">
        <v>19</v>
      </c>
      <c r="G458" s="12" t="s">
        <v>10</v>
      </c>
    </row>
    <row r="459" spans="3:7" ht="15" thickBot="1" x14ac:dyDescent="0.35">
      <c r="C459" s="10">
        <v>43216</v>
      </c>
      <c r="D459" s="11">
        <v>0.63541666666666663</v>
      </c>
      <c r="E459" s="12" t="s">
        <v>9</v>
      </c>
      <c r="F459" s="12">
        <v>21</v>
      </c>
      <c r="G459" s="12" t="s">
        <v>10</v>
      </c>
    </row>
    <row r="460" spans="3:7" ht="15" thickBot="1" x14ac:dyDescent="0.35">
      <c r="C460" s="10">
        <v>43216</v>
      </c>
      <c r="D460" s="11">
        <v>0.6599652777777778</v>
      </c>
      <c r="E460" s="12" t="s">
        <v>9</v>
      </c>
      <c r="F460" s="12">
        <v>23</v>
      </c>
      <c r="G460" s="12" t="s">
        <v>10</v>
      </c>
    </row>
    <row r="461" spans="3:7" ht="15" thickBot="1" x14ac:dyDescent="0.35">
      <c r="C461" s="10">
        <v>43216</v>
      </c>
      <c r="D461" s="11">
        <v>0.6729398148148148</v>
      </c>
      <c r="E461" s="12" t="s">
        <v>9</v>
      </c>
      <c r="F461" s="12">
        <v>19</v>
      </c>
      <c r="G461" s="12" t="s">
        <v>10</v>
      </c>
    </row>
    <row r="462" spans="3:7" ht="15" thickBot="1" x14ac:dyDescent="0.35">
      <c r="C462" s="10">
        <v>43216</v>
      </c>
      <c r="D462" s="11">
        <v>0.67296296296296287</v>
      </c>
      <c r="E462" s="12" t="s">
        <v>9</v>
      </c>
      <c r="F462" s="12">
        <v>9</v>
      </c>
      <c r="G462" s="12" t="s">
        <v>10</v>
      </c>
    </row>
    <row r="463" spans="3:7" ht="15" thickBot="1" x14ac:dyDescent="0.35">
      <c r="C463" s="10">
        <v>43216</v>
      </c>
      <c r="D463" s="11">
        <v>0.67297453703703702</v>
      </c>
      <c r="E463" s="12" t="s">
        <v>9</v>
      </c>
      <c r="F463" s="12">
        <v>15</v>
      </c>
      <c r="G463" s="12" t="s">
        <v>10</v>
      </c>
    </row>
    <row r="464" spans="3:7" ht="15" thickBot="1" x14ac:dyDescent="0.35">
      <c r="C464" s="10">
        <v>43216</v>
      </c>
      <c r="D464" s="11">
        <v>0.67304398148148159</v>
      </c>
      <c r="E464" s="12" t="s">
        <v>9</v>
      </c>
      <c r="F464" s="12">
        <v>13</v>
      </c>
      <c r="G464" s="12" t="s">
        <v>10</v>
      </c>
    </row>
    <row r="465" spans="3:7" ht="15" thickBot="1" x14ac:dyDescent="0.35">
      <c r="C465" s="10">
        <v>43216</v>
      </c>
      <c r="D465" s="11">
        <v>0.68190972222222224</v>
      </c>
      <c r="E465" s="12" t="s">
        <v>9</v>
      </c>
      <c r="F465" s="12">
        <v>18</v>
      </c>
      <c r="G465" s="12" t="s">
        <v>10</v>
      </c>
    </row>
    <row r="466" spans="3:7" ht="15" thickBot="1" x14ac:dyDescent="0.35">
      <c r="C466" s="10">
        <v>43216</v>
      </c>
      <c r="D466" s="11">
        <v>0.68193287037037031</v>
      </c>
      <c r="E466" s="12" t="s">
        <v>9</v>
      </c>
      <c r="F466" s="12">
        <v>21</v>
      </c>
      <c r="G466" s="12" t="s">
        <v>10</v>
      </c>
    </row>
    <row r="467" spans="3:7" ht="15" thickBot="1" x14ac:dyDescent="0.35">
      <c r="C467" s="10">
        <v>43216</v>
      </c>
      <c r="D467" s="11">
        <v>0.68194444444444446</v>
      </c>
      <c r="E467" s="12" t="s">
        <v>9</v>
      </c>
      <c r="F467" s="12">
        <v>22</v>
      </c>
      <c r="G467" s="12" t="s">
        <v>10</v>
      </c>
    </row>
    <row r="468" spans="3:7" ht="15" thickBot="1" x14ac:dyDescent="0.35">
      <c r="C468" s="10">
        <v>43216</v>
      </c>
      <c r="D468" s="11">
        <v>0.69138888888888894</v>
      </c>
      <c r="E468" s="12" t="s">
        <v>9</v>
      </c>
      <c r="F468" s="12">
        <v>15</v>
      </c>
      <c r="G468" s="12" t="s">
        <v>10</v>
      </c>
    </row>
    <row r="469" spans="3:7" ht="15" thickBot="1" x14ac:dyDescent="0.35">
      <c r="C469" s="10">
        <v>43216</v>
      </c>
      <c r="D469" s="11">
        <v>0.69145833333333329</v>
      </c>
      <c r="E469" s="12" t="s">
        <v>9</v>
      </c>
      <c r="F469" s="12">
        <v>10</v>
      </c>
      <c r="G469" s="12" t="s">
        <v>10</v>
      </c>
    </row>
    <row r="470" spans="3:7" ht="15" thickBot="1" x14ac:dyDescent="0.35">
      <c r="C470" s="10">
        <v>43216</v>
      </c>
      <c r="D470" s="11">
        <v>0.69275462962962964</v>
      </c>
      <c r="E470" s="12" t="s">
        <v>9</v>
      </c>
      <c r="F470" s="12">
        <v>12</v>
      </c>
      <c r="G470" s="12" t="s">
        <v>11</v>
      </c>
    </row>
    <row r="471" spans="3:7" ht="15" thickBot="1" x14ac:dyDescent="0.35">
      <c r="C471" s="10">
        <v>43216</v>
      </c>
      <c r="D471" s="11">
        <v>0.69524305555555566</v>
      </c>
      <c r="E471" s="12" t="s">
        <v>9</v>
      </c>
      <c r="F471" s="12">
        <v>12</v>
      </c>
      <c r="G471" s="12" t="s">
        <v>10</v>
      </c>
    </row>
    <row r="472" spans="3:7" ht="15" thickBot="1" x14ac:dyDescent="0.35">
      <c r="C472" s="10">
        <v>43216</v>
      </c>
      <c r="D472" s="11">
        <v>0.69527777777777777</v>
      </c>
      <c r="E472" s="12" t="s">
        <v>9</v>
      </c>
      <c r="F472" s="12">
        <v>15</v>
      </c>
      <c r="G472" s="12" t="s">
        <v>10</v>
      </c>
    </row>
    <row r="473" spans="3:7" ht="15" thickBot="1" x14ac:dyDescent="0.35">
      <c r="C473" s="10">
        <v>43216</v>
      </c>
      <c r="D473" s="11">
        <v>0.69528935185185192</v>
      </c>
      <c r="E473" s="12" t="s">
        <v>9</v>
      </c>
      <c r="F473" s="12">
        <v>30</v>
      </c>
      <c r="G473" s="12" t="s">
        <v>10</v>
      </c>
    </row>
    <row r="474" spans="3:7" ht="15" thickBot="1" x14ac:dyDescent="0.35">
      <c r="C474" s="10">
        <v>43216</v>
      </c>
      <c r="D474" s="11">
        <v>0.69831018518518517</v>
      </c>
      <c r="E474" s="12" t="s">
        <v>9</v>
      </c>
      <c r="F474" s="12">
        <v>21</v>
      </c>
      <c r="G474" s="12" t="s">
        <v>10</v>
      </c>
    </row>
    <row r="475" spans="3:7" ht="15" thickBot="1" x14ac:dyDescent="0.35">
      <c r="C475" s="10">
        <v>43216</v>
      </c>
      <c r="D475" s="11">
        <v>0.69835648148148144</v>
      </c>
      <c r="E475" s="12" t="s">
        <v>9</v>
      </c>
      <c r="F475" s="12">
        <v>22</v>
      </c>
      <c r="G475" s="12" t="s">
        <v>10</v>
      </c>
    </row>
    <row r="476" spans="3:7" ht="15" thickBot="1" x14ac:dyDescent="0.35">
      <c r="C476" s="10">
        <v>43216</v>
      </c>
      <c r="D476" s="11">
        <v>0.70038194444444446</v>
      </c>
      <c r="E476" s="12" t="s">
        <v>9</v>
      </c>
      <c r="F476" s="12">
        <v>15</v>
      </c>
      <c r="G476" s="12" t="s">
        <v>10</v>
      </c>
    </row>
    <row r="477" spans="3:7" ht="15" thickBot="1" x14ac:dyDescent="0.35">
      <c r="C477" s="10">
        <v>43216</v>
      </c>
      <c r="D477" s="11">
        <v>0.70040509259259265</v>
      </c>
      <c r="E477" s="12" t="s">
        <v>9</v>
      </c>
      <c r="F477" s="12">
        <v>16</v>
      </c>
      <c r="G477" s="12" t="s">
        <v>10</v>
      </c>
    </row>
    <row r="478" spans="3:7" ht="15" thickBot="1" x14ac:dyDescent="0.35">
      <c r="C478" s="10">
        <v>43216</v>
      </c>
      <c r="D478" s="11">
        <v>0.70041666666666658</v>
      </c>
      <c r="E478" s="12" t="s">
        <v>9</v>
      </c>
      <c r="F478" s="12">
        <v>24</v>
      </c>
      <c r="G478" s="12" t="s">
        <v>10</v>
      </c>
    </row>
    <row r="479" spans="3:7" ht="15" thickBot="1" x14ac:dyDescent="0.35">
      <c r="C479" s="10">
        <v>43216</v>
      </c>
      <c r="D479" s="11">
        <v>0.70043981481481488</v>
      </c>
      <c r="E479" s="12" t="s">
        <v>9</v>
      </c>
      <c r="F479" s="12">
        <v>29</v>
      </c>
      <c r="G479" s="12" t="s">
        <v>10</v>
      </c>
    </row>
    <row r="480" spans="3:7" ht="15" thickBot="1" x14ac:dyDescent="0.35">
      <c r="C480" s="10">
        <v>43216</v>
      </c>
      <c r="D480" s="11">
        <v>0.7006944444444444</v>
      </c>
      <c r="E480" s="12" t="s">
        <v>9</v>
      </c>
      <c r="F480" s="12">
        <v>23</v>
      </c>
      <c r="G480" s="12" t="s">
        <v>10</v>
      </c>
    </row>
    <row r="481" spans="3:7" ht="15" thickBot="1" x14ac:dyDescent="0.35">
      <c r="C481" s="10">
        <v>43216</v>
      </c>
      <c r="D481" s="11">
        <v>0.70072916666666663</v>
      </c>
      <c r="E481" s="12" t="s">
        <v>9</v>
      </c>
      <c r="F481" s="12">
        <v>29</v>
      </c>
      <c r="G481" s="12" t="s">
        <v>10</v>
      </c>
    </row>
    <row r="482" spans="3:7" ht="15" thickBot="1" x14ac:dyDescent="0.35">
      <c r="C482" s="10">
        <v>43216</v>
      </c>
      <c r="D482" s="11">
        <v>0.70072916666666663</v>
      </c>
      <c r="E482" s="12" t="s">
        <v>9</v>
      </c>
      <c r="F482" s="12">
        <v>28</v>
      </c>
      <c r="G482" s="12" t="s">
        <v>10</v>
      </c>
    </row>
    <row r="483" spans="3:7" ht="15" thickBot="1" x14ac:dyDescent="0.35">
      <c r="C483" s="10">
        <v>43216</v>
      </c>
      <c r="D483" s="11">
        <v>0.70211805555555562</v>
      </c>
      <c r="E483" s="12" t="s">
        <v>9</v>
      </c>
      <c r="F483" s="12">
        <v>27</v>
      </c>
      <c r="G483" s="12" t="s">
        <v>10</v>
      </c>
    </row>
    <row r="484" spans="3:7" ht="15" thickBot="1" x14ac:dyDescent="0.35">
      <c r="C484" s="10">
        <v>43216</v>
      </c>
      <c r="D484" s="11">
        <v>0.70361111111111108</v>
      </c>
      <c r="E484" s="12" t="s">
        <v>9</v>
      </c>
      <c r="F484" s="12">
        <v>24</v>
      </c>
      <c r="G484" s="12" t="s">
        <v>10</v>
      </c>
    </row>
    <row r="485" spans="3:7" ht="15" thickBot="1" x14ac:dyDescent="0.35">
      <c r="C485" s="10">
        <v>43216</v>
      </c>
      <c r="D485" s="11">
        <v>0.7038888888888889</v>
      </c>
      <c r="E485" s="12" t="s">
        <v>9</v>
      </c>
      <c r="F485" s="12">
        <v>18</v>
      </c>
      <c r="G485" s="12" t="s">
        <v>10</v>
      </c>
    </row>
    <row r="486" spans="3:7" ht="15" thickBot="1" x14ac:dyDescent="0.35">
      <c r="C486" s="10">
        <v>43216</v>
      </c>
      <c r="D486" s="11">
        <v>0.70600694444444445</v>
      </c>
      <c r="E486" s="12" t="s">
        <v>9</v>
      </c>
      <c r="F486" s="12">
        <v>22</v>
      </c>
      <c r="G486" s="12" t="s">
        <v>10</v>
      </c>
    </row>
    <row r="487" spans="3:7" ht="15" thickBot="1" x14ac:dyDescent="0.35">
      <c r="C487" s="10">
        <v>43216</v>
      </c>
      <c r="D487" s="11">
        <v>0.70601851851851849</v>
      </c>
      <c r="E487" s="12" t="s">
        <v>9</v>
      </c>
      <c r="F487" s="12">
        <v>22</v>
      </c>
      <c r="G487" s="12" t="s">
        <v>10</v>
      </c>
    </row>
    <row r="488" spans="3:7" ht="15" thickBot="1" x14ac:dyDescent="0.35">
      <c r="C488" s="10">
        <v>43216</v>
      </c>
      <c r="D488" s="11">
        <v>0.70603009259259253</v>
      </c>
      <c r="E488" s="12" t="s">
        <v>9</v>
      </c>
      <c r="F488" s="12">
        <v>18</v>
      </c>
      <c r="G488" s="12" t="s">
        <v>10</v>
      </c>
    </row>
    <row r="489" spans="3:7" ht="15" thickBot="1" x14ac:dyDescent="0.35">
      <c r="C489" s="10">
        <v>43216</v>
      </c>
      <c r="D489" s="11">
        <v>0.70607638888888891</v>
      </c>
      <c r="E489" s="12" t="s">
        <v>9</v>
      </c>
      <c r="F489" s="12">
        <v>28</v>
      </c>
      <c r="G489" s="12" t="s">
        <v>10</v>
      </c>
    </row>
    <row r="490" spans="3:7" ht="15" thickBot="1" x14ac:dyDescent="0.35">
      <c r="C490" s="10">
        <v>43216</v>
      </c>
      <c r="D490" s="11">
        <v>0.70675925925925931</v>
      </c>
      <c r="E490" s="12" t="s">
        <v>9</v>
      </c>
      <c r="F490" s="12">
        <v>14</v>
      </c>
      <c r="G490" s="12" t="s">
        <v>10</v>
      </c>
    </row>
    <row r="491" spans="3:7" ht="15" thickBot="1" x14ac:dyDescent="0.35">
      <c r="C491" s="10">
        <v>43216</v>
      </c>
      <c r="D491" s="11">
        <v>0.70733796296296303</v>
      </c>
      <c r="E491" s="12" t="s">
        <v>9</v>
      </c>
      <c r="F491" s="12">
        <v>30</v>
      </c>
      <c r="G491" s="12" t="s">
        <v>10</v>
      </c>
    </row>
    <row r="492" spans="3:7" ht="15" thickBot="1" x14ac:dyDescent="0.35">
      <c r="C492" s="10">
        <v>43216</v>
      </c>
      <c r="D492" s="11">
        <v>0.70821759259259265</v>
      </c>
      <c r="E492" s="12" t="s">
        <v>9</v>
      </c>
      <c r="F492" s="12">
        <v>23</v>
      </c>
      <c r="G492" s="12" t="s">
        <v>10</v>
      </c>
    </row>
    <row r="493" spans="3:7" ht="15" thickBot="1" x14ac:dyDescent="0.35">
      <c r="C493" s="10">
        <v>43216</v>
      </c>
      <c r="D493" s="11">
        <v>0.71020833333333344</v>
      </c>
      <c r="E493" s="12" t="s">
        <v>9</v>
      </c>
      <c r="F493" s="12">
        <v>24</v>
      </c>
      <c r="G493" s="12" t="s">
        <v>10</v>
      </c>
    </row>
    <row r="494" spans="3:7" ht="15" thickBot="1" x14ac:dyDescent="0.35">
      <c r="C494" s="10">
        <v>43216</v>
      </c>
      <c r="D494" s="11">
        <v>0.71026620370370364</v>
      </c>
      <c r="E494" s="12" t="s">
        <v>9</v>
      </c>
      <c r="F494" s="12">
        <v>24</v>
      </c>
      <c r="G494" s="12" t="s">
        <v>10</v>
      </c>
    </row>
    <row r="495" spans="3:7" ht="15" thickBot="1" x14ac:dyDescent="0.35">
      <c r="C495" s="10">
        <v>43216</v>
      </c>
      <c r="D495" s="11">
        <v>0.71520833333333333</v>
      </c>
      <c r="E495" s="12" t="s">
        <v>9</v>
      </c>
      <c r="F495" s="12">
        <v>21</v>
      </c>
      <c r="G495" s="12" t="s">
        <v>10</v>
      </c>
    </row>
    <row r="496" spans="3:7" ht="15" thickBot="1" x14ac:dyDescent="0.35">
      <c r="C496" s="10">
        <v>43216</v>
      </c>
      <c r="D496" s="11">
        <v>0.71788194444444453</v>
      </c>
      <c r="E496" s="12" t="s">
        <v>9</v>
      </c>
      <c r="F496" s="12">
        <v>13</v>
      </c>
      <c r="G496" s="12" t="s">
        <v>10</v>
      </c>
    </row>
    <row r="497" spans="3:7" ht="15" thickBot="1" x14ac:dyDescent="0.35">
      <c r="C497" s="10">
        <v>43216</v>
      </c>
      <c r="D497" s="11">
        <v>0.72032407407407406</v>
      </c>
      <c r="E497" s="12" t="s">
        <v>9</v>
      </c>
      <c r="F497" s="12">
        <v>20</v>
      </c>
      <c r="G497" s="12" t="s">
        <v>11</v>
      </c>
    </row>
    <row r="498" spans="3:7" ht="15" thickBot="1" x14ac:dyDescent="0.35">
      <c r="C498" s="10">
        <v>43216</v>
      </c>
      <c r="D498" s="11">
        <v>0.72034722222222225</v>
      </c>
      <c r="E498" s="12" t="s">
        <v>9</v>
      </c>
      <c r="F498" s="12">
        <v>19</v>
      </c>
      <c r="G498" s="12" t="s">
        <v>11</v>
      </c>
    </row>
    <row r="499" spans="3:7" ht="15" thickBot="1" x14ac:dyDescent="0.35">
      <c r="C499" s="10">
        <v>43216</v>
      </c>
      <c r="D499" s="11">
        <v>0.7203587962962964</v>
      </c>
      <c r="E499" s="12" t="s">
        <v>9</v>
      </c>
      <c r="F499" s="12">
        <v>16</v>
      </c>
      <c r="G499" s="12" t="s">
        <v>11</v>
      </c>
    </row>
    <row r="500" spans="3:7" ht="15" thickBot="1" x14ac:dyDescent="0.35">
      <c r="C500" s="10">
        <v>43216</v>
      </c>
      <c r="D500" s="11">
        <v>0.72190972222222216</v>
      </c>
      <c r="E500" s="12" t="s">
        <v>9</v>
      </c>
      <c r="F500" s="12">
        <v>10</v>
      </c>
      <c r="G500" s="12" t="s">
        <v>10</v>
      </c>
    </row>
    <row r="501" spans="3:7" ht="15" thickBot="1" x14ac:dyDescent="0.35">
      <c r="C501" s="10">
        <v>43216</v>
      </c>
      <c r="D501" s="11">
        <v>0.72782407407407401</v>
      </c>
      <c r="E501" s="12" t="s">
        <v>9</v>
      </c>
      <c r="F501" s="12">
        <v>21</v>
      </c>
      <c r="G501" s="12" t="s">
        <v>10</v>
      </c>
    </row>
    <row r="502" spans="3:7" ht="15" thickBot="1" x14ac:dyDescent="0.35">
      <c r="C502" s="10">
        <v>43216</v>
      </c>
      <c r="D502" s="11">
        <v>0.75164351851851852</v>
      </c>
      <c r="E502" s="12" t="s">
        <v>9</v>
      </c>
      <c r="F502" s="12">
        <v>18</v>
      </c>
      <c r="G502" s="12" t="s">
        <v>10</v>
      </c>
    </row>
    <row r="503" spans="3:7" ht="15" thickBot="1" x14ac:dyDescent="0.35">
      <c r="C503" s="10">
        <v>43216</v>
      </c>
      <c r="D503" s="11">
        <v>0.75248842592592602</v>
      </c>
      <c r="E503" s="12" t="s">
        <v>9</v>
      </c>
      <c r="F503" s="12">
        <v>21</v>
      </c>
      <c r="G503" s="12" t="s">
        <v>11</v>
      </c>
    </row>
    <row r="504" spans="3:7" ht="15" thickBot="1" x14ac:dyDescent="0.35">
      <c r="C504" s="10">
        <v>43216</v>
      </c>
      <c r="D504" s="11">
        <v>0.75252314814814814</v>
      </c>
      <c r="E504" s="12" t="s">
        <v>9</v>
      </c>
      <c r="F504" s="12">
        <v>19</v>
      </c>
      <c r="G504" s="12" t="s">
        <v>11</v>
      </c>
    </row>
    <row r="505" spans="3:7" ht="15" thickBot="1" x14ac:dyDescent="0.35">
      <c r="C505" s="10">
        <v>43216</v>
      </c>
      <c r="D505" s="11">
        <v>0.75253472222222229</v>
      </c>
      <c r="E505" s="12" t="s">
        <v>9</v>
      </c>
      <c r="F505" s="12">
        <v>13</v>
      </c>
      <c r="G505" s="12" t="s">
        <v>11</v>
      </c>
    </row>
    <row r="506" spans="3:7" ht="15" thickBot="1" x14ac:dyDescent="0.35">
      <c r="C506" s="10">
        <v>43216</v>
      </c>
      <c r="D506" s="11">
        <v>0.75892361111111117</v>
      </c>
      <c r="E506" s="12" t="s">
        <v>9</v>
      </c>
      <c r="F506" s="12">
        <v>33</v>
      </c>
      <c r="G506" s="12" t="s">
        <v>10</v>
      </c>
    </row>
    <row r="507" spans="3:7" ht="15" thickBot="1" x14ac:dyDescent="0.35">
      <c r="C507" s="10">
        <v>43216</v>
      </c>
      <c r="D507" s="11">
        <v>0.7599189814814814</v>
      </c>
      <c r="E507" s="12" t="s">
        <v>9</v>
      </c>
      <c r="F507" s="12">
        <v>24</v>
      </c>
      <c r="G507" s="12" t="s">
        <v>10</v>
      </c>
    </row>
    <row r="508" spans="3:7" ht="15" thickBot="1" x14ac:dyDescent="0.35">
      <c r="C508" s="10">
        <v>43216</v>
      </c>
      <c r="D508" s="11">
        <v>0.75993055555555555</v>
      </c>
      <c r="E508" s="12" t="s">
        <v>9</v>
      </c>
      <c r="F508" s="12">
        <v>21</v>
      </c>
      <c r="G508" s="12" t="s">
        <v>10</v>
      </c>
    </row>
    <row r="509" spans="3:7" ht="15" thickBot="1" x14ac:dyDescent="0.35">
      <c r="C509" s="10">
        <v>43216</v>
      </c>
      <c r="D509" s="11">
        <v>0.76004629629629628</v>
      </c>
      <c r="E509" s="12" t="s">
        <v>9</v>
      </c>
      <c r="F509" s="12">
        <v>23</v>
      </c>
      <c r="G509" s="12" t="s">
        <v>10</v>
      </c>
    </row>
    <row r="510" spans="3:7" ht="15" thickBot="1" x14ac:dyDescent="0.35">
      <c r="C510" s="10">
        <v>43216</v>
      </c>
      <c r="D510" s="11">
        <v>0.76384259259259257</v>
      </c>
      <c r="E510" s="12" t="s">
        <v>9</v>
      </c>
      <c r="F510" s="12">
        <v>11</v>
      </c>
      <c r="G510" s="12" t="s">
        <v>11</v>
      </c>
    </row>
    <row r="511" spans="3:7" ht="15" thickBot="1" x14ac:dyDescent="0.35">
      <c r="C511" s="10">
        <v>43216</v>
      </c>
      <c r="D511" s="11">
        <v>0.77362268518518518</v>
      </c>
      <c r="E511" s="12" t="s">
        <v>9</v>
      </c>
      <c r="F511" s="12">
        <v>20</v>
      </c>
      <c r="G511" s="12" t="s">
        <v>10</v>
      </c>
    </row>
    <row r="512" spans="3:7" ht="15" thickBot="1" x14ac:dyDescent="0.35">
      <c r="C512" s="10">
        <v>43216</v>
      </c>
      <c r="D512" s="11">
        <v>0.77872685185185186</v>
      </c>
      <c r="E512" s="12" t="s">
        <v>9</v>
      </c>
      <c r="F512" s="12">
        <v>25</v>
      </c>
      <c r="G512" s="12" t="s">
        <v>11</v>
      </c>
    </row>
    <row r="513" spans="3:7" ht="15" thickBot="1" x14ac:dyDescent="0.35">
      <c r="C513" s="10">
        <v>43216</v>
      </c>
      <c r="D513" s="11">
        <v>0.7787384259259259</v>
      </c>
      <c r="E513" s="12" t="s">
        <v>9</v>
      </c>
      <c r="F513" s="12">
        <v>27</v>
      </c>
      <c r="G513" s="12" t="s">
        <v>11</v>
      </c>
    </row>
    <row r="514" spans="3:7" ht="15" thickBot="1" x14ac:dyDescent="0.35">
      <c r="C514" s="10">
        <v>43216</v>
      </c>
      <c r="D514" s="11">
        <v>0.77875000000000005</v>
      </c>
      <c r="E514" s="12" t="s">
        <v>9</v>
      </c>
      <c r="F514" s="12">
        <v>27</v>
      </c>
      <c r="G514" s="12" t="s">
        <v>11</v>
      </c>
    </row>
    <row r="515" spans="3:7" ht="15" thickBot="1" x14ac:dyDescent="0.35">
      <c r="C515" s="10">
        <v>43216</v>
      </c>
      <c r="D515" s="11">
        <v>0.77877314814814813</v>
      </c>
      <c r="E515" s="12" t="s">
        <v>9</v>
      </c>
      <c r="F515" s="12">
        <v>21</v>
      </c>
      <c r="G515" s="12" t="s">
        <v>11</v>
      </c>
    </row>
    <row r="516" spans="3:7" ht="15" thickBot="1" x14ac:dyDescent="0.35">
      <c r="C516" s="10">
        <v>43216</v>
      </c>
      <c r="D516" s="11">
        <v>0.77879629629629632</v>
      </c>
      <c r="E516" s="12" t="s">
        <v>9</v>
      </c>
      <c r="F516" s="12">
        <v>13</v>
      </c>
      <c r="G516" s="12" t="s">
        <v>11</v>
      </c>
    </row>
    <row r="517" spans="3:7" ht="15" thickBot="1" x14ac:dyDescent="0.35">
      <c r="C517" s="10">
        <v>43216</v>
      </c>
      <c r="D517" s="11">
        <v>0.78089120370370368</v>
      </c>
      <c r="E517" s="12" t="s">
        <v>9</v>
      </c>
      <c r="F517" s="12">
        <v>12</v>
      </c>
      <c r="G517" s="12" t="s">
        <v>11</v>
      </c>
    </row>
    <row r="518" spans="3:7" ht="15" thickBot="1" x14ac:dyDescent="0.35">
      <c r="C518" s="10">
        <v>43216</v>
      </c>
      <c r="D518" s="11">
        <v>0.78226851851851853</v>
      </c>
      <c r="E518" s="12" t="s">
        <v>9</v>
      </c>
      <c r="F518" s="12">
        <v>10</v>
      </c>
      <c r="G518" s="12" t="s">
        <v>11</v>
      </c>
    </row>
    <row r="519" spans="3:7" ht="15" thickBot="1" x14ac:dyDescent="0.35">
      <c r="C519" s="10">
        <v>43216</v>
      </c>
      <c r="D519" s="11">
        <v>0.78415509259259253</v>
      </c>
      <c r="E519" s="12" t="s">
        <v>9</v>
      </c>
      <c r="F519" s="12">
        <v>8</v>
      </c>
      <c r="G519" s="12" t="s">
        <v>11</v>
      </c>
    </row>
    <row r="520" spans="3:7" ht="15" thickBot="1" x14ac:dyDescent="0.35">
      <c r="C520" s="10">
        <v>43216</v>
      </c>
      <c r="D520" s="11">
        <v>0.78417824074074083</v>
      </c>
      <c r="E520" s="12" t="s">
        <v>9</v>
      </c>
      <c r="F520" s="12">
        <v>9</v>
      </c>
      <c r="G520" s="12" t="s">
        <v>11</v>
      </c>
    </row>
    <row r="521" spans="3:7" ht="15" thickBot="1" x14ac:dyDescent="0.35">
      <c r="C521" s="10">
        <v>43216</v>
      </c>
      <c r="D521" s="11">
        <v>0.78600694444444441</v>
      </c>
      <c r="E521" s="12" t="s">
        <v>9</v>
      </c>
      <c r="F521" s="12">
        <v>34</v>
      </c>
      <c r="G521" s="12" t="s">
        <v>10</v>
      </c>
    </row>
    <row r="522" spans="3:7" ht="15" thickBot="1" x14ac:dyDescent="0.35">
      <c r="C522" s="10">
        <v>43216</v>
      </c>
      <c r="D522" s="11">
        <v>0.78605324074074068</v>
      </c>
      <c r="E522" s="12" t="s">
        <v>9</v>
      </c>
      <c r="F522" s="12">
        <v>11</v>
      </c>
      <c r="G522" s="12" t="s">
        <v>11</v>
      </c>
    </row>
    <row r="523" spans="3:7" ht="15" thickBot="1" x14ac:dyDescent="0.35">
      <c r="C523" s="10">
        <v>43216</v>
      </c>
      <c r="D523" s="11">
        <v>0.78635416666666658</v>
      </c>
      <c r="E523" s="12" t="s">
        <v>9</v>
      </c>
      <c r="F523" s="12">
        <v>11</v>
      </c>
      <c r="G523" s="12" t="s">
        <v>11</v>
      </c>
    </row>
    <row r="524" spans="3:7" ht="15" thickBot="1" x14ac:dyDescent="0.35">
      <c r="C524" s="10">
        <v>43216</v>
      </c>
      <c r="D524" s="11">
        <v>0.78680555555555554</v>
      </c>
      <c r="E524" s="12" t="s">
        <v>9</v>
      </c>
      <c r="F524" s="12">
        <v>10</v>
      </c>
      <c r="G524" s="12" t="s">
        <v>11</v>
      </c>
    </row>
    <row r="525" spans="3:7" ht="15" thickBot="1" x14ac:dyDescent="0.35">
      <c r="C525" s="10">
        <v>43216</v>
      </c>
      <c r="D525" s="11">
        <v>0.7868750000000001</v>
      </c>
      <c r="E525" s="12" t="s">
        <v>9</v>
      </c>
      <c r="F525" s="12">
        <v>13</v>
      </c>
      <c r="G525" s="12" t="s">
        <v>11</v>
      </c>
    </row>
    <row r="526" spans="3:7" ht="15" thickBot="1" x14ac:dyDescent="0.35">
      <c r="C526" s="10">
        <v>43216</v>
      </c>
      <c r="D526" s="11">
        <v>0.79873842592592592</v>
      </c>
      <c r="E526" s="12" t="s">
        <v>9</v>
      </c>
      <c r="F526" s="12">
        <v>23</v>
      </c>
      <c r="G526" s="12" t="s">
        <v>11</v>
      </c>
    </row>
    <row r="527" spans="3:7" ht="15" thickBot="1" x14ac:dyDescent="0.35">
      <c r="C527" s="10">
        <v>43216</v>
      </c>
      <c r="D527" s="11">
        <v>0.79879629629629623</v>
      </c>
      <c r="E527" s="12" t="s">
        <v>9</v>
      </c>
      <c r="F527" s="12">
        <v>11</v>
      </c>
      <c r="G527" s="12" t="s">
        <v>11</v>
      </c>
    </row>
    <row r="528" spans="3:7" ht="15" thickBot="1" x14ac:dyDescent="0.35">
      <c r="C528" s="10">
        <v>43216</v>
      </c>
      <c r="D528" s="11">
        <v>0.80839120370370365</v>
      </c>
      <c r="E528" s="12" t="s">
        <v>9</v>
      </c>
      <c r="F528" s="12">
        <v>20</v>
      </c>
      <c r="G528" s="12" t="s">
        <v>10</v>
      </c>
    </row>
    <row r="529" spans="3:7" ht="15" thickBot="1" x14ac:dyDescent="0.35">
      <c r="C529" s="10">
        <v>43216</v>
      </c>
      <c r="D529" s="11">
        <v>0.82203703703703701</v>
      </c>
      <c r="E529" s="12" t="s">
        <v>9</v>
      </c>
      <c r="F529" s="12">
        <v>13</v>
      </c>
      <c r="G529" s="12" t="s">
        <v>10</v>
      </c>
    </row>
    <row r="530" spans="3:7" ht="15" thickBot="1" x14ac:dyDescent="0.35">
      <c r="C530" s="10">
        <v>43216</v>
      </c>
      <c r="D530" s="11">
        <v>0.83391203703703709</v>
      </c>
      <c r="E530" s="12" t="s">
        <v>9</v>
      </c>
      <c r="F530" s="12">
        <v>23</v>
      </c>
      <c r="G530" s="12" t="s">
        <v>10</v>
      </c>
    </row>
    <row r="531" spans="3:7" ht="15" thickBot="1" x14ac:dyDescent="0.35">
      <c r="C531" s="10">
        <v>43216</v>
      </c>
      <c r="D531" s="11">
        <v>0.83446759259259251</v>
      </c>
      <c r="E531" s="12" t="s">
        <v>9</v>
      </c>
      <c r="F531" s="12">
        <v>22</v>
      </c>
      <c r="G531" s="12" t="s">
        <v>10</v>
      </c>
    </row>
    <row r="532" spans="3:7" ht="15" thickBot="1" x14ac:dyDescent="0.35">
      <c r="C532" s="10">
        <v>43216</v>
      </c>
      <c r="D532" s="11">
        <v>0.83452546296296293</v>
      </c>
      <c r="E532" s="12" t="s">
        <v>9</v>
      </c>
      <c r="F532" s="12">
        <v>26</v>
      </c>
      <c r="G532" s="12" t="s">
        <v>10</v>
      </c>
    </row>
    <row r="533" spans="3:7" ht="15" thickBot="1" x14ac:dyDescent="0.35">
      <c r="C533" s="10">
        <v>43216</v>
      </c>
      <c r="D533" s="11">
        <v>0.83817129629629628</v>
      </c>
      <c r="E533" s="12" t="s">
        <v>9</v>
      </c>
      <c r="F533" s="12">
        <v>20</v>
      </c>
      <c r="G533" s="12" t="s">
        <v>11</v>
      </c>
    </row>
    <row r="534" spans="3:7" ht="15" thickBot="1" x14ac:dyDescent="0.35">
      <c r="C534" s="10">
        <v>43216</v>
      </c>
      <c r="D534" s="11">
        <v>0.83824074074074073</v>
      </c>
      <c r="E534" s="12" t="s">
        <v>9</v>
      </c>
      <c r="F534" s="12">
        <v>15</v>
      </c>
      <c r="G534" s="12" t="s">
        <v>11</v>
      </c>
    </row>
    <row r="535" spans="3:7" ht="15" thickBot="1" x14ac:dyDescent="0.35">
      <c r="C535" s="10">
        <v>43216</v>
      </c>
      <c r="D535" s="11">
        <v>0.83828703703703711</v>
      </c>
      <c r="E535" s="12" t="s">
        <v>9</v>
      </c>
      <c r="F535" s="12">
        <v>10</v>
      </c>
      <c r="G535" s="12" t="s">
        <v>11</v>
      </c>
    </row>
    <row r="536" spans="3:7" ht="15" thickBot="1" x14ac:dyDescent="0.35">
      <c r="C536" s="10">
        <v>43216</v>
      </c>
      <c r="D536" s="11">
        <v>0.84167824074074071</v>
      </c>
      <c r="E536" s="12" t="s">
        <v>9</v>
      </c>
      <c r="F536" s="12">
        <v>11</v>
      </c>
      <c r="G536" s="12" t="s">
        <v>11</v>
      </c>
    </row>
    <row r="537" spans="3:7" ht="15" thickBot="1" x14ac:dyDescent="0.35">
      <c r="C537" s="10">
        <v>43216</v>
      </c>
      <c r="D537" s="11">
        <v>0.84170138888888879</v>
      </c>
      <c r="E537" s="12" t="s">
        <v>9</v>
      </c>
      <c r="F537" s="12">
        <v>11</v>
      </c>
      <c r="G537" s="12" t="s">
        <v>11</v>
      </c>
    </row>
    <row r="538" spans="3:7" ht="15" thickBot="1" x14ac:dyDescent="0.35">
      <c r="C538" s="10">
        <v>43216</v>
      </c>
      <c r="D538" s="11">
        <v>0.84175925925925921</v>
      </c>
      <c r="E538" s="12" t="s">
        <v>9</v>
      </c>
      <c r="F538" s="12">
        <v>11</v>
      </c>
      <c r="G538" s="12" t="s">
        <v>11</v>
      </c>
    </row>
    <row r="539" spans="3:7" ht="15" thickBot="1" x14ac:dyDescent="0.35">
      <c r="C539" s="10">
        <v>43216</v>
      </c>
      <c r="D539" s="11">
        <v>0.84642361111111108</v>
      </c>
      <c r="E539" s="12" t="s">
        <v>9</v>
      </c>
      <c r="F539" s="12">
        <v>39</v>
      </c>
      <c r="G539" s="12" t="s">
        <v>10</v>
      </c>
    </row>
    <row r="540" spans="3:7" ht="15" thickBot="1" x14ac:dyDescent="0.35">
      <c r="C540" s="10">
        <v>43216</v>
      </c>
      <c r="D540" s="11">
        <v>0.84824074074074074</v>
      </c>
      <c r="E540" s="12" t="s">
        <v>9</v>
      </c>
      <c r="F540" s="12">
        <v>27</v>
      </c>
      <c r="G540" s="12" t="s">
        <v>10</v>
      </c>
    </row>
    <row r="541" spans="3:7" ht="15" thickBot="1" x14ac:dyDescent="0.35">
      <c r="C541" s="10">
        <v>43216</v>
      </c>
      <c r="D541" s="11">
        <v>0.84825231481481478</v>
      </c>
      <c r="E541" s="12" t="s">
        <v>9</v>
      </c>
      <c r="F541" s="12">
        <v>19</v>
      </c>
      <c r="G541" s="12" t="s">
        <v>10</v>
      </c>
    </row>
    <row r="542" spans="3:7" ht="15" thickBot="1" x14ac:dyDescent="0.35">
      <c r="C542" s="10">
        <v>43216</v>
      </c>
      <c r="D542" s="11">
        <v>0.85766203703703703</v>
      </c>
      <c r="E542" s="12" t="s">
        <v>9</v>
      </c>
      <c r="F542" s="12">
        <v>14</v>
      </c>
      <c r="G542" s="12" t="s">
        <v>11</v>
      </c>
    </row>
    <row r="543" spans="3:7" ht="15" thickBot="1" x14ac:dyDescent="0.35">
      <c r="C543" s="10">
        <v>43216</v>
      </c>
      <c r="D543" s="11">
        <v>0.90642361111111114</v>
      </c>
      <c r="E543" s="12" t="s">
        <v>9</v>
      </c>
      <c r="F543" s="12">
        <v>21</v>
      </c>
      <c r="G543" s="12" t="s">
        <v>10</v>
      </c>
    </row>
    <row r="544" spans="3:7" ht="15" thickBot="1" x14ac:dyDescent="0.35">
      <c r="C544" s="10">
        <v>43216</v>
      </c>
      <c r="D544" s="11">
        <v>0.92388888888888887</v>
      </c>
      <c r="E544" s="12" t="s">
        <v>9</v>
      </c>
      <c r="F544" s="12">
        <v>11</v>
      </c>
      <c r="G544" s="12" t="s">
        <v>11</v>
      </c>
    </row>
    <row r="545" spans="3:7" ht="15" thickBot="1" x14ac:dyDescent="0.35">
      <c r="C545" s="10">
        <v>43216</v>
      </c>
      <c r="D545" s="11">
        <v>0.94540509259259264</v>
      </c>
      <c r="E545" s="12" t="s">
        <v>9</v>
      </c>
      <c r="F545" s="12">
        <v>10</v>
      </c>
      <c r="G545" s="12" t="s">
        <v>10</v>
      </c>
    </row>
    <row r="546" spans="3:7" ht="15" thickBot="1" x14ac:dyDescent="0.35">
      <c r="C546" s="10">
        <v>43217</v>
      </c>
      <c r="D546" s="11">
        <v>0.14074074074074075</v>
      </c>
      <c r="E546" s="12" t="s">
        <v>9</v>
      </c>
      <c r="F546" s="12">
        <v>12</v>
      </c>
      <c r="G546" s="12" t="s">
        <v>11</v>
      </c>
    </row>
    <row r="547" spans="3:7" ht="15" thickBot="1" x14ac:dyDescent="0.35">
      <c r="C547" s="10">
        <v>43217</v>
      </c>
      <c r="D547" s="11">
        <v>0.14093749999999999</v>
      </c>
      <c r="E547" s="12" t="s">
        <v>9</v>
      </c>
      <c r="F547" s="12">
        <v>12</v>
      </c>
      <c r="G547" s="12" t="s">
        <v>11</v>
      </c>
    </row>
    <row r="548" spans="3:7" ht="15" thickBot="1" x14ac:dyDescent="0.35">
      <c r="C548" s="10">
        <v>43217</v>
      </c>
      <c r="D548" s="11">
        <v>0.26763888888888887</v>
      </c>
      <c r="E548" s="12" t="s">
        <v>9</v>
      </c>
      <c r="F548" s="12">
        <v>21</v>
      </c>
      <c r="G548" s="12" t="s">
        <v>11</v>
      </c>
    </row>
    <row r="549" spans="3:7" ht="15" thickBot="1" x14ac:dyDescent="0.35">
      <c r="C549" s="10">
        <v>43217</v>
      </c>
      <c r="D549" s="11">
        <v>0.26768518518518519</v>
      </c>
      <c r="E549" s="12" t="s">
        <v>9</v>
      </c>
      <c r="F549" s="12">
        <v>21</v>
      </c>
      <c r="G549" s="12" t="s">
        <v>11</v>
      </c>
    </row>
    <row r="550" spans="3:7" ht="15" thickBot="1" x14ac:dyDescent="0.35">
      <c r="C550" s="10">
        <v>43217</v>
      </c>
      <c r="D550" s="11">
        <v>0.28011574074074075</v>
      </c>
      <c r="E550" s="12" t="s">
        <v>9</v>
      </c>
      <c r="F550" s="12">
        <v>10</v>
      </c>
      <c r="G550" s="12" t="s">
        <v>11</v>
      </c>
    </row>
    <row r="551" spans="3:7" ht="15" thickBot="1" x14ac:dyDescent="0.35">
      <c r="C551" s="10">
        <v>43217</v>
      </c>
      <c r="D551" s="11">
        <v>0.29491898148148149</v>
      </c>
      <c r="E551" s="12" t="s">
        <v>9</v>
      </c>
      <c r="F551" s="12">
        <v>22</v>
      </c>
      <c r="G551" s="12" t="s">
        <v>11</v>
      </c>
    </row>
    <row r="552" spans="3:7" ht="15" thickBot="1" x14ac:dyDescent="0.35">
      <c r="C552" s="10">
        <v>43217</v>
      </c>
      <c r="D552" s="11">
        <v>0.29499999999999998</v>
      </c>
      <c r="E552" s="12" t="s">
        <v>9</v>
      </c>
      <c r="F552" s="12">
        <v>11</v>
      </c>
      <c r="G552" s="12" t="s">
        <v>11</v>
      </c>
    </row>
    <row r="553" spans="3:7" ht="15" thickBot="1" x14ac:dyDescent="0.35">
      <c r="C553" s="10">
        <v>43217</v>
      </c>
      <c r="D553" s="11">
        <v>0.29502314814814817</v>
      </c>
      <c r="E553" s="12" t="s">
        <v>9</v>
      </c>
      <c r="F553" s="12">
        <v>10</v>
      </c>
      <c r="G553" s="12" t="s">
        <v>11</v>
      </c>
    </row>
    <row r="554" spans="3:7" ht="15" thickBot="1" x14ac:dyDescent="0.35">
      <c r="C554" s="10">
        <v>43217</v>
      </c>
      <c r="D554" s="11">
        <v>0.29994212962962963</v>
      </c>
      <c r="E554" s="12" t="s">
        <v>9</v>
      </c>
      <c r="F554" s="12">
        <v>10</v>
      </c>
      <c r="G554" s="12" t="s">
        <v>11</v>
      </c>
    </row>
    <row r="555" spans="3:7" ht="15" thickBot="1" x14ac:dyDescent="0.35">
      <c r="C555" s="10">
        <v>43217</v>
      </c>
      <c r="D555" s="11">
        <v>0.30578703703703702</v>
      </c>
      <c r="E555" s="12" t="s">
        <v>9</v>
      </c>
      <c r="F555" s="12">
        <v>10</v>
      </c>
      <c r="G555" s="12" t="s">
        <v>11</v>
      </c>
    </row>
    <row r="556" spans="3:7" ht="15" thickBot="1" x14ac:dyDescent="0.35">
      <c r="C556" s="10">
        <v>43217</v>
      </c>
      <c r="D556" s="11">
        <v>0.3066666666666667</v>
      </c>
      <c r="E556" s="12" t="s">
        <v>9</v>
      </c>
      <c r="F556" s="12">
        <v>10</v>
      </c>
      <c r="G556" s="12" t="s">
        <v>11</v>
      </c>
    </row>
    <row r="557" spans="3:7" ht="15" thickBot="1" x14ac:dyDescent="0.35">
      <c r="C557" s="10">
        <v>43217</v>
      </c>
      <c r="D557" s="11">
        <v>0.31761574074074073</v>
      </c>
      <c r="E557" s="12" t="s">
        <v>9</v>
      </c>
      <c r="F557" s="12">
        <v>14</v>
      </c>
      <c r="G557" s="12" t="s">
        <v>11</v>
      </c>
    </row>
    <row r="558" spans="3:7" ht="15" thickBot="1" x14ac:dyDescent="0.35">
      <c r="C558" s="10">
        <v>43217</v>
      </c>
      <c r="D558" s="11">
        <v>0.32766203703703706</v>
      </c>
      <c r="E558" s="12" t="s">
        <v>9</v>
      </c>
      <c r="F558" s="12">
        <v>23</v>
      </c>
      <c r="G558" s="12" t="s">
        <v>11</v>
      </c>
    </row>
    <row r="559" spans="3:7" ht="15" thickBot="1" x14ac:dyDescent="0.35">
      <c r="C559" s="10">
        <v>43217</v>
      </c>
      <c r="D559" s="11">
        <v>0.3276736111111111</v>
      </c>
      <c r="E559" s="12" t="s">
        <v>9</v>
      </c>
      <c r="F559" s="12">
        <v>24</v>
      </c>
      <c r="G559" s="12" t="s">
        <v>11</v>
      </c>
    </row>
    <row r="560" spans="3:7" ht="15" thickBot="1" x14ac:dyDescent="0.35">
      <c r="C560" s="10">
        <v>43217</v>
      </c>
      <c r="D560" s="11">
        <v>0.32768518518518519</v>
      </c>
      <c r="E560" s="12" t="s">
        <v>9</v>
      </c>
      <c r="F560" s="12">
        <v>29</v>
      </c>
      <c r="G560" s="12" t="s">
        <v>11</v>
      </c>
    </row>
    <row r="561" spans="3:7" ht="15" thickBot="1" x14ac:dyDescent="0.35">
      <c r="C561" s="10">
        <v>43217</v>
      </c>
      <c r="D561" s="11">
        <v>0.32769675925925928</v>
      </c>
      <c r="E561" s="12" t="s">
        <v>9</v>
      </c>
      <c r="F561" s="12">
        <v>27</v>
      </c>
      <c r="G561" s="12" t="s">
        <v>11</v>
      </c>
    </row>
    <row r="562" spans="3:7" ht="15" thickBot="1" x14ac:dyDescent="0.35">
      <c r="C562" s="10">
        <v>43217</v>
      </c>
      <c r="D562" s="11">
        <v>0.32770833333333332</v>
      </c>
      <c r="E562" s="12" t="s">
        <v>9</v>
      </c>
      <c r="F562" s="12">
        <v>30</v>
      </c>
      <c r="G562" s="12" t="s">
        <v>11</v>
      </c>
    </row>
    <row r="563" spans="3:7" ht="15" thickBot="1" x14ac:dyDescent="0.35">
      <c r="C563" s="10">
        <v>43217</v>
      </c>
      <c r="D563" s="11">
        <v>0.32770833333333332</v>
      </c>
      <c r="E563" s="12" t="s">
        <v>9</v>
      </c>
      <c r="F563" s="12">
        <v>24</v>
      </c>
      <c r="G563" s="12" t="s">
        <v>11</v>
      </c>
    </row>
    <row r="564" spans="3:7" ht="15" thickBot="1" x14ac:dyDescent="0.35">
      <c r="C564" s="10">
        <v>43217</v>
      </c>
      <c r="D564" s="11">
        <v>0.32774305555555555</v>
      </c>
      <c r="E564" s="12" t="s">
        <v>9</v>
      </c>
      <c r="F564" s="12">
        <v>6</v>
      </c>
      <c r="G564" s="12" t="s">
        <v>11</v>
      </c>
    </row>
    <row r="565" spans="3:7" ht="15" thickBot="1" x14ac:dyDescent="0.35">
      <c r="C565" s="10">
        <v>43217</v>
      </c>
      <c r="D565" s="11">
        <v>0.3296412037037037</v>
      </c>
      <c r="E565" s="12" t="s">
        <v>9</v>
      </c>
      <c r="F565" s="12">
        <v>10</v>
      </c>
      <c r="G565" s="12" t="s">
        <v>11</v>
      </c>
    </row>
    <row r="566" spans="3:7" ht="15" thickBot="1" x14ac:dyDescent="0.35">
      <c r="C566" s="10">
        <v>43217</v>
      </c>
      <c r="D566" s="11">
        <v>0.33865740740740741</v>
      </c>
      <c r="E566" s="12" t="s">
        <v>9</v>
      </c>
      <c r="F566" s="12">
        <v>15</v>
      </c>
      <c r="G566" s="12" t="s">
        <v>10</v>
      </c>
    </row>
    <row r="567" spans="3:7" ht="15" thickBot="1" x14ac:dyDescent="0.35">
      <c r="C567" s="10">
        <v>43217</v>
      </c>
      <c r="D567" s="11">
        <v>0.42092592592592593</v>
      </c>
      <c r="E567" s="12" t="s">
        <v>9</v>
      </c>
      <c r="F567" s="12">
        <v>13</v>
      </c>
      <c r="G567" s="12" t="s">
        <v>10</v>
      </c>
    </row>
    <row r="568" spans="3:7" ht="15" thickBot="1" x14ac:dyDescent="0.35">
      <c r="C568" s="10">
        <v>43217</v>
      </c>
      <c r="D568" s="11">
        <v>0.43042824074074071</v>
      </c>
      <c r="E568" s="12" t="s">
        <v>9</v>
      </c>
      <c r="F568" s="12">
        <v>14</v>
      </c>
      <c r="G568" s="12" t="s">
        <v>11</v>
      </c>
    </row>
    <row r="569" spans="3:7" ht="15" thickBot="1" x14ac:dyDescent="0.35">
      <c r="C569" s="10">
        <v>43217</v>
      </c>
      <c r="D569" s="11">
        <v>0.46339120370370374</v>
      </c>
      <c r="E569" s="12" t="s">
        <v>9</v>
      </c>
      <c r="F569" s="12">
        <v>12</v>
      </c>
      <c r="G569" s="12" t="s">
        <v>11</v>
      </c>
    </row>
    <row r="570" spans="3:7" ht="15" thickBot="1" x14ac:dyDescent="0.35">
      <c r="C570" s="10">
        <v>43217</v>
      </c>
      <c r="D570" s="11">
        <v>0.47881944444444446</v>
      </c>
      <c r="E570" s="12" t="s">
        <v>9</v>
      </c>
      <c r="F570" s="12">
        <v>11</v>
      </c>
      <c r="G570" s="12" t="s">
        <v>11</v>
      </c>
    </row>
    <row r="571" spans="3:7" ht="15" thickBot="1" x14ac:dyDescent="0.35">
      <c r="C571" s="10">
        <v>43217</v>
      </c>
      <c r="D571" s="11">
        <v>0.48584490740740738</v>
      </c>
      <c r="E571" s="12" t="s">
        <v>9</v>
      </c>
      <c r="F571" s="12">
        <v>25</v>
      </c>
      <c r="G571" s="12" t="s">
        <v>10</v>
      </c>
    </row>
    <row r="572" spans="3:7" ht="15" thickBot="1" x14ac:dyDescent="0.35">
      <c r="C572" s="10">
        <v>43217</v>
      </c>
      <c r="D572" s="11">
        <v>0.48646990740740742</v>
      </c>
      <c r="E572" s="12" t="s">
        <v>9</v>
      </c>
      <c r="F572" s="12">
        <v>12</v>
      </c>
      <c r="G572" s="12" t="s">
        <v>11</v>
      </c>
    </row>
    <row r="573" spans="3:7" ht="15" thickBot="1" x14ac:dyDescent="0.35">
      <c r="C573" s="10">
        <v>43217</v>
      </c>
      <c r="D573" s="11">
        <v>0.48673611111111109</v>
      </c>
      <c r="E573" s="12" t="s">
        <v>9</v>
      </c>
      <c r="F573" s="12">
        <v>14</v>
      </c>
      <c r="G573" s="12" t="s">
        <v>11</v>
      </c>
    </row>
    <row r="574" spans="3:7" ht="15" thickBot="1" x14ac:dyDescent="0.35">
      <c r="C574" s="10">
        <v>43217</v>
      </c>
      <c r="D574" s="11">
        <v>0.48673611111111109</v>
      </c>
      <c r="E574" s="12" t="s">
        <v>9</v>
      </c>
      <c r="F574" s="12">
        <v>15</v>
      </c>
      <c r="G574" s="12" t="s">
        <v>11</v>
      </c>
    </row>
    <row r="575" spans="3:7" ht="15" thickBot="1" x14ac:dyDescent="0.35">
      <c r="C575" s="10">
        <v>43217</v>
      </c>
      <c r="D575" s="11">
        <v>0.48674768518518513</v>
      </c>
      <c r="E575" s="12" t="s">
        <v>9</v>
      </c>
      <c r="F575" s="12">
        <v>15</v>
      </c>
      <c r="G575" s="12" t="s">
        <v>11</v>
      </c>
    </row>
    <row r="576" spans="3:7" ht="15" thickBot="1" x14ac:dyDescent="0.35">
      <c r="C576" s="10">
        <v>43217</v>
      </c>
      <c r="D576" s="11">
        <v>0.48675925925925928</v>
      </c>
      <c r="E576" s="12" t="s">
        <v>9</v>
      </c>
      <c r="F576" s="12">
        <v>19</v>
      </c>
      <c r="G576" s="12" t="s">
        <v>11</v>
      </c>
    </row>
    <row r="577" spans="3:7" ht="15" thickBot="1" x14ac:dyDescent="0.35">
      <c r="C577" s="10">
        <v>43217</v>
      </c>
      <c r="D577" s="11">
        <v>0.48677083333333332</v>
      </c>
      <c r="E577" s="12" t="s">
        <v>9</v>
      </c>
      <c r="F577" s="12">
        <v>23</v>
      </c>
      <c r="G577" s="12" t="s">
        <v>11</v>
      </c>
    </row>
    <row r="578" spans="3:7" ht="15" thickBot="1" x14ac:dyDescent="0.35">
      <c r="C578" s="10">
        <v>43217</v>
      </c>
      <c r="D578" s="11">
        <v>0.48678240740740741</v>
      </c>
      <c r="E578" s="12" t="s">
        <v>9</v>
      </c>
      <c r="F578" s="12">
        <v>21</v>
      </c>
      <c r="G578" s="12" t="s">
        <v>11</v>
      </c>
    </row>
    <row r="579" spans="3:7" ht="15" thickBot="1" x14ac:dyDescent="0.35">
      <c r="C579" s="10">
        <v>43217</v>
      </c>
      <c r="D579" s="11">
        <v>0.48679398148148145</v>
      </c>
      <c r="E579" s="12" t="s">
        <v>9</v>
      </c>
      <c r="F579" s="12">
        <v>14</v>
      </c>
      <c r="G579" s="12" t="s">
        <v>11</v>
      </c>
    </row>
    <row r="580" spans="3:7" ht="15" thickBot="1" x14ac:dyDescent="0.35">
      <c r="C580" s="10">
        <v>43217</v>
      </c>
      <c r="D580" s="11">
        <v>0.48679398148148145</v>
      </c>
      <c r="E580" s="12" t="s">
        <v>9</v>
      </c>
      <c r="F580" s="12">
        <v>10</v>
      </c>
      <c r="G580" s="12" t="s">
        <v>11</v>
      </c>
    </row>
    <row r="581" spans="3:7" ht="15" thickBot="1" x14ac:dyDescent="0.35">
      <c r="C581" s="10">
        <v>43217</v>
      </c>
      <c r="D581" s="11">
        <v>0.50947916666666659</v>
      </c>
      <c r="E581" s="12" t="s">
        <v>9</v>
      </c>
      <c r="F581" s="12">
        <v>18</v>
      </c>
      <c r="G581" s="12" t="s">
        <v>10</v>
      </c>
    </row>
    <row r="582" spans="3:7" ht="15" thickBot="1" x14ac:dyDescent="0.35">
      <c r="C582" s="10">
        <v>43217</v>
      </c>
      <c r="D582" s="11">
        <v>0.50954861111111105</v>
      </c>
      <c r="E582" s="12" t="s">
        <v>9</v>
      </c>
      <c r="F582" s="12">
        <v>21</v>
      </c>
      <c r="G582" s="12" t="s">
        <v>10</v>
      </c>
    </row>
    <row r="583" spans="3:7" ht="15" thickBot="1" x14ac:dyDescent="0.35">
      <c r="C583" s="10">
        <v>43217</v>
      </c>
      <c r="D583" s="11">
        <v>0.51206018518518526</v>
      </c>
      <c r="E583" s="12" t="s">
        <v>9</v>
      </c>
      <c r="F583" s="12">
        <v>14</v>
      </c>
      <c r="G583" s="12" t="s">
        <v>11</v>
      </c>
    </row>
    <row r="584" spans="3:7" ht="15" thickBot="1" x14ac:dyDescent="0.35">
      <c r="C584" s="10">
        <v>43217</v>
      </c>
      <c r="D584" s="11">
        <v>0.51210648148148141</v>
      </c>
      <c r="E584" s="12" t="s">
        <v>9</v>
      </c>
      <c r="F584" s="12">
        <v>10</v>
      </c>
      <c r="G584" s="12" t="s">
        <v>11</v>
      </c>
    </row>
    <row r="585" spans="3:7" ht="15" thickBot="1" x14ac:dyDescent="0.35">
      <c r="C585" s="10">
        <v>43217</v>
      </c>
      <c r="D585" s="11">
        <v>0.51214120370370375</v>
      </c>
      <c r="E585" s="12" t="s">
        <v>9</v>
      </c>
      <c r="F585" s="12">
        <v>11</v>
      </c>
      <c r="G585" s="12" t="s">
        <v>11</v>
      </c>
    </row>
    <row r="586" spans="3:7" ht="15" thickBot="1" x14ac:dyDescent="0.35">
      <c r="C586" s="10">
        <v>43217</v>
      </c>
      <c r="D586" s="11">
        <v>0.55478009259259264</v>
      </c>
      <c r="E586" s="12" t="s">
        <v>9</v>
      </c>
      <c r="F586" s="12">
        <v>13</v>
      </c>
      <c r="G586" s="12" t="s">
        <v>11</v>
      </c>
    </row>
    <row r="587" spans="3:7" ht="15" thickBot="1" x14ac:dyDescent="0.35">
      <c r="C587" s="10">
        <v>43217</v>
      </c>
      <c r="D587" s="11">
        <v>0.57998842592592592</v>
      </c>
      <c r="E587" s="12" t="s">
        <v>9</v>
      </c>
      <c r="F587" s="12">
        <v>20</v>
      </c>
      <c r="G587" s="12" t="s">
        <v>10</v>
      </c>
    </row>
    <row r="588" spans="3:7" ht="15" thickBot="1" x14ac:dyDescent="0.35">
      <c r="C588" s="10">
        <v>43217</v>
      </c>
      <c r="D588" s="11">
        <v>0.62061342592592594</v>
      </c>
      <c r="E588" s="12" t="s">
        <v>9</v>
      </c>
      <c r="F588" s="12">
        <v>11</v>
      </c>
      <c r="G588" s="12" t="s">
        <v>10</v>
      </c>
    </row>
    <row r="589" spans="3:7" ht="15" thickBot="1" x14ac:dyDescent="0.35">
      <c r="C589" s="10">
        <v>43217</v>
      </c>
      <c r="D589" s="11">
        <v>0.62664351851851852</v>
      </c>
      <c r="E589" s="12" t="s">
        <v>9</v>
      </c>
      <c r="F589" s="12">
        <v>26</v>
      </c>
      <c r="G589" s="12" t="s">
        <v>10</v>
      </c>
    </row>
    <row r="590" spans="3:7" ht="15" thickBot="1" x14ac:dyDescent="0.35">
      <c r="C590" s="10">
        <v>43217</v>
      </c>
      <c r="D590" s="11">
        <v>0.62994212962962959</v>
      </c>
      <c r="E590" s="12" t="s">
        <v>9</v>
      </c>
      <c r="F590" s="12">
        <v>18</v>
      </c>
      <c r="G590" s="12" t="s">
        <v>10</v>
      </c>
    </row>
    <row r="591" spans="3:7" ht="15" thickBot="1" x14ac:dyDescent="0.35">
      <c r="C591" s="10">
        <v>43217</v>
      </c>
      <c r="D591" s="11">
        <v>0.62994212962962959</v>
      </c>
      <c r="E591" s="12" t="s">
        <v>9</v>
      </c>
      <c r="F591" s="12">
        <v>19</v>
      </c>
      <c r="G591" s="12" t="s">
        <v>10</v>
      </c>
    </row>
    <row r="592" spans="3:7" ht="15" thickBot="1" x14ac:dyDescent="0.35">
      <c r="C592" s="10">
        <v>43217</v>
      </c>
      <c r="D592" s="11">
        <v>0.62995370370370374</v>
      </c>
      <c r="E592" s="12" t="s">
        <v>9</v>
      </c>
      <c r="F592" s="12">
        <v>15</v>
      </c>
      <c r="G592" s="12" t="s">
        <v>10</v>
      </c>
    </row>
    <row r="593" spans="3:7" ht="15" thickBot="1" x14ac:dyDescent="0.35">
      <c r="C593" s="10">
        <v>43217</v>
      </c>
      <c r="D593" s="11">
        <v>0.62996527777777778</v>
      </c>
      <c r="E593" s="12" t="s">
        <v>9</v>
      </c>
      <c r="F593" s="12">
        <v>19</v>
      </c>
      <c r="G593" s="12" t="s">
        <v>10</v>
      </c>
    </row>
    <row r="594" spans="3:7" ht="15" thickBot="1" x14ac:dyDescent="0.35">
      <c r="C594" s="10">
        <v>43217</v>
      </c>
      <c r="D594" s="11">
        <v>0.63695601851851846</v>
      </c>
      <c r="E594" s="12" t="s">
        <v>9</v>
      </c>
      <c r="F594" s="12">
        <v>17</v>
      </c>
      <c r="G594" s="12" t="s">
        <v>10</v>
      </c>
    </row>
    <row r="595" spans="3:7" ht="15" thickBot="1" x14ac:dyDescent="0.35">
      <c r="C595" s="10">
        <v>43217</v>
      </c>
      <c r="D595" s="11">
        <v>0.65284722222222225</v>
      </c>
      <c r="E595" s="12" t="s">
        <v>9</v>
      </c>
      <c r="F595" s="12">
        <v>10</v>
      </c>
      <c r="G595" s="12" t="s">
        <v>11</v>
      </c>
    </row>
    <row r="596" spans="3:7" ht="15" thickBot="1" x14ac:dyDescent="0.35">
      <c r="C596" s="10">
        <v>43217</v>
      </c>
      <c r="D596" s="11">
        <v>0.65362268518518518</v>
      </c>
      <c r="E596" s="12" t="s">
        <v>9</v>
      </c>
      <c r="F596" s="12">
        <v>9</v>
      </c>
      <c r="G596" s="12" t="s">
        <v>11</v>
      </c>
    </row>
    <row r="597" spans="3:7" ht="15" thickBot="1" x14ac:dyDescent="0.35">
      <c r="C597" s="10">
        <v>43217</v>
      </c>
      <c r="D597" s="11">
        <v>0.65371527777777783</v>
      </c>
      <c r="E597" s="12" t="s">
        <v>9</v>
      </c>
      <c r="F597" s="12">
        <v>14</v>
      </c>
      <c r="G597" s="12" t="s">
        <v>11</v>
      </c>
    </row>
    <row r="598" spans="3:7" ht="15" thickBot="1" x14ac:dyDescent="0.35">
      <c r="C598" s="10">
        <v>43217</v>
      </c>
      <c r="D598" s="11">
        <v>0.65784722222222225</v>
      </c>
      <c r="E598" s="12" t="s">
        <v>9</v>
      </c>
      <c r="F598" s="12">
        <v>25</v>
      </c>
      <c r="G598" s="12" t="s">
        <v>10</v>
      </c>
    </row>
    <row r="599" spans="3:7" ht="15" thickBot="1" x14ac:dyDescent="0.35">
      <c r="C599" s="10">
        <v>43217</v>
      </c>
      <c r="D599" s="11">
        <v>0.66089120370370369</v>
      </c>
      <c r="E599" s="12" t="s">
        <v>9</v>
      </c>
      <c r="F599" s="12">
        <v>20</v>
      </c>
      <c r="G599" s="12" t="s">
        <v>10</v>
      </c>
    </row>
    <row r="600" spans="3:7" ht="15" thickBot="1" x14ac:dyDescent="0.35">
      <c r="C600" s="10">
        <v>43217</v>
      </c>
      <c r="D600" s="11">
        <v>0.66650462962962964</v>
      </c>
      <c r="E600" s="12" t="s">
        <v>9</v>
      </c>
      <c r="F600" s="12">
        <v>26</v>
      </c>
      <c r="G600" s="12" t="s">
        <v>10</v>
      </c>
    </row>
    <row r="601" spans="3:7" ht="15" thickBot="1" x14ac:dyDescent="0.35">
      <c r="C601" s="10">
        <v>43217</v>
      </c>
      <c r="D601" s="11">
        <v>0.67452546296296301</v>
      </c>
      <c r="E601" s="12" t="s">
        <v>9</v>
      </c>
      <c r="F601" s="12">
        <v>32</v>
      </c>
      <c r="G601" s="12" t="s">
        <v>10</v>
      </c>
    </row>
    <row r="602" spans="3:7" ht="15" thickBot="1" x14ac:dyDescent="0.35">
      <c r="C602" s="10">
        <v>43217</v>
      </c>
      <c r="D602" s="11">
        <v>0.67481481481481476</v>
      </c>
      <c r="E602" s="12" t="s">
        <v>9</v>
      </c>
      <c r="F602" s="12">
        <v>19</v>
      </c>
      <c r="G602" s="12" t="s">
        <v>10</v>
      </c>
    </row>
    <row r="603" spans="3:7" ht="15" thickBot="1" x14ac:dyDescent="0.35">
      <c r="C603" s="10">
        <v>43217</v>
      </c>
      <c r="D603" s="11">
        <v>0.67577546296296298</v>
      </c>
      <c r="E603" s="12" t="s">
        <v>9</v>
      </c>
      <c r="F603" s="12">
        <v>13</v>
      </c>
      <c r="G603" s="12" t="s">
        <v>11</v>
      </c>
    </row>
    <row r="604" spans="3:7" ht="15" thickBot="1" x14ac:dyDescent="0.35">
      <c r="C604" s="10">
        <v>43217</v>
      </c>
      <c r="D604" s="11">
        <v>0.67605324074074069</v>
      </c>
      <c r="E604" s="12" t="s">
        <v>9</v>
      </c>
      <c r="F604" s="12">
        <v>23</v>
      </c>
      <c r="G604" s="12" t="s">
        <v>10</v>
      </c>
    </row>
    <row r="605" spans="3:7" ht="15" thickBot="1" x14ac:dyDescent="0.35">
      <c r="C605" s="10">
        <v>43217</v>
      </c>
      <c r="D605" s="11">
        <v>0.6761921296296296</v>
      </c>
      <c r="E605" s="12" t="s">
        <v>9</v>
      </c>
      <c r="F605" s="12">
        <v>25</v>
      </c>
      <c r="G605" s="12" t="s">
        <v>11</v>
      </c>
    </row>
    <row r="606" spans="3:7" ht="15" thickBot="1" x14ac:dyDescent="0.35">
      <c r="C606" s="10">
        <v>43217</v>
      </c>
      <c r="D606" s="11">
        <v>0.67621527777777779</v>
      </c>
      <c r="E606" s="12" t="s">
        <v>9</v>
      </c>
      <c r="F606" s="12">
        <v>25</v>
      </c>
      <c r="G606" s="12" t="s">
        <v>11</v>
      </c>
    </row>
    <row r="607" spans="3:7" ht="15" thickBot="1" x14ac:dyDescent="0.35">
      <c r="C607" s="10">
        <v>43217</v>
      </c>
      <c r="D607" s="11">
        <v>0.67621527777777779</v>
      </c>
      <c r="E607" s="12" t="s">
        <v>9</v>
      </c>
      <c r="F607" s="12">
        <v>11</v>
      </c>
      <c r="G607" s="12" t="s">
        <v>11</v>
      </c>
    </row>
    <row r="608" spans="3:7" ht="15" thickBot="1" x14ac:dyDescent="0.35">
      <c r="C608" s="10">
        <v>43217</v>
      </c>
      <c r="D608" s="11">
        <v>0.67622685185185183</v>
      </c>
      <c r="E608" s="12" t="s">
        <v>9</v>
      </c>
      <c r="F608" s="12">
        <v>17</v>
      </c>
      <c r="G608" s="12" t="s">
        <v>11</v>
      </c>
    </row>
    <row r="609" spans="3:7" ht="15" thickBot="1" x14ac:dyDescent="0.35">
      <c r="C609" s="10">
        <v>43217</v>
      </c>
      <c r="D609" s="11">
        <v>0.67622685185185183</v>
      </c>
      <c r="E609" s="12" t="s">
        <v>9</v>
      </c>
      <c r="F609" s="12">
        <v>19</v>
      </c>
      <c r="G609" s="12" t="s">
        <v>11</v>
      </c>
    </row>
    <row r="610" spans="3:7" ht="15" thickBot="1" x14ac:dyDescent="0.35">
      <c r="C610" s="10">
        <v>43217</v>
      </c>
      <c r="D610" s="11">
        <v>0.67625000000000002</v>
      </c>
      <c r="E610" s="12" t="s">
        <v>9</v>
      </c>
      <c r="F610" s="12">
        <v>14</v>
      </c>
      <c r="G610" s="12" t="s">
        <v>11</v>
      </c>
    </row>
    <row r="611" spans="3:7" ht="15" thickBot="1" x14ac:dyDescent="0.35">
      <c r="C611" s="10">
        <v>43217</v>
      </c>
      <c r="D611" s="11">
        <v>0.68285879629629631</v>
      </c>
      <c r="E611" s="12" t="s">
        <v>9</v>
      </c>
      <c r="F611" s="12">
        <v>16</v>
      </c>
      <c r="G611" s="12" t="s">
        <v>10</v>
      </c>
    </row>
    <row r="612" spans="3:7" ht="15" thickBot="1" x14ac:dyDescent="0.35">
      <c r="C612" s="10">
        <v>43217</v>
      </c>
      <c r="D612" s="11">
        <v>0.68292824074074077</v>
      </c>
      <c r="E612" s="12" t="s">
        <v>9</v>
      </c>
      <c r="F612" s="12">
        <v>17</v>
      </c>
      <c r="G612" s="12" t="s">
        <v>10</v>
      </c>
    </row>
    <row r="613" spans="3:7" ht="15" thickBot="1" x14ac:dyDescent="0.35">
      <c r="C613" s="10">
        <v>43217</v>
      </c>
      <c r="D613" s="11">
        <v>0.68442129629629633</v>
      </c>
      <c r="E613" s="12" t="s">
        <v>9</v>
      </c>
      <c r="F613" s="12">
        <v>30</v>
      </c>
      <c r="G613" s="12" t="s">
        <v>10</v>
      </c>
    </row>
    <row r="614" spans="3:7" ht="15" thickBot="1" x14ac:dyDescent="0.35">
      <c r="C614" s="10">
        <v>43217</v>
      </c>
      <c r="D614" s="11">
        <v>0.68552083333333336</v>
      </c>
      <c r="E614" s="12" t="s">
        <v>9</v>
      </c>
      <c r="F614" s="12">
        <v>14</v>
      </c>
      <c r="G614" s="12" t="s">
        <v>11</v>
      </c>
    </row>
    <row r="615" spans="3:7" ht="15" thickBot="1" x14ac:dyDescent="0.35">
      <c r="C615" s="10">
        <v>43217</v>
      </c>
      <c r="D615" s="11">
        <v>0.69026620370370362</v>
      </c>
      <c r="E615" s="12" t="s">
        <v>9</v>
      </c>
      <c r="F615" s="12">
        <v>11</v>
      </c>
      <c r="G615" s="12" t="s">
        <v>11</v>
      </c>
    </row>
    <row r="616" spans="3:7" ht="15" thickBot="1" x14ac:dyDescent="0.35">
      <c r="C616" s="10">
        <v>43217</v>
      </c>
      <c r="D616" s="11">
        <v>0.69983796296296286</v>
      </c>
      <c r="E616" s="12" t="s">
        <v>9</v>
      </c>
      <c r="F616" s="12">
        <v>11</v>
      </c>
      <c r="G616" s="12" t="s">
        <v>10</v>
      </c>
    </row>
    <row r="617" spans="3:7" ht="15" thickBot="1" x14ac:dyDescent="0.35">
      <c r="C617" s="10">
        <v>43217</v>
      </c>
      <c r="D617" s="11">
        <v>0.7034259259259259</v>
      </c>
      <c r="E617" s="12" t="s">
        <v>9</v>
      </c>
      <c r="F617" s="12">
        <v>25</v>
      </c>
      <c r="G617" s="12" t="s">
        <v>10</v>
      </c>
    </row>
    <row r="618" spans="3:7" ht="15" thickBot="1" x14ac:dyDescent="0.35">
      <c r="C618" s="10">
        <v>43217</v>
      </c>
      <c r="D618" s="11">
        <v>0.70359953703703704</v>
      </c>
      <c r="E618" s="12" t="s">
        <v>9</v>
      </c>
      <c r="F618" s="12">
        <v>19</v>
      </c>
      <c r="G618" s="12" t="s">
        <v>10</v>
      </c>
    </row>
    <row r="619" spans="3:7" ht="15" thickBot="1" x14ac:dyDescent="0.35">
      <c r="C619" s="10">
        <v>43217</v>
      </c>
      <c r="D619" s="11">
        <v>0.70569444444444451</v>
      </c>
      <c r="E619" s="12" t="s">
        <v>9</v>
      </c>
      <c r="F619" s="12">
        <v>24</v>
      </c>
      <c r="G619" s="12" t="s">
        <v>10</v>
      </c>
    </row>
    <row r="620" spans="3:7" ht="15" thickBot="1" x14ac:dyDescent="0.35">
      <c r="C620" s="10">
        <v>43217</v>
      </c>
      <c r="D620" s="11">
        <v>0.70725694444444442</v>
      </c>
      <c r="E620" s="12" t="s">
        <v>9</v>
      </c>
      <c r="F620" s="12">
        <v>10</v>
      </c>
      <c r="G620" s="12" t="s">
        <v>11</v>
      </c>
    </row>
    <row r="621" spans="3:7" ht="15" thickBot="1" x14ac:dyDescent="0.35">
      <c r="C621" s="10">
        <v>43217</v>
      </c>
      <c r="D621" s="11">
        <v>0.70866898148148139</v>
      </c>
      <c r="E621" s="12" t="s">
        <v>9</v>
      </c>
      <c r="F621" s="12">
        <v>21</v>
      </c>
      <c r="G621" s="12" t="s">
        <v>10</v>
      </c>
    </row>
    <row r="622" spans="3:7" ht="15" thickBot="1" x14ac:dyDescent="0.35">
      <c r="C622" s="10">
        <v>43217</v>
      </c>
      <c r="D622" s="11">
        <v>0.71100694444444434</v>
      </c>
      <c r="E622" s="12" t="s">
        <v>9</v>
      </c>
      <c r="F622" s="12">
        <v>20</v>
      </c>
      <c r="G622" s="12" t="s">
        <v>10</v>
      </c>
    </row>
    <row r="623" spans="3:7" ht="15" thickBot="1" x14ac:dyDescent="0.35">
      <c r="C623" s="10">
        <v>43217</v>
      </c>
      <c r="D623" s="11">
        <v>0.71560185185185177</v>
      </c>
      <c r="E623" s="12" t="s">
        <v>9</v>
      </c>
      <c r="F623" s="12">
        <v>32</v>
      </c>
      <c r="G623" s="12" t="s">
        <v>10</v>
      </c>
    </row>
    <row r="624" spans="3:7" ht="15" thickBot="1" x14ac:dyDescent="0.35">
      <c r="C624" s="10">
        <v>43217</v>
      </c>
      <c r="D624" s="11">
        <v>0.73436342592592585</v>
      </c>
      <c r="E624" s="12" t="s">
        <v>9</v>
      </c>
      <c r="F624" s="12">
        <v>23</v>
      </c>
      <c r="G624" s="12" t="s">
        <v>10</v>
      </c>
    </row>
    <row r="625" spans="3:7" ht="15" thickBot="1" x14ac:dyDescent="0.35">
      <c r="C625" s="10">
        <v>43217</v>
      </c>
      <c r="D625" s="11">
        <v>0.73520833333333335</v>
      </c>
      <c r="E625" s="12" t="s">
        <v>9</v>
      </c>
      <c r="F625" s="12">
        <v>10</v>
      </c>
      <c r="G625" s="12" t="s">
        <v>11</v>
      </c>
    </row>
    <row r="626" spans="3:7" ht="15" thickBot="1" x14ac:dyDescent="0.35">
      <c r="C626" s="10">
        <v>43217</v>
      </c>
      <c r="D626" s="11">
        <v>0.7371875</v>
      </c>
      <c r="E626" s="12" t="s">
        <v>9</v>
      </c>
      <c r="F626" s="12">
        <v>19</v>
      </c>
      <c r="G626" s="12" t="s">
        <v>10</v>
      </c>
    </row>
    <row r="627" spans="3:7" ht="15" thickBot="1" x14ac:dyDescent="0.35">
      <c r="C627" s="10">
        <v>43217</v>
      </c>
      <c r="D627" s="11">
        <v>0.73907407407407411</v>
      </c>
      <c r="E627" s="12" t="s">
        <v>9</v>
      </c>
      <c r="F627" s="12">
        <v>11</v>
      </c>
      <c r="G627" s="12" t="s">
        <v>10</v>
      </c>
    </row>
    <row r="628" spans="3:7" ht="15" thickBot="1" x14ac:dyDescent="0.35">
      <c r="C628" s="10">
        <v>43217</v>
      </c>
      <c r="D628" s="11">
        <v>0.73958333333333337</v>
      </c>
      <c r="E628" s="12" t="s">
        <v>9</v>
      </c>
      <c r="F628" s="12">
        <v>25</v>
      </c>
      <c r="G628" s="12" t="s">
        <v>10</v>
      </c>
    </row>
    <row r="629" spans="3:7" ht="15" thickBot="1" x14ac:dyDescent="0.35">
      <c r="C629" s="10">
        <v>43217</v>
      </c>
      <c r="D629" s="11">
        <v>0.74215277777777777</v>
      </c>
      <c r="E629" s="12" t="s">
        <v>9</v>
      </c>
      <c r="F629" s="12">
        <v>23</v>
      </c>
      <c r="G629" s="12" t="s">
        <v>10</v>
      </c>
    </row>
    <row r="630" spans="3:7" ht="15" thickBot="1" x14ac:dyDescent="0.35">
      <c r="C630" s="10">
        <v>43217</v>
      </c>
      <c r="D630" s="11">
        <v>0.74623842592592593</v>
      </c>
      <c r="E630" s="12" t="s">
        <v>9</v>
      </c>
      <c r="F630" s="12">
        <v>11</v>
      </c>
      <c r="G630" s="12" t="s">
        <v>11</v>
      </c>
    </row>
    <row r="631" spans="3:7" ht="15" thickBot="1" x14ac:dyDescent="0.35">
      <c r="C631" s="10">
        <v>43217</v>
      </c>
      <c r="D631" s="11">
        <v>0.74908564814814815</v>
      </c>
      <c r="E631" s="12" t="s">
        <v>9</v>
      </c>
      <c r="F631" s="12">
        <v>18</v>
      </c>
      <c r="G631" s="12" t="s">
        <v>11</v>
      </c>
    </row>
    <row r="632" spans="3:7" ht="15" thickBot="1" x14ac:dyDescent="0.35">
      <c r="C632" s="10">
        <v>43217</v>
      </c>
      <c r="D632" s="11">
        <v>0.75039351851851854</v>
      </c>
      <c r="E632" s="12" t="s">
        <v>9</v>
      </c>
      <c r="F632" s="12">
        <v>18</v>
      </c>
      <c r="G632" s="12" t="s">
        <v>10</v>
      </c>
    </row>
    <row r="633" spans="3:7" ht="15" thickBot="1" x14ac:dyDescent="0.35">
      <c r="C633" s="10">
        <v>43217</v>
      </c>
      <c r="D633" s="11">
        <v>0.75770833333333332</v>
      </c>
      <c r="E633" s="12" t="s">
        <v>9</v>
      </c>
      <c r="F633" s="12">
        <v>24</v>
      </c>
      <c r="G633" s="12" t="s">
        <v>10</v>
      </c>
    </row>
    <row r="634" spans="3:7" ht="15" thickBot="1" x14ac:dyDescent="0.35">
      <c r="C634" s="10">
        <v>43217</v>
      </c>
      <c r="D634" s="11">
        <v>0.76121527777777775</v>
      </c>
      <c r="E634" s="12" t="s">
        <v>9</v>
      </c>
      <c r="F634" s="12">
        <v>10</v>
      </c>
      <c r="G634" s="12" t="s">
        <v>11</v>
      </c>
    </row>
    <row r="635" spans="3:7" ht="15" thickBot="1" x14ac:dyDescent="0.35">
      <c r="C635" s="10">
        <v>43217</v>
      </c>
      <c r="D635" s="11">
        <v>0.77216435185185184</v>
      </c>
      <c r="E635" s="12" t="s">
        <v>9</v>
      </c>
      <c r="F635" s="12">
        <v>12</v>
      </c>
      <c r="G635" s="12" t="s">
        <v>10</v>
      </c>
    </row>
    <row r="636" spans="3:7" ht="15" thickBot="1" x14ac:dyDescent="0.35">
      <c r="C636" s="10">
        <v>43217</v>
      </c>
      <c r="D636" s="11">
        <v>0.77759259259259261</v>
      </c>
      <c r="E636" s="12" t="s">
        <v>9</v>
      </c>
      <c r="F636" s="12">
        <v>26</v>
      </c>
      <c r="G636" s="12" t="s">
        <v>10</v>
      </c>
    </row>
    <row r="637" spans="3:7" ht="15" thickBot="1" x14ac:dyDescent="0.35">
      <c r="C637" s="10">
        <v>43217</v>
      </c>
      <c r="D637" s="11">
        <v>0.78664351851851855</v>
      </c>
      <c r="E637" s="12" t="s">
        <v>9</v>
      </c>
      <c r="F637" s="12">
        <v>11</v>
      </c>
      <c r="G637" s="12" t="s">
        <v>11</v>
      </c>
    </row>
    <row r="638" spans="3:7" ht="15" thickBot="1" x14ac:dyDescent="0.35">
      <c r="C638" s="10">
        <v>43217</v>
      </c>
      <c r="D638" s="11">
        <v>0.78670138888888896</v>
      </c>
      <c r="E638" s="12" t="s">
        <v>9</v>
      </c>
      <c r="F638" s="12">
        <v>9</v>
      </c>
      <c r="G638" s="12" t="s">
        <v>11</v>
      </c>
    </row>
    <row r="639" spans="3:7" ht="15" thickBot="1" x14ac:dyDescent="0.35">
      <c r="C639" s="10">
        <v>43217</v>
      </c>
      <c r="D639" s="11">
        <v>0.79590277777777774</v>
      </c>
      <c r="E639" s="12" t="s">
        <v>9</v>
      </c>
      <c r="F639" s="12">
        <v>9</v>
      </c>
      <c r="G639" s="12" t="s">
        <v>11</v>
      </c>
    </row>
    <row r="640" spans="3:7" ht="15" thickBot="1" x14ac:dyDescent="0.35">
      <c r="C640" s="10">
        <v>43217</v>
      </c>
      <c r="D640" s="11">
        <v>0.80609953703703707</v>
      </c>
      <c r="E640" s="12" t="s">
        <v>9</v>
      </c>
      <c r="F640" s="12">
        <v>10</v>
      </c>
      <c r="G640" s="12" t="s">
        <v>11</v>
      </c>
    </row>
    <row r="641" spans="3:7" ht="15" thickBot="1" x14ac:dyDescent="0.35">
      <c r="C641" s="10">
        <v>43217</v>
      </c>
      <c r="D641" s="11">
        <v>0.82033564814814808</v>
      </c>
      <c r="E641" s="12" t="s">
        <v>9</v>
      </c>
      <c r="F641" s="12">
        <v>25</v>
      </c>
      <c r="G641" s="12" t="s">
        <v>10</v>
      </c>
    </row>
    <row r="642" spans="3:7" ht="15" thickBot="1" x14ac:dyDescent="0.35">
      <c r="C642" s="10">
        <v>43217</v>
      </c>
      <c r="D642" s="11">
        <v>0.86452546296296295</v>
      </c>
      <c r="E642" s="12" t="s">
        <v>9</v>
      </c>
      <c r="F642" s="12">
        <v>10</v>
      </c>
      <c r="G642" s="12" t="s">
        <v>11</v>
      </c>
    </row>
    <row r="643" spans="3:7" ht="15" thickBot="1" x14ac:dyDescent="0.35">
      <c r="C643" s="10">
        <v>43217</v>
      </c>
      <c r="D643" s="11">
        <v>0.89056712962962958</v>
      </c>
      <c r="E643" s="12" t="s">
        <v>9</v>
      </c>
      <c r="F643" s="12">
        <v>23</v>
      </c>
      <c r="G643" s="12" t="s">
        <v>10</v>
      </c>
    </row>
    <row r="644" spans="3:7" ht="15" thickBot="1" x14ac:dyDescent="0.35">
      <c r="C644" s="10">
        <v>43217</v>
      </c>
      <c r="D644" s="11">
        <v>0.93140046296296297</v>
      </c>
      <c r="E644" s="12" t="s">
        <v>9</v>
      </c>
      <c r="F644" s="12">
        <v>11</v>
      </c>
      <c r="G644" s="12" t="s">
        <v>11</v>
      </c>
    </row>
    <row r="645" spans="3:7" ht="15" thickBot="1" x14ac:dyDescent="0.35">
      <c r="C645" s="10">
        <v>43218</v>
      </c>
      <c r="D645" s="11">
        <v>0.12369212962962962</v>
      </c>
      <c r="E645" s="12" t="s">
        <v>9</v>
      </c>
      <c r="F645" s="12">
        <v>13</v>
      </c>
      <c r="G645" s="12" t="s">
        <v>11</v>
      </c>
    </row>
    <row r="646" spans="3:7" ht="15" thickBot="1" x14ac:dyDescent="0.35">
      <c r="C646" s="10">
        <v>43218</v>
      </c>
      <c r="D646" s="11">
        <v>0.12386574074074075</v>
      </c>
      <c r="E646" s="12" t="s">
        <v>9</v>
      </c>
      <c r="F646" s="12">
        <v>14</v>
      </c>
      <c r="G646" s="12" t="s">
        <v>11</v>
      </c>
    </row>
    <row r="647" spans="3:7" ht="15" thickBot="1" x14ac:dyDescent="0.35">
      <c r="C647" s="10">
        <v>43218</v>
      </c>
      <c r="D647" s="11">
        <v>0.26681712962962961</v>
      </c>
      <c r="E647" s="12" t="s">
        <v>9</v>
      </c>
      <c r="F647" s="12">
        <v>8</v>
      </c>
      <c r="G647" s="12" t="s">
        <v>11</v>
      </c>
    </row>
    <row r="648" spans="3:7" ht="15" thickBot="1" x14ac:dyDescent="0.35">
      <c r="C648" s="10">
        <v>43218</v>
      </c>
      <c r="D648" s="11">
        <v>0.27086805555555554</v>
      </c>
      <c r="E648" s="12" t="s">
        <v>9</v>
      </c>
      <c r="F648" s="12">
        <v>11</v>
      </c>
      <c r="G648" s="12" t="s">
        <v>11</v>
      </c>
    </row>
    <row r="649" spans="3:7" ht="15" thickBot="1" x14ac:dyDescent="0.35">
      <c r="C649" s="10">
        <v>43218</v>
      </c>
      <c r="D649" s="11">
        <v>0.33148148148148149</v>
      </c>
      <c r="E649" s="12" t="s">
        <v>9</v>
      </c>
      <c r="F649" s="12">
        <v>23</v>
      </c>
      <c r="G649" s="12" t="s">
        <v>10</v>
      </c>
    </row>
    <row r="650" spans="3:7" ht="15" thickBot="1" x14ac:dyDescent="0.35">
      <c r="C650" s="10">
        <v>43218</v>
      </c>
      <c r="D650" s="11">
        <v>0.34996527777777775</v>
      </c>
      <c r="E650" s="12" t="s">
        <v>9</v>
      </c>
      <c r="F650" s="12">
        <v>11</v>
      </c>
      <c r="G650" s="12" t="s">
        <v>11</v>
      </c>
    </row>
    <row r="651" spans="3:7" ht="15" thickBot="1" x14ac:dyDescent="0.35">
      <c r="C651" s="10">
        <v>43218</v>
      </c>
      <c r="D651" s="11">
        <v>0.38218749999999996</v>
      </c>
      <c r="E651" s="12" t="s">
        <v>9</v>
      </c>
      <c r="F651" s="12">
        <v>12</v>
      </c>
      <c r="G651" s="12" t="s">
        <v>11</v>
      </c>
    </row>
    <row r="652" spans="3:7" ht="15" thickBot="1" x14ac:dyDescent="0.35">
      <c r="C652" s="10">
        <v>43218</v>
      </c>
      <c r="D652" s="11">
        <v>0.38342592592592589</v>
      </c>
      <c r="E652" s="12" t="s">
        <v>9</v>
      </c>
      <c r="F652" s="12">
        <v>11</v>
      </c>
      <c r="G652" s="12" t="s">
        <v>10</v>
      </c>
    </row>
    <row r="653" spans="3:7" ht="15" thickBot="1" x14ac:dyDescent="0.35">
      <c r="C653" s="10">
        <v>43218</v>
      </c>
      <c r="D653" s="11">
        <v>0.39189814814814811</v>
      </c>
      <c r="E653" s="12" t="s">
        <v>9</v>
      </c>
      <c r="F653" s="12">
        <v>12</v>
      </c>
      <c r="G653" s="12" t="s">
        <v>11</v>
      </c>
    </row>
    <row r="654" spans="3:7" ht="15" thickBot="1" x14ac:dyDescent="0.35">
      <c r="C654" s="10">
        <v>43218</v>
      </c>
      <c r="D654" s="11">
        <v>0.39230324074074074</v>
      </c>
      <c r="E654" s="12" t="s">
        <v>9</v>
      </c>
      <c r="F654" s="12">
        <v>20</v>
      </c>
      <c r="G654" s="12" t="s">
        <v>10</v>
      </c>
    </row>
    <row r="655" spans="3:7" ht="15" thickBot="1" x14ac:dyDescent="0.35">
      <c r="C655" s="10">
        <v>43218</v>
      </c>
      <c r="D655" s="11">
        <v>0.39273148148148151</v>
      </c>
      <c r="E655" s="12" t="s">
        <v>9</v>
      </c>
      <c r="F655" s="12">
        <v>12</v>
      </c>
      <c r="G655" s="12" t="s">
        <v>11</v>
      </c>
    </row>
    <row r="656" spans="3:7" ht="15" thickBot="1" x14ac:dyDescent="0.35">
      <c r="C656" s="10">
        <v>43218</v>
      </c>
      <c r="D656" s="11">
        <v>0.41697916666666668</v>
      </c>
      <c r="E656" s="12" t="s">
        <v>9</v>
      </c>
      <c r="F656" s="12">
        <v>13</v>
      </c>
      <c r="G656" s="12" t="s">
        <v>11</v>
      </c>
    </row>
    <row r="657" spans="3:7" ht="15" thickBot="1" x14ac:dyDescent="0.35">
      <c r="C657" s="10">
        <v>43218</v>
      </c>
      <c r="D657" s="11">
        <v>0.41908564814814814</v>
      </c>
      <c r="E657" s="12" t="s">
        <v>9</v>
      </c>
      <c r="F657" s="12">
        <v>13</v>
      </c>
      <c r="G657" s="12" t="s">
        <v>11</v>
      </c>
    </row>
    <row r="658" spans="3:7" ht="15" thickBot="1" x14ac:dyDescent="0.35">
      <c r="C658" s="10">
        <v>43218</v>
      </c>
      <c r="D658" s="11">
        <v>0.42927083333333332</v>
      </c>
      <c r="E658" s="12" t="s">
        <v>9</v>
      </c>
      <c r="F658" s="12">
        <v>14</v>
      </c>
      <c r="G658" s="12" t="s">
        <v>11</v>
      </c>
    </row>
    <row r="659" spans="3:7" ht="15" thickBot="1" x14ac:dyDescent="0.35">
      <c r="C659" s="10">
        <v>43218</v>
      </c>
      <c r="D659" s="11">
        <v>0.42953703703703705</v>
      </c>
      <c r="E659" s="12" t="s">
        <v>9</v>
      </c>
      <c r="F659" s="12">
        <v>11</v>
      </c>
      <c r="G659" s="12" t="s">
        <v>11</v>
      </c>
    </row>
    <row r="660" spans="3:7" ht="15" thickBot="1" x14ac:dyDescent="0.35">
      <c r="C660" s="10">
        <v>43218</v>
      </c>
      <c r="D660" s="11">
        <v>0.4319560185185185</v>
      </c>
      <c r="E660" s="12" t="s">
        <v>9</v>
      </c>
      <c r="F660" s="12">
        <v>18</v>
      </c>
      <c r="G660" s="12" t="s">
        <v>10</v>
      </c>
    </row>
    <row r="661" spans="3:7" ht="15" thickBot="1" x14ac:dyDescent="0.35">
      <c r="C661" s="10">
        <v>43218</v>
      </c>
      <c r="D661" s="11">
        <v>0.45839120370370368</v>
      </c>
      <c r="E661" s="12" t="s">
        <v>9</v>
      </c>
      <c r="F661" s="12">
        <v>14</v>
      </c>
      <c r="G661" s="12" t="s">
        <v>11</v>
      </c>
    </row>
    <row r="662" spans="3:7" ht="15" thickBot="1" x14ac:dyDescent="0.35">
      <c r="C662" s="10">
        <v>43218</v>
      </c>
      <c r="D662" s="11">
        <v>0.47085648148148151</v>
      </c>
      <c r="E662" s="12" t="s">
        <v>9</v>
      </c>
      <c r="F662" s="12">
        <v>12</v>
      </c>
      <c r="G662" s="12" t="s">
        <v>10</v>
      </c>
    </row>
    <row r="663" spans="3:7" ht="15" thickBot="1" x14ac:dyDescent="0.35">
      <c r="C663" s="10">
        <v>43218</v>
      </c>
      <c r="D663" s="11">
        <v>0.47364583333333332</v>
      </c>
      <c r="E663" s="12" t="s">
        <v>9</v>
      </c>
      <c r="F663" s="12">
        <v>22</v>
      </c>
      <c r="G663" s="12" t="s">
        <v>10</v>
      </c>
    </row>
    <row r="664" spans="3:7" ht="15" thickBot="1" x14ac:dyDescent="0.35">
      <c r="C664" s="10">
        <v>43218</v>
      </c>
      <c r="D664" s="11">
        <v>0.47371527777777778</v>
      </c>
      <c r="E664" s="12" t="s">
        <v>9</v>
      </c>
      <c r="F664" s="12">
        <v>19</v>
      </c>
      <c r="G664" s="12" t="s">
        <v>10</v>
      </c>
    </row>
    <row r="665" spans="3:7" ht="15" thickBot="1" x14ac:dyDescent="0.35">
      <c r="C665" s="10">
        <v>43218</v>
      </c>
      <c r="D665" s="11">
        <v>0.47533564814814816</v>
      </c>
      <c r="E665" s="12" t="s">
        <v>9</v>
      </c>
      <c r="F665" s="12">
        <v>16</v>
      </c>
      <c r="G665" s="12" t="s">
        <v>10</v>
      </c>
    </row>
    <row r="666" spans="3:7" ht="15" thickBot="1" x14ac:dyDescent="0.35">
      <c r="C666" s="10">
        <v>43218</v>
      </c>
      <c r="D666" s="11">
        <v>0.49092592592592593</v>
      </c>
      <c r="E666" s="12" t="s">
        <v>9</v>
      </c>
      <c r="F666" s="12">
        <v>14</v>
      </c>
      <c r="G666" s="12" t="s">
        <v>10</v>
      </c>
    </row>
    <row r="667" spans="3:7" ht="15" thickBot="1" x14ac:dyDescent="0.35">
      <c r="C667" s="10">
        <v>43218</v>
      </c>
      <c r="D667" s="11">
        <v>0.49238425925925927</v>
      </c>
      <c r="E667" s="12" t="s">
        <v>9</v>
      </c>
      <c r="F667" s="12">
        <v>13</v>
      </c>
      <c r="G667" s="12" t="s">
        <v>11</v>
      </c>
    </row>
    <row r="668" spans="3:7" ht="15" thickBot="1" x14ac:dyDescent="0.35">
      <c r="C668" s="10">
        <v>43218</v>
      </c>
      <c r="D668" s="11">
        <v>0.5043171296296296</v>
      </c>
      <c r="E668" s="12" t="s">
        <v>9</v>
      </c>
      <c r="F668" s="12">
        <v>12</v>
      </c>
      <c r="G668" s="12" t="s">
        <v>10</v>
      </c>
    </row>
    <row r="669" spans="3:7" ht="15" thickBot="1" x14ac:dyDescent="0.35">
      <c r="C669" s="10">
        <v>43218</v>
      </c>
      <c r="D669" s="11">
        <v>0.52530092592592592</v>
      </c>
      <c r="E669" s="12" t="s">
        <v>9</v>
      </c>
      <c r="F669" s="12">
        <v>10</v>
      </c>
      <c r="G669" s="12" t="s">
        <v>10</v>
      </c>
    </row>
    <row r="670" spans="3:7" ht="15" thickBot="1" x14ac:dyDescent="0.35">
      <c r="C670" s="10">
        <v>43218</v>
      </c>
      <c r="D670" s="11">
        <v>0.5292013888888889</v>
      </c>
      <c r="E670" s="12" t="s">
        <v>9</v>
      </c>
      <c r="F670" s="12">
        <v>24</v>
      </c>
      <c r="G670" s="12" t="s">
        <v>10</v>
      </c>
    </row>
    <row r="671" spans="3:7" ht="15" thickBot="1" x14ac:dyDescent="0.35">
      <c r="C671" s="10">
        <v>43218</v>
      </c>
      <c r="D671" s="11">
        <v>0.5638657407407407</v>
      </c>
      <c r="E671" s="12" t="s">
        <v>9</v>
      </c>
      <c r="F671" s="12">
        <v>10</v>
      </c>
      <c r="G671" s="12" t="s">
        <v>11</v>
      </c>
    </row>
    <row r="672" spans="3:7" ht="15" thickBot="1" x14ac:dyDescent="0.35">
      <c r="C672" s="10">
        <v>43218</v>
      </c>
      <c r="D672" s="11">
        <v>0.5759143518518518</v>
      </c>
      <c r="E672" s="12" t="s">
        <v>9</v>
      </c>
      <c r="F672" s="12">
        <v>20</v>
      </c>
      <c r="G672" s="12" t="s">
        <v>10</v>
      </c>
    </row>
    <row r="673" spans="3:7" ht="15" thickBot="1" x14ac:dyDescent="0.35">
      <c r="C673" s="10">
        <v>43218</v>
      </c>
      <c r="D673" s="11">
        <v>0.57930555555555563</v>
      </c>
      <c r="E673" s="12" t="s">
        <v>9</v>
      </c>
      <c r="F673" s="12">
        <v>22</v>
      </c>
      <c r="G673" s="12" t="s">
        <v>10</v>
      </c>
    </row>
    <row r="674" spans="3:7" ht="15" thickBot="1" x14ac:dyDescent="0.35">
      <c r="C674" s="10">
        <v>43218</v>
      </c>
      <c r="D674" s="11">
        <v>0.58326388888888892</v>
      </c>
      <c r="E674" s="12" t="s">
        <v>9</v>
      </c>
      <c r="F674" s="12">
        <v>26</v>
      </c>
      <c r="G674" s="12" t="s">
        <v>10</v>
      </c>
    </row>
    <row r="675" spans="3:7" ht="15" thickBot="1" x14ac:dyDescent="0.35">
      <c r="C675" s="10">
        <v>43218</v>
      </c>
      <c r="D675" s="11">
        <v>0.59145833333333331</v>
      </c>
      <c r="E675" s="12" t="s">
        <v>9</v>
      </c>
      <c r="F675" s="12">
        <v>12</v>
      </c>
      <c r="G675" s="12" t="s">
        <v>11</v>
      </c>
    </row>
    <row r="676" spans="3:7" ht="15" thickBot="1" x14ac:dyDescent="0.35">
      <c r="C676" s="10">
        <v>43218</v>
      </c>
      <c r="D676" s="11">
        <v>0.5929861111111111</v>
      </c>
      <c r="E676" s="12" t="s">
        <v>9</v>
      </c>
      <c r="F676" s="12">
        <v>10</v>
      </c>
      <c r="G676" s="12" t="s">
        <v>11</v>
      </c>
    </row>
    <row r="677" spans="3:7" ht="15" thickBot="1" x14ac:dyDescent="0.35">
      <c r="C677" s="10">
        <v>43218</v>
      </c>
      <c r="D677" s="11">
        <v>0.5961805555555556</v>
      </c>
      <c r="E677" s="12" t="s">
        <v>9</v>
      </c>
      <c r="F677" s="12">
        <v>14</v>
      </c>
      <c r="G677" s="12" t="s">
        <v>11</v>
      </c>
    </row>
    <row r="678" spans="3:7" ht="15" thickBot="1" x14ac:dyDescent="0.35">
      <c r="C678" s="10">
        <v>43218</v>
      </c>
      <c r="D678" s="11">
        <v>0.59717592592592594</v>
      </c>
      <c r="E678" s="12" t="s">
        <v>9</v>
      </c>
      <c r="F678" s="12">
        <v>11</v>
      </c>
      <c r="G678" s="12" t="s">
        <v>11</v>
      </c>
    </row>
    <row r="679" spans="3:7" ht="15" thickBot="1" x14ac:dyDescent="0.35">
      <c r="C679" s="10">
        <v>43218</v>
      </c>
      <c r="D679" s="11">
        <v>0.59765046296296298</v>
      </c>
      <c r="E679" s="12" t="s">
        <v>9</v>
      </c>
      <c r="F679" s="12">
        <v>27</v>
      </c>
      <c r="G679" s="12" t="s">
        <v>10</v>
      </c>
    </row>
    <row r="680" spans="3:7" ht="15" thickBot="1" x14ac:dyDescent="0.35">
      <c r="C680" s="10">
        <v>43218</v>
      </c>
      <c r="D680" s="11">
        <v>0.60018518518518515</v>
      </c>
      <c r="E680" s="12" t="s">
        <v>9</v>
      </c>
      <c r="F680" s="12">
        <v>25</v>
      </c>
      <c r="G680" s="12" t="s">
        <v>10</v>
      </c>
    </row>
    <row r="681" spans="3:7" ht="15" thickBot="1" x14ac:dyDescent="0.35">
      <c r="C681" s="10">
        <v>43218</v>
      </c>
      <c r="D681" s="11">
        <v>0.60034722222222225</v>
      </c>
      <c r="E681" s="12" t="s">
        <v>9</v>
      </c>
      <c r="F681" s="12">
        <v>10</v>
      </c>
      <c r="G681" s="12" t="s">
        <v>11</v>
      </c>
    </row>
    <row r="682" spans="3:7" ht="15" thickBot="1" x14ac:dyDescent="0.35">
      <c r="C682" s="10">
        <v>43218</v>
      </c>
      <c r="D682" s="11">
        <v>0.60241898148148143</v>
      </c>
      <c r="E682" s="12" t="s">
        <v>9</v>
      </c>
      <c r="F682" s="12">
        <v>14</v>
      </c>
      <c r="G682" s="12" t="s">
        <v>10</v>
      </c>
    </row>
    <row r="683" spans="3:7" ht="15" thickBot="1" x14ac:dyDescent="0.35">
      <c r="C683" s="10">
        <v>43218</v>
      </c>
      <c r="D683" s="11">
        <v>0.60250000000000004</v>
      </c>
      <c r="E683" s="12" t="s">
        <v>9</v>
      </c>
      <c r="F683" s="12">
        <v>21</v>
      </c>
      <c r="G683" s="12" t="s">
        <v>10</v>
      </c>
    </row>
    <row r="684" spans="3:7" ht="15" thickBot="1" x14ac:dyDescent="0.35">
      <c r="C684" s="10">
        <v>43218</v>
      </c>
      <c r="D684" s="11">
        <v>0.60468749999999993</v>
      </c>
      <c r="E684" s="12" t="s">
        <v>9</v>
      </c>
      <c r="F684" s="12">
        <v>15</v>
      </c>
      <c r="G684" s="12" t="s">
        <v>10</v>
      </c>
    </row>
    <row r="685" spans="3:7" ht="15" thickBot="1" x14ac:dyDescent="0.35">
      <c r="C685" s="10">
        <v>43218</v>
      </c>
      <c r="D685" s="11">
        <v>0.60494212962962968</v>
      </c>
      <c r="E685" s="12" t="s">
        <v>9</v>
      </c>
      <c r="F685" s="12">
        <v>12</v>
      </c>
      <c r="G685" s="12" t="s">
        <v>11</v>
      </c>
    </row>
    <row r="686" spans="3:7" ht="15" thickBot="1" x14ac:dyDescent="0.35">
      <c r="C686" s="10">
        <v>43218</v>
      </c>
      <c r="D686" s="11">
        <v>0.60601851851851851</v>
      </c>
      <c r="E686" s="12" t="s">
        <v>9</v>
      </c>
      <c r="F686" s="12">
        <v>18</v>
      </c>
      <c r="G686" s="12" t="s">
        <v>10</v>
      </c>
    </row>
    <row r="687" spans="3:7" ht="15" thickBot="1" x14ac:dyDescent="0.35">
      <c r="C687" s="10">
        <v>43218</v>
      </c>
      <c r="D687" s="11">
        <v>0.6060416666666667</v>
      </c>
      <c r="E687" s="12" t="s">
        <v>9</v>
      </c>
      <c r="F687" s="12">
        <v>21</v>
      </c>
      <c r="G687" s="12" t="s">
        <v>10</v>
      </c>
    </row>
    <row r="688" spans="3:7" ht="15" thickBot="1" x14ac:dyDescent="0.35">
      <c r="C688" s="10">
        <v>43218</v>
      </c>
      <c r="D688" s="11">
        <v>0.60605324074074074</v>
      </c>
      <c r="E688" s="12" t="s">
        <v>9</v>
      </c>
      <c r="F688" s="12">
        <v>24</v>
      </c>
      <c r="G688" s="12" t="s">
        <v>10</v>
      </c>
    </row>
    <row r="689" spans="3:7" ht="15" thickBot="1" x14ac:dyDescent="0.35">
      <c r="C689" s="10">
        <v>43218</v>
      </c>
      <c r="D689" s="11">
        <v>0.60606481481481478</v>
      </c>
      <c r="E689" s="12" t="s">
        <v>9</v>
      </c>
      <c r="F689" s="12">
        <v>24</v>
      </c>
      <c r="G689" s="12" t="s">
        <v>10</v>
      </c>
    </row>
    <row r="690" spans="3:7" ht="15" thickBot="1" x14ac:dyDescent="0.35">
      <c r="C690" s="10">
        <v>43218</v>
      </c>
      <c r="D690" s="11">
        <v>0.60607638888888882</v>
      </c>
      <c r="E690" s="12" t="s">
        <v>9</v>
      </c>
      <c r="F690" s="12">
        <v>24</v>
      </c>
      <c r="G690" s="12" t="s">
        <v>10</v>
      </c>
    </row>
    <row r="691" spans="3:7" ht="15" thickBot="1" x14ac:dyDescent="0.35">
      <c r="C691" s="10">
        <v>43218</v>
      </c>
      <c r="D691" s="11">
        <v>0.60607638888888882</v>
      </c>
      <c r="E691" s="12" t="s">
        <v>9</v>
      </c>
      <c r="F691" s="12">
        <v>9</v>
      </c>
      <c r="G691" s="12" t="s">
        <v>10</v>
      </c>
    </row>
    <row r="692" spans="3:7" ht="15" thickBot="1" x14ac:dyDescent="0.35">
      <c r="C692" s="10">
        <v>43218</v>
      </c>
      <c r="D692" s="11">
        <v>0.60814814814814822</v>
      </c>
      <c r="E692" s="12" t="s">
        <v>9</v>
      </c>
      <c r="F692" s="12">
        <v>8</v>
      </c>
      <c r="G692" s="12" t="s">
        <v>10</v>
      </c>
    </row>
    <row r="693" spans="3:7" ht="15" thickBot="1" x14ac:dyDescent="0.35">
      <c r="C693" s="10">
        <v>43218</v>
      </c>
      <c r="D693" s="11">
        <v>0.62935185185185183</v>
      </c>
      <c r="E693" s="12" t="s">
        <v>9</v>
      </c>
      <c r="F693" s="12">
        <v>16</v>
      </c>
      <c r="G693" s="12" t="s">
        <v>10</v>
      </c>
    </row>
    <row r="694" spans="3:7" ht="15" thickBot="1" x14ac:dyDescent="0.35">
      <c r="C694" s="10">
        <v>43218</v>
      </c>
      <c r="D694" s="11">
        <v>0.6368287037037037</v>
      </c>
      <c r="E694" s="12" t="s">
        <v>9</v>
      </c>
      <c r="F694" s="12">
        <v>19</v>
      </c>
      <c r="G694" s="12" t="s">
        <v>10</v>
      </c>
    </row>
    <row r="695" spans="3:7" ht="15" thickBot="1" x14ac:dyDescent="0.35">
      <c r="C695" s="10">
        <v>43218</v>
      </c>
      <c r="D695" s="11">
        <v>0.64146990740740739</v>
      </c>
      <c r="E695" s="12" t="s">
        <v>9</v>
      </c>
      <c r="F695" s="12">
        <v>16</v>
      </c>
      <c r="G695" s="12" t="s">
        <v>10</v>
      </c>
    </row>
    <row r="696" spans="3:7" ht="15" thickBot="1" x14ac:dyDescent="0.35">
      <c r="C696" s="10">
        <v>43218</v>
      </c>
      <c r="D696" s="11">
        <v>0.6620138888888889</v>
      </c>
      <c r="E696" s="12" t="s">
        <v>9</v>
      </c>
      <c r="F696" s="12">
        <v>27</v>
      </c>
      <c r="G696" s="12" t="s">
        <v>10</v>
      </c>
    </row>
    <row r="697" spans="3:7" ht="15" thickBot="1" x14ac:dyDescent="0.35">
      <c r="C697" s="10">
        <v>43218</v>
      </c>
      <c r="D697" s="11">
        <v>0.68138888888888882</v>
      </c>
      <c r="E697" s="12" t="s">
        <v>9</v>
      </c>
      <c r="F697" s="12">
        <v>25</v>
      </c>
      <c r="G697" s="12" t="s">
        <v>10</v>
      </c>
    </row>
    <row r="698" spans="3:7" ht="15" thickBot="1" x14ac:dyDescent="0.35">
      <c r="C698" s="10">
        <v>43218</v>
      </c>
      <c r="D698" s="11">
        <v>0.68429398148148157</v>
      </c>
      <c r="E698" s="12" t="s">
        <v>9</v>
      </c>
      <c r="F698" s="12">
        <v>11</v>
      </c>
      <c r="G698" s="12" t="s">
        <v>11</v>
      </c>
    </row>
    <row r="699" spans="3:7" ht="15" thickBot="1" x14ac:dyDescent="0.35">
      <c r="C699" s="10">
        <v>43218</v>
      </c>
      <c r="D699" s="11">
        <v>0.68599537037037039</v>
      </c>
      <c r="E699" s="12" t="s">
        <v>9</v>
      </c>
      <c r="F699" s="12">
        <v>10</v>
      </c>
      <c r="G699" s="12" t="s">
        <v>11</v>
      </c>
    </row>
    <row r="700" spans="3:7" ht="15" thickBot="1" x14ac:dyDescent="0.35">
      <c r="C700" s="10">
        <v>43218</v>
      </c>
      <c r="D700" s="11">
        <v>0.68666666666666665</v>
      </c>
      <c r="E700" s="12" t="s">
        <v>9</v>
      </c>
      <c r="F700" s="12">
        <v>12</v>
      </c>
      <c r="G700" s="12" t="s">
        <v>11</v>
      </c>
    </row>
    <row r="701" spans="3:7" ht="15" thickBot="1" x14ac:dyDescent="0.35">
      <c r="C701" s="10">
        <v>43218</v>
      </c>
      <c r="D701" s="11">
        <v>0.68819444444444444</v>
      </c>
      <c r="E701" s="12" t="s">
        <v>9</v>
      </c>
      <c r="F701" s="12">
        <v>26</v>
      </c>
      <c r="G701" s="12" t="s">
        <v>10</v>
      </c>
    </row>
    <row r="702" spans="3:7" ht="15" thickBot="1" x14ac:dyDescent="0.35">
      <c r="C702" s="10">
        <v>43218</v>
      </c>
      <c r="D702" s="11">
        <v>0.69252314814814808</v>
      </c>
      <c r="E702" s="12" t="s">
        <v>9</v>
      </c>
      <c r="F702" s="12">
        <v>12</v>
      </c>
      <c r="G702" s="12" t="s">
        <v>11</v>
      </c>
    </row>
    <row r="703" spans="3:7" ht="15" thickBot="1" x14ac:dyDescent="0.35">
      <c r="C703" s="10">
        <v>43218</v>
      </c>
      <c r="D703" s="11">
        <v>0.70211805555555562</v>
      </c>
      <c r="E703" s="12" t="s">
        <v>9</v>
      </c>
      <c r="F703" s="12">
        <v>13</v>
      </c>
      <c r="G703" s="12" t="s">
        <v>11</v>
      </c>
    </row>
    <row r="704" spans="3:7" ht="15" thickBot="1" x14ac:dyDescent="0.35">
      <c r="C704" s="10">
        <v>43218</v>
      </c>
      <c r="D704" s="11">
        <v>0.71260416666666659</v>
      </c>
      <c r="E704" s="12" t="s">
        <v>9</v>
      </c>
      <c r="F704" s="12">
        <v>18</v>
      </c>
      <c r="G704" s="12" t="s">
        <v>10</v>
      </c>
    </row>
    <row r="705" spans="3:7" ht="15" thickBot="1" x14ac:dyDescent="0.35">
      <c r="C705" s="10">
        <v>43218</v>
      </c>
      <c r="D705" s="11">
        <v>0.72608796296296296</v>
      </c>
      <c r="E705" s="12" t="s">
        <v>9</v>
      </c>
      <c r="F705" s="12">
        <v>20</v>
      </c>
      <c r="G705" s="12" t="s">
        <v>10</v>
      </c>
    </row>
    <row r="706" spans="3:7" ht="15" thickBot="1" x14ac:dyDescent="0.35">
      <c r="C706" s="10">
        <v>43218</v>
      </c>
      <c r="D706" s="11">
        <v>0.72835648148148147</v>
      </c>
      <c r="E706" s="12" t="s">
        <v>9</v>
      </c>
      <c r="F706" s="12">
        <v>11</v>
      </c>
      <c r="G706" s="12" t="s">
        <v>11</v>
      </c>
    </row>
    <row r="707" spans="3:7" ht="15" thickBot="1" x14ac:dyDescent="0.35">
      <c r="C707" s="10">
        <v>43218</v>
      </c>
      <c r="D707" s="11">
        <v>0.74021990740740751</v>
      </c>
      <c r="E707" s="12" t="s">
        <v>9</v>
      </c>
      <c r="F707" s="12">
        <v>11</v>
      </c>
      <c r="G707" s="12" t="s">
        <v>10</v>
      </c>
    </row>
    <row r="708" spans="3:7" ht="15" thickBot="1" x14ac:dyDescent="0.35">
      <c r="C708" s="10">
        <v>43218</v>
      </c>
      <c r="D708" s="11">
        <v>0.74503472222222233</v>
      </c>
      <c r="E708" s="12" t="s">
        <v>9</v>
      </c>
      <c r="F708" s="12">
        <v>12</v>
      </c>
      <c r="G708" s="12" t="s">
        <v>10</v>
      </c>
    </row>
    <row r="709" spans="3:7" ht="15" thickBot="1" x14ac:dyDescent="0.35">
      <c r="C709" s="10">
        <v>43218</v>
      </c>
      <c r="D709" s="11">
        <v>0.74534722222222216</v>
      </c>
      <c r="E709" s="12" t="s">
        <v>9</v>
      </c>
      <c r="F709" s="12">
        <v>18</v>
      </c>
      <c r="G709" s="12" t="s">
        <v>10</v>
      </c>
    </row>
    <row r="710" spans="3:7" ht="15" thickBot="1" x14ac:dyDescent="0.35">
      <c r="C710" s="10">
        <v>43218</v>
      </c>
      <c r="D710" s="11">
        <v>0.74649305555555545</v>
      </c>
      <c r="E710" s="12" t="s">
        <v>9</v>
      </c>
      <c r="F710" s="12">
        <v>11</v>
      </c>
      <c r="G710" s="12" t="s">
        <v>11</v>
      </c>
    </row>
    <row r="711" spans="3:7" ht="15" thickBot="1" x14ac:dyDescent="0.35">
      <c r="C711" s="10">
        <v>43218</v>
      </c>
      <c r="D711" s="11">
        <v>0.75543981481481481</v>
      </c>
      <c r="E711" s="12" t="s">
        <v>9</v>
      </c>
      <c r="F711" s="12">
        <v>10</v>
      </c>
      <c r="G711" s="12" t="s">
        <v>11</v>
      </c>
    </row>
    <row r="712" spans="3:7" ht="15" thickBot="1" x14ac:dyDescent="0.35">
      <c r="C712" s="10">
        <v>43218</v>
      </c>
      <c r="D712" s="11">
        <v>0.7876967592592593</v>
      </c>
      <c r="E712" s="12" t="s">
        <v>9</v>
      </c>
      <c r="F712" s="12">
        <v>10</v>
      </c>
      <c r="G712" s="12" t="s">
        <v>10</v>
      </c>
    </row>
    <row r="713" spans="3:7" ht="15" thickBot="1" x14ac:dyDescent="0.35">
      <c r="C713" s="10">
        <v>43218</v>
      </c>
      <c r="D713" s="11">
        <v>0.85896990740740742</v>
      </c>
      <c r="E713" s="12" t="s">
        <v>9</v>
      </c>
      <c r="F713" s="12">
        <v>16</v>
      </c>
      <c r="G713" s="12" t="s">
        <v>10</v>
      </c>
    </row>
    <row r="714" spans="3:7" ht="15" thickBot="1" x14ac:dyDescent="0.35">
      <c r="C714" s="10">
        <v>43218</v>
      </c>
      <c r="D714" s="11">
        <v>0.8634722222222222</v>
      </c>
      <c r="E714" s="12" t="s">
        <v>9</v>
      </c>
      <c r="F714" s="12">
        <v>12</v>
      </c>
      <c r="G714" s="12" t="s">
        <v>11</v>
      </c>
    </row>
    <row r="715" spans="3:7" ht="15" thickBot="1" x14ac:dyDescent="0.35">
      <c r="C715" s="10">
        <v>43218</v>
      </c>
      <c r="D715" s="11">
        <v>0.86466435185185186</v>
      </c>
      <c r="E715" s="12" t="s">
        <v>9</v>
      </c>
      <c r="F715" s="12">
        <v>27</v>
      </c>
      <c r="G715" s="12" t="s">
        <v>10</v>
      </c>
    </row>
    <row r="716" spans="3:7" ht="15" thickBot="1" x14ac:dyDescent="0.35">
      <c r="C716" s="10">
        <v>43218</v>
      </c>
      <c r="D716" s="11">
        <v>0.8793981481481481</v>
      </c>
      <c r="E716" s="12" t="s">
        <v>9</v>
      </c>
      <c r="F716" s="12">
        <v>11</v>
      </c>
      <c r="G716" s="12" t="s">
        <v>11</v>
      </c>
    </row>
    <row r="717" spans="3:7" ht="15" thickBot="1" x14ac:dyDescent="0.35">
      <c r="C717" s="10">
        <v>43218</v>
      </c>
      <c r="D717" s="11">
        <v>0.93094907407407401</v>
      </c>
      <c r="E717" s="12" t="s">
        <v>9</v>
      </c>
      <c r="F717" s="12">
        <v>13</v>
      </c>
      <c r="G717" s="12" t="s">
        <v>11</v>
      </c>
    </row>
    <row r="718" spans="3:7" ht="15" thickBot="1" x14ac:dyDescent="0.35">
      <c r="C718" s="10">
        <v>43218</v>
      </c>
      <c r="D718" s="11">
        <v>0.98252314814814812</v>
      </c>
      <c r="E718" s="12" t="s">
        <v>9</v>
      </c>
      <c r="F718" s="12">
        <v>10</v>
      </c>
      <c r="G718" s="12" t="s">
        <v>11</v>
      </c>
    </row>
    <row r="719" spans="3:7" ht="15" thickBot="1" x14ac:dyDescent="0.35">
      <c r="C719" s="10">
        <v>43219</v>
      </c>
      <c r="D719" s="11">
        <v>0.35173611111111108</v>
      </c>
      <c r="E719" s="12" t="s">
        <v>9</v>
      </c>
      <c r="F719" s="12">
        <v>10</v>
      </c>
      <c r="G719" s="12" t="s">
        <v>11</v>
      </c>
    </row>
    <row r="720" spans="3:7" ht="15" thickBot="1" x14ac:dyDescent="0.35">
      <c r="C720" s="10">
        <v>43219</v>
      </c>
      <c r="D720" s="11">
        <v>0.36739583333333337</v>
      </c>
      <c r="E720" s="12" t="s">
        <v>9</v>
      </c>
      <c r="F720" s="12">
        <v>10</v>
      </c>
      <c r="G720" s="12" t="s">
        <v>11</v>
      </c>
    </row>
    <row r="721" spans="3:7" ht="15" thickBot="1" x14ac:dyDescent="0.35">
      <c r="C721" s="10">
        <v>43219</v>
      </c>
      <c r="D721" s="11">
        <v>0.36843749999999997</v>
      </c>
      <c r="E721" s="12" t="s">
        <v>9</v>
      </c>
      <c r="F721" s="12">
        <v>10</v>
      </c>
      <c r="G721" s="12" t="s">
        <v>11</v>
      </c>
    </row>
    <row r="722" spans="3:7" ht="15" thickBot="1" x14ac:dyDescent="0.35">
      <c r="C722" s="10">
        <v>43219</v>
      </c>
      <c r="D722" s="11">
        <v>0.3706712962962963</v>
      </c>
      <c r="E722" s="12" t="s">
        <v>9</v>
      </c>
      <c r="F722" s="12">
        <v>10</v>
      </c>
      <c r="G722" s="12" t="s">
        <v>11</v>
      </c>
    </row>
    <row r="723" spans="3:7" ht="15" thickBot="1" x14ac:dyDescent="0.35">
      <c r="C723" s="10">
        <v>43219</v>
      </c>
      <c r="D723" s="11">
        <v>0.38120370370370371</v>
      </c>
      <c r="E723" s="12" t="s">
        <v>9</v>
      </c>
      <c r="F723" s="12">
        <v>26</v>
      </c>
      <c r="G723" s="12" t="s">
        <v>10</v>
      </c>
    </row>
    <row r="724" spans="3:7" ht="15" thickBot="1" x14ac:dyDescent="0.35">
      <c r="C724" s="10">
        <v>43219</v>
      </c>
      <c r="D724" s="11">
        <v>0.38784722222222223</v>
      </c>
      <c r="E724" s="12" t="s">
        <v>9</v>
      </c>
      <c r="F724" s="12">
        <v>15</v>
      </c>
      <c r="G724" s="12" t="s">
        <v>10</v>
      </c>
    </row>
    <row r="725" spans="3:7" ht="15" thickBot="1" x14ac:dyDescent="0.35">
      <c r="C725" s="10">
        <v>43219</v>
      </c>
      <c r="D725" s="11">
        <v>0.39538194444444441</v>
      </c>
      <c r="E725" s="12" t="s">
        <v>9</v>
      </c>
      <c r="F725" s="12">
        <v>20</v>
      </c>
      <c r="G725" s="12" t="s">
        <v>10</v>
      </c>
    </row>
    <row r="726" spans="3:7" ht="15" thickBot="1" x14ac:dyDescent="0.35">
      <c r="C726" s="10">
        <v>43219</v>
      </c>
      <c r="D726" s="11">
        <v>0.3971412037037037</v>
      </c>
      <c r="E726" s="12" t="s">
        <v>9</v>
      </c>
      <c r="F726" s="12">
        <v>14</v>
      </c>
      <c r="G726" s="12" t="s">
        <v>10</v>
      </c>
    </row>
    <row r="727" spans="3:7" ht="15" thickBot="1" x14ac:dyDescent="0.35">
      <c r="C727" s="10">
        <v>43219</v>
      </c>
      <c r="D727" s="11">
        <v>0.39717592592592593</v>
      </c>
      <c r="E727" s="12" t="s">
        <v>9</v>
      </c>
      <c r="F727" s="12">
        <v>23</v>
      </c>
      <c r="G727" s="12" t="s">
        <v>10</v>
      </c>
    </row>
    <row r="728" spans="3:7" ht="15" thickBot="1" x14ac:dyDescent="0.35">
      <c r="C728" s="10">
        <v>43219</v>
      </c>
      <c r="D728" s="11">
        <v>0.39721064814814816</v>
      </c>
      <c r="E728" s="12" t="s">
        <v>9</v>
      </c>
      <c r="F728" s="12">
        <v>19</v>
      </c>
      <c r="G728" s="12" t="s">
        <v>10</v>
      </c>
    </row>
    <row r="729" spans="3:7" ht="15" thickBot="1" x14ac:dyDescent="0.35">
      <c r="C729" s="10">
        <v>43219</v>
      </c>
      <c r="D729" s="11">
        <v>0.3972222222222222</v>
      </c>
      <c r="E729" s="12" t="s">
        <v>9</v>
      </c>
      <c r="F729" s="12">
        <v>17</v>
      </c>
      <c r="G729" s="12" t="s">
        <v>10</v>
      </c>
    </row>
    <row r="730" spans="3:7" ht="15" thickBot="1" x14ac:dyDescent="0.35">
      <c r="C730" s="10">
        <v>43219</v>
      </c>
      <c r="D730" s="11">
        <v>0.39723379629629635</v>
      </c>
      <c r="E730" s="12" t="s">
        <v>9</v>
      </c>
      <c r="F730" s="12">
        <v>14</v>
      </c>
      <c r="G730" s="12" t="s">
        <v>10</v>
      </c>
    </row>
    <row r="731" spans="3:7" ht="15" thickBot="1" x14ac:dyDescent="0.35">
      <c r="C731" s="10">
        <v>43219</v>
      </c>
      <c r="D731" s="11">
        <v>0.40049768518518519</v>
      </c>
      <c r="E731" s="12" t="s">
        <v>9</v>
      </c>
      <c r="F731" s="12">
        <v>18</v>
      </c>
      <c r="G731" s="12" t="s">
        <v>10</v>
      </c>
    </row>
    <row r="732" spans="3:7" ht="15" thickBot="1" x14ac:dyDescent="0.35">
      <c r="C732" s="10">
        <v>43219</v>
      </c>
      <c r="D732" s="11">
        <v>0.4007175925925926</v>
      </c>
      <c r="E732" s="12" t="s">
        <v>9</v>
      </c>
      <c r="F732" s="12">
        <v>15</v>
      </c>
      <c r="G732" s="12" t="s">
        <v>11</v>
      </c>
    </row>
    <row r="733" spans="3:7" ht="15" thickBot="1" x14ac:dyDescent="0.35">
      <c r="C733" s="10">
        <v>43219</v>
      </c>
      <c r="D733" s="11">
        <v>0.40074074074074079</v>
      </c>
      <c r="E733" s="12" t="s">
        <v>9</v>
      </c>
      <c r="F733" s="12">
        <v>10</v>
      </c>
      <c r="G733" s="12" t="s">
        <v>11</v>
      </c>
    </row>
    <row r="734" spans="3:7" ht="15" thickBot="1" x14ac:dyDescent="0.35">
      <c r="C734" s="10">
        <v>43219</v>
      </c>
      <c r="D734" s="11">
        <v>0.41539351851851852</v>
      </c>
      <c r="E734" s="12" t="s">
        <v>9</v>
      </c>
      <c r="F734" s="12">
        <v>11</v>
      </c>
      <c r="G734" s="12" t="s">
        <v>11</v>
      </c>
    </row>
    <row r="735" spans="3:7" ht="15" thickBot="1" x14ac:dyDescent="0.35">
      <c r="C735" s="10">
        <v>43219</v>
      </c>
      <c r="D735" s="11">
        <v>0.42103009259259255</v>
      </c>
      <c r="E735" s="12" t="s">
        <v>9</v>
      </c>
      <c r="F735" s="12">
        <v>10</v>
      </c>
      <c r="G735" s="12" t="s">
        <v>11</v>
      </c>
    </row>
    <row r="736" spans="3:7" ht="15" thickBot="1" x14ac:dyDescent="0.35">
      <c r="C736" s="10">
        <v>43219</v>
      </c>
      <c r="D736" s="11">
        <v>0.42212962962962958</v>
      </c>
      <c r="E736" s="12" t="s">
        <v>9</v>
      </c>
      <c r="F736" s="12">
        <v>24</v>
      </c>
      <c r="G736" s="12" t="s">
        <v>10</v>
      </c>
    </row>
    <row r="737" spans="3:7" ht="15" thickBot="1" x14ac:dyDescent="0.35">
      <c r="C737" s="10">
        <v>43219</v>
      </c>
      <c r="D737" s="11">
        <v>0.43421296296296297</v>
      </c>
      <c r="E737" s="12" t="s">
        <v>9</v>
      </c>
      <c r="F737" s="12">
        <v>11</v>
      </c>
      <c r="G737" s="12" t="s">
        <v>10</v>
      </c>
    </row>
    <row r="738" spans="3:7" ht="15" thickBot="1" x14ac:dyDescent="0.35">
      <c r="C738" s="10">
        <v>43219</v>
      </c>
      <c r="D738" s="11">
        <v>0.43515046296296295</v>
      </c>
      <c r="E738" s="12" t="s">
        <v>9</v>
      </c>
      <c r="F738" s="12">
        <v>11</v>
      </c>
      <c r="G738" s="12" t="s">
        <v>10</v>
      </c>
    </row>
    <row r="739" spans="3:7" ht="15" thickBot="1" x14ac:dyDescent="0.35">
      <c r="C739" s="10">
        <v>43219</v>
      </c>
      <c r="D739" s="11">
        <v>0.43971064814814814</v>
      </c>
      <c r="E739" s="12" t="s">
        <v>9</v>
      </c>
      <c r="F739" s="12">
        <v>9</v>
      </c>
      <c r="G739" s="12" t="s">
        <v>10</v>
      </c>
    </row>
    <row r="740" spans="3:7" ht="15" thickBot="1" x14ac:dyDescent="0.35">
      <c r="C740" s="10">
        <v>43219</v>
      </c>
      <c r="D740" s="11">
        <v>0.43975694444444446</v>
      </c>
      <c r="E740" s="12" t="s">
        <v>9</v>
      </c>
      <c r="F740" s="12">
        <v>13</v>
      </c>
      <c r="G740" s="12" t="s">
        <v>10</v>
      </c>
    </row>
    <row r="741" spans="3:7" ht="15" thickBot="1" x14ac:dyDescent="0.35">
      <c r="C741" s="10">
        <v>43219</v>
      </c>
      <c r="D741" s="11">
        <v>0.43979166666666664</v>
      </c>
      <c r="E741" s="12" t="s">
        <v>9</v>
      </c>
      <c r="F741" s="12">
        <v>10</v>
      </c>
      <c r="G741" s="12" t="s">
        <v>10</v>
      </c>
    </row>
    <row r="742" spans="3:7" ht="15" thickBot="1" x14ac:dyDescent="0.35">
      <c r="C742" s="10">
        <v>43219</v>
      </c>
      <c r="D742" s="11">
        <v>0.43984953703703705</v>
      </c>
      <c r="E742" s="12" t="s">
        <v>9</v>
      </c>
      <c r="F742" s="12">
        <v>8</v>
      </c>
      <c r="G742" s="12" t="s">
        <v>10</v>
      </c>
    </row>
    <row r="743" spans="3:7" ht="15" thickBot="1" x14ac:dyDescent="0.35">
      <c r="C743" s="10">
        <v>43219</v>
      </c>
      <c r="D743" s="11">
        <v>0.4425115740740741</v>
      </c>
      <c r="E743" s="12" t="s">
        <v>9</v>
      </c>
      <c r="F743" s="12">
        <v>12</v>
      </c>
      <c r="G743" s="12" t="s">
        <v>11</v>
      </c>
    </row>
    <row r="744" spans="3:7" ht="15" thickBot="1" x14ac:dyDescent="0.35">
      <c r="C744" s="10">
        <v>43219</v>
      </c>
      <c r="D744" s="11">
        <v>0.44254629629629627</v>
      </c>
      <c r="E744" s="12" t="s">
        <v>9</v>
      </c>
      <c r="F744" s="12">
        <v>11</v>
      </c>
      <c r="G744" s="12" t="s">
        <v>11</v>
      </c>
    </row>
    <row r="745" spans="3:7" ht="15" thickBot="1" x14ac:dyDescent="0.35">
      <c r="C745" s="10">
        <v>43219</v>
      </c>
      <c r="D745" s="11">
        <v>0.44254629629629627</v>
      </c>
      <c r="E745" s="12" t="s">
        <v>9</v>
      </c>
      <c r="F745" s="12">
        <v>9</v>
      </c>
      <c r="G745" s="12" t="s">
        <v>11</v>
      </c>
    </row>
    <row r="746" spans="3:7" ht="15" thickBot="1" x14ac:dyDescent="0.35">
      <c r="C746" s="10">
        <v>43219</v>
      </c>
      <c r="D746" s="11">
        <v>0.44546296296296295</v>
      </c>
      <c r="E746" s="12" t="s">
        <v>9</v>
      </c>
      <c r="F746" s="12">
        <v>22</v>
      </c>
      <c r="G746" s="12" t="s">
        <v>10</v>
      </c>
    </row>
    <row r="747" spans="3:7" ht="15" thickBot="1" x14ac:dyDescent="0.35">
      <c r="C747" s="10">
        <v>43219</v>
      </c>
      <c r="D747" s="11">
        <v>0.46164351851851854</v>
      </c>
      <c r="E747" s="12" t="s">
        <v>9</v>
      </c>
      <c r="F747" s="12">
        <v>23</v>
      </c>
      <c r="G747" s="12" t="s">
        <v>10</v>
      </c>
    </row>
    <row r="748" spans="3:7" ht="15" thickBot="1" x14ac:dyDescent="0.35">
      <c r="C748" s="10">
        <v>43219</v>
      </c>
      <c r="D748" s="11">
        <v>0.46508101851851852</v>
      </c>
      <c r="E748" s="12" t="s">
        <v>9</v>
      </c>
      <c r="F748" s="12">
        <v>15</v>
      </c>
      <c r="G748" s="12" t="s">
        <v>11</v>
      </c>
    </row>
    <row r="749" spans="3:7" ht="15" thickBot="1" x14ac:dyDescent="0.35">
      <c r="C749" s="10">
        <v>43219</v>
      </c>
      <c r="D749" s="11">
        <v>0.46512731481481479</v>
      </c>
      <c r="E749" s="12" t="s">
        <v>9</v>
      </c>
      <c r="F749" s="12">
        <v>12</v>
      </c>
      <c r="G749" s="12" t="s">
        <v>11</v>
      </c>
    </row>
    <row r="750" spans="3:7" ht="15" thickBot="1" x14ac:dyDescent="0.35">
      <c r="C750" s="10">
        <v>43219</v>
      </c>
      <c r="D750" s="11">
        <v>0.47533564814814816</v>
      </c>
      <c r="E750" s="12" t="s">
        <v>9</v>
      </c>
      <c r="F750" s="12">
        <v>24</v>
      </c>
      <c r="G750" s="12" t="s">
        <v>10</v>
      </c>
    </row>
    <row r="751" spans="3:7" ht="15" thickBot="1" x14ac:dyDescent="0.35">
      <c r="C751" s="10">
        <v>43219</v>
      </c>
      <c r="D751" s="11">
        <v>0.4760300925925926</v>
      </c>
      <c r="E751" s="12" t="s">
        <v>9</v>
      </c>
      <c r="F751" s="12">
        <v>13</v>
      </c>
      <c r="G751" s="12" t="s">
        <v>11</v>
      </c>
    </row>
    <row r="752" spans="3:7" ht="15" thickBot="1" x14ac:dyDescent="0.35">
      <c r="C752" s="10">
        <v>43219</v>
      </c>
      <c r="D752" s="11">
        <v>0.48828703703703707</v>
      </c>
      <c r="E752" s="12" t="s">
        <v>9</v>
      </c>
      <c r="F752" s="12">
        <v>12</v>
      </c>
      <c r="G752" s="12" t="s">
        <v>11</v>
      </c>
    </row>
    <row r="753" spans="3:7" ht="15" thickBot="1" x14ac:dyDescent="0.35">
      <c r="C753" s="10">
        <v>43219</v>
      </c>
      <c r="D753" s="11">
        <v>0.48931712962962964</v>
      </c>
      <c r="E753" s="12" t="s">
        <v>9</v>
      </c>
      <c r="F753" s="12">
        <v>28</v>
      </c>
      <c r="G753" s="12" t="s">
        <v>10</v>
      </c>
    </row>
    <row r="754" spans="3:7" ht="15" thickBot="1" x14ac:dyDescent="0.35">
      <c r="C754" s="10">
        <v>43219</v>
      </c>
      <c r="D754" s="11">
        <v>0.49236111111111108</v>
      </c>
      <c r="E754" s="12" t="s">
        <v>9</v>
      </c>
      <c r="F754" s="12">
        <v>12</v>
      </c>
      <c r="G754" s="12" t="s">
        <v>10</v>
      </c>
    </row>
    <row r="755" spans="3:7" ht="15" thickBot="1" x14ac:dyDescent="0.35">
      <c r="C755" s="10">
        <v>43219</v>
      </c>
      <c r="D755" s="11">
        <v>0.50408564814814816</v>
      </c>
      <c r="E755" s="12" t="s">
        <v>9</v>
      </c>
      <c r="F755" s="12">
        <v>24</v>
      </c>
      <c r="G755" s="12" t="s">
        <v>10</v>
      </c>
    </row>
    <row r="756" spans="3:7" ht="15" thickBot="1" x14ac:dyDescent="0.35">
      <c r="C756" s="10">
        <v>43219</v>
      </c>
      <c r="D756" s="11">
        <v>0.51702546296296303</v>
      </c>
      <c r="E756" s="12" t="s">
        <v>9</v>
      </c>
      <c r="F756" s="12">
        <v>12</v>
      </c>
      <c r="G756" s="12" t="s">
        <v>11</v>
      </c>
    </row>
    <row r="757" spans="3:7" ht="15" thickBot="1" x14ac:dyDescent="0.35">
      <c r="C757" s="10">
        <v>43219</v>
      </c>
      <c r="D757" s="11">
        <v>0.54130787037037031</v>
      </c>
      <c r="E757" s="12" t="s">
        <v>9</v>
      </c>
      <c r="F757" s="12">
        <v>12</v>
      </c>
      <c r="G757" s="12" t="s">
        <v>10</v>
      </c>
    </row>
    <row r="758" spans="3:7" ht="15" thickBot="1" x14ac:dyDescent="0.35">
      <c r="C758" s="10">
        <v>43219</v>
      </c>
      <c r="D758" s="11">
        <v>0.55444444444444441</v>
      </c>
      <c r="E758" s="12" t="s">
        <v>9</v>
      </c>
      <c r="F758" s="12">
        <v>34</v>
      </c>
      <c r="G758" s="12" t="s">
        <v>10</v>
      </c>
    </row>
    <row r="759" spans="3:7" ht="15" thickBot="1" x14ac:dyDescent="0.35">
      <c r="C759" s="10">
        <v>43219</v>
      </c>
      <c r="D759" s="11">
        <v>0.58724537037037039</v>
      </c>
      <c r="E759" s="12" t="s">
        <v>9</v>
      </c>
      <c r="F759" s="12">
        <v>17</v>
      </c>
      <c r="G759" s="12" t="s">
        <v>10</v>
      </c>
    </row>
    <row r="760" spans="3:7" ht="15" thickBot="1" x14ac:dyDescent="0.35">
      <c r="C760" s="10">
        <v>43219</v>
      </c>
      <c r="D760" s="11">
        <v>0.5880671296296297</v>
      </c>
      <c r="E760" s="12" t="s">
        <v>9</v>
      </c>
      <c r="F760" s="12">
        <v>14</v>
      </c>
      <c r="G760" s="12" t="s">
        <v>11</v>
      </c>
    </row>
    <row r="761" spans="3:7" ht="15" thickBot="1" x14ac:dyDescent="0.35">
      <c r="C761" s="10">
        <v>43219</v>
      </c>
      <c r="D761" s="11">
        <v>0.60288194444444443</v>
      </c>
      <c r="E761" s="12" t="s">
        <v>9</v>
      </c>
      <c r="F761" s="12">
        <v>12</v>
      </c>
      <c r="G761" s="12" t="s">
        <v>10</v>
      </c>
    </row>
    <row r="762" spans="3:7" ht="15" thickBot="1" x14ac:dyDescent="0.35">
      <c r="C762" s="10">
        <v>43219</v>
      </c>
      <c r="D762" s="11">
        <v>0.60288194444444443</v>
      </c>
      <c r="E762" s="12" t="s">
        <v>9</v>
      </c>
      <c r="F762" s="12">
        <v>11</v>
      </c>
      <c r="G762" s="12" t="s">
        <v>10</v>
      </c>
    </row>
    <row r="763" spans="3:7" ht="15" thickBot="1" x14ac:dyDescent="0.35">
      <c r="C763" s="10">
        <v>43219</v>
      </c>
      <c r="D763" s="11">
        <v>0.60750000000000004</v>
      </c>
      <c r="E763" s="12" t="s">
        <v>9</v>
      </c>
      <c r="F763" s="12">
        <v>29</v>
      </c>
      <c r="G763" s="12" t="s">
        <v>10</v>
      </c>
    </row>
    <row r="764" spans="3:7" ht="15" thickBot="1" x14ac:dyDescent="0.35">
      <c r="C764" s="10">
        <v>43219</v>
      </c>
      <c r="D764" s="11">
        <v>0.60774305555555552</v>
      </c>
      <c r="E764" s="12" t="s">
        <v>9</v>
      </c>
      <c r="F764" s="12">
        <v>20</v>
      </c>
      <c r="G764" s="12" t="s">
        <v>10</v>
      </c>
    </row>
    <row r="765" spans="3:7" ht="15" thickBot="1" x14ac:dyDescent="0.35">
      <c r="C765" s="10">
        <v>43219</v>
      </c>
      <c r="D765" s="11">
        <v>0.61692129629629633</v>
      </c>
      <c r="E765" s="12" t="s">
        <v>9</v>
      </c>
      <c r="F765" s="12">
        <v>10</v>
      </c>
      <c r="G765" s="12" t="s">
        <v>11</v>
      </c>
    </row>
    <row r="766" spans="3:7" ht="15" thickBot="1" x14ac:dyDescent="0.35">
      <c r="C766" s="10">
        <v>43219</v>
      </c>
      <c r="D766" s="11">
        <v>0.62824074074074077</v>
      </c>
      <c r="E766" s="12" t="s">
        <v>9</v>
      </c>
      <c r="F766" s="12">
        <v>12</v>
      </c>
      <c r="G766" s="12" t="s">
        <v>11</v>
      </c>
    </row>
    <row r="767" spans="3:7" ht="15" thickBot="1" x14ac:dyDescent="0.35">
      <c r="C767" s="10">
        <v>43219</v>
      </c>
      <c r="D767" s="11">
        <v>0.64792824074074074</v>
      </c>
      <c r="E767" s="12" t="s">
        <v>9</v>
      </c>
      <c r="F767" s="12">
        <v>17</v>
      </c>
      <c r="G767" s="12" t="s">
        <v>10</v>
      </c>
    </row>
    <row r="768" spans="3:7" ht="15" thickBot="1" x14ac:dyDescent="0.35">
      <c r="C768" s="10">
        <v>43219</v>
      </c>
      <c r="D768" s="11">
        <v>0.64793981481481489</v>
      </c>
      <c r="E768" s="12" t="s">
        <v>9</v>
      </c>
      <c r="F768" s="12">
        <v>15</v>
      </c>
      <c r="G768" s="12" t="s">
        <v>10</v>
      </c>
    </row>
    <row r="769" spans="3:7" ht="15" thickBot="1" x14ac:dyDescent="0.35">
      <c r="C769" s="10">
        <v>43219</v>
      </c>
      <c r="D769" s="11">
        <v>0.64798611111111104</v>
      </c>
      <c r="E769" s="12" t="s">
        <v>9</v>
      </c>
      <c r="F769" s="12">
        <v>21</v>
      </c>
      <c r="G769" s="12" t="s">
        <v>10</v>
      </c>
    </row>
    <row r="770" spans="3:7" ht="15" thickBot="1" x14ac:dyDescent="0.35">
      <c r="C770" s="10">
        <v>43219</v>
      </c>
      <c r="D770" s="11">
        <v>0.65692129629629636</v>
      </c>
      <c r="E770" s="12" t="s">
        <v>9</v>
      </c>
      <c r="F770" s="12">
        <v>12</v>
      </c>
      <c r="G770" s="12" t="s">
        <v>11</v>
      </c>
    </row>
    <row r="771" spans="3:7" ht="15" thickBot="1" x14ac:dyDescent="0.35">
      <c r="C771" s="10">
        <v>43219</v>
      </c>
      <c r="D771" s="11">
        <v>0.66081018518518519</v>
      </c>
      <c r="E771" s="12" t="s">
        <v>9</v>
      </c>
      <c r="F771" s="12">
        <v>30</v>
      </c>
      <c r="G771" s="12" t="s">
        <v>10</v>
      </c>
    </row>
    <row r="772" spans="3:7" ht="15" thickBot="1" x14ac:dyDescent="0.35">
      <c r="C772" s="10">
        <v>43219</v>
      </c>
      <c r="D772" s="11">
        <v>0.67609953703703696</v>
      </c>
      <c r="E772" s="12" t="s">
        <v>9</v>
      </c>
      <c r="F772" s="12">
        <v>25</v>
      </c>
      <c r="G772" s="12" t="s">
        <v>10</v>
      </c>
    </row>
    <row r="773" spans="3:7" ht="15" thickBot="1" x14ac:dyDescent="0.35">
      <c r="C773" s="10">
        <v>43219</v>
      </c>
      <c r="D773" s="11">
        <v>0.68003472222222217</v>
      </c>
      <c r="E773" s="12" t="s">
        <v>9</v>
      </c>
      <c r="F773" s="12">
        <v>25</v>
      </c>
      <c r="G773" s="12" t="s">
        <v>10</v>
      </c>
    </row>
    <row r="774" spans="3:7" ht="15" thickBot="1" x14ac:dyDescent="0.35">
      <c r="C774" s="10">
        <v>43219</v>
      </c>
      <c r="D774" s="11">
        <v>0.68619212962962972</v>
      </c>
      <c r="E774" s="12" t="s">
        <v>9</v>
      </c>
      <c r="F774" s="12">
        <v>22</v>
      </c>
      <c r="G774" s="12" t="s">
        <v>10</v>
      </c>
    </row>
    <row r="775" spans="3:7" ht="15" thickBot="1" x14ac:dyDescent="0.35">
      <c r="C775" s="10">
        <v>43219</v>
      </c>
      <c r="D775" s="11">
        <v>0.68899305555555557</v>
      </c>
      <c r="E775" s="12" t="s">
        <v>9</v>
      </c>
      <c r="F775" s="12">
        <v>22</v>
      </c>
      <c r="G775" s="12" t="s">
        <v>10</v>
      </c>
    </row>
    <row r="776" spans="3:7" ht="15" thickBot="1" x14ac:dyDescent="0.35">
      <c r="C776" s="10">
        <v>43219</v>
      </c>
      <c r="D776" s="11">
        <v>0.69046296296296295</v>
      </c>
      <c r="E776" s="12" t="s">
        <v>9</v>
      </c>
      <c r="F776" s="12">
        <v>23</v>
      </c>
      <c r="G776" s="12" t="s">
        <v>10</v>
      </c>
    </row>
    <row r="777" spans="3:7" ht="15" thickBot="1" x14ac:dyDescent="0.35">
      <c r="C777" s="10">
        <v>43219</v>
      </c>
      <c r="D777" s="11">
        <v>0.69050925925925932</v>
      </c>
      <c r="E777" s="12" t="s">
        <v>9</v>
      </c>
      <c r="F777" s="12">
        <v>24</v>
      </c>
      <c r="G777" s="12" t="s">
        <v>10</v>
      </c>
    </row>
    <row r="778" spans="3:7" ht="15" thickBot="1" x14ac:dyDescent="0.35">
      <c r="C778" s="10">
        <v>43219</v>
      </c>
      <c r="D778" s="11">
        <v>0.69084490740740734</v>
      </c>
      <c r="E778" s="12" t="s">
        <v>9</v>
      </c>
      <c r="F778" s="12">
        <v>12</v>
      </c>
      <c r="G778" s="12" t="s">
        <v>11</v>
      </c>
    </row>
    <row r="779" spans="3:7" ht="15" thickBot="1" x14ac:dyDescent="0.35">
      <c r="C779" s="10">
        <v>43219</v>
      </c>
      <c r="D779" s="11">
        <v>0.69248842592592597</v>
      </c>
      <c r="E779" s="12" t="s">
        <v>9</v>
      </c>
      <c r="F779" s="12">
        <v>24</v>
      </c>
      <c r="G779" s="12" t="s">
        <v>10</v>
      </c>
    </row>
    <row r="780" spans="3:7" ht="15" thickBot="1" x14ac:dyDescent="0.35">
      <c r="C780" s="10">
        <v>43219</v>
      </c>
      <c r="D780" s="11">
        <v>0.6928819444444444</v>
      </c>
      <c r="E780" s="12" t="s">
        <v>9</v>
      </c>
      <c r="F780" s="12">
        <v>17</v>
      </c>
      <c r="G780" s="12" t="s">
        <v>10</v>
      </c>
    </row>
    <row r="781" spans="3:7" ht="15" thickBot="1" x14ac:dyDescent="0.35">
      <c r="C781" s="10">
        <v>43219</v>
      </c>
      <c r="D781" s="11">
        <v>0.69408564814814822</v>
      </c>
      <c r="E781" s="12" t="s">
        <v>9</v>
      </c>
      <c r="F781" s="12">
        <v>13</v>
      </c>
      <c r="G781" s="12" t="s">
        <v>10</v>
      </c>
    </row>
    <row r="782" spans="3:7" ht="15" thickBot="1" x14ac:dyDescent="0.35">
      <c r="C782" s="10">
        <v>43219</v>
      </c>
      <c r="D782" s="11">
        <v>0.6947106481481482</v>
      </c>
      <c r="E782" s="12" t="s">
        <v>9</v>
      </c>
      <c r="F782" s="12">
        <v>15</v>
      </c>
      <c r="G782" s="12" t="s">
        <v>10</v>
      </c>
    </row>
    <row r="783" spans="3:7" ht="15" thickBot="1" x14ac:dyDescent="0.35">
      <c r="C783" s="10">
        <v>43219</v>
      </c>
      <c r="D783" s="11">
        <v>0.69525462962962958</v>
      </c>
      <c r="E783" s="12" t="s">
        <v>9</v>
      </c>
      <c r="F783" s="12">
        <v>12</v>
      </c>
      <c r="G783" s="12" t="s">
        <v>11</v>
      </c>
    </row>
    <row r="784" spans="3:7" ht="15" thickBot="1" x14ac:dyDescent="0.35">
      <c r="C784" s="10">
        <v>43219</v>
      </c>
      <c r="D784" s="11">
        <v>0.6959953703703704</v>
      </c>
      <c r="E784" s="12" t="s">
        <v>9</v>
      </c>
      <c r="F784" s="12">
        <v>23</v>
      </c>
      <c r="G784" s="12" t="s">
        <v>10</v>
      </c>
    </row>
    <row r="785" spans="3:7" ht="15" thickBot="1" x14ac:dyDescent="0.35">
      <c r="C785" s="10">
        <v>43219</v>
      </c>
      <c r="D785" s="11">
        <v>0.69621527777777781</v>
      </c>
      <c r="E785" s="12" t="s">
        <v>9</v>
      </c>
      <c r="F785" s="12">
        <v>24</v>
      </c>
      <c r="G785" s="12" t="s">
        <v>10</v>
      </c>
    </row>
    <row r="786" spans="3:7" ht="15" thickBot="1" x14ac:dyDescent="0.35">
      <c r="C786" s="10">
        <v>43219</v>
      </c>
      <c r="D786" s="11">
        <v>0.69650462962962967</v>
      </c>
      <c r="E786" s="12" t="s">
        <v>9</v>
      </c>
      <c r="F786" s="12">
        <v>12</v>
      </c>
      <c r="G786" s="12" t="s">
        <v>11</v>
      </c>
    </row>
    <row r="787" spans="3:7" ht="15" thickBot="1" x14ac:dyDescent="0.35">
      <c r="C787" s="10">
        <v>43219</v>
      </c>
      <c r="D787" s="11">
        <v>0.69670138888888899</v>
      </c>
      <c r="E787" s="12" t="s">
        <v>9</v>
      </c>
      <c r="F787" s="12">
        <v>12</v>
      </c>
      <c r="G787" s="12" t="s">
        <v>11</v>
      </c>
    </row>
    <row r="788" spans="3:7" ht="15" thickBot="1" x14ac:dyDescent="0.35">
      <c r="C788" s="10">
        <v>43219</v>
      </c>
      <c r="D788" s="11">
        <v>0.69672453703703707</v>
      </c>
      <c r="E788" s="12" t="s">
        <v>9</v>
      </c>
      <c r="F788" s="12">
        <v>15</v>
      </c>
      <c r="G788" s="12" t="s">
        <v>11</v>
      </c>
    </row>
    <row r="789" spans="3:7" ht="15" thickBot="1" x14ac:dyDescent="0.35">
      <c r="C789" s="10">
        <v>43219</v>
      </c>
      <c r="D789" s="11">
        <v>0.69675925925925919</v>
      </c>
      <c r="E789" s="12" t="s">
        <v>9</v>
      </c>
      <c r="F789" s="12">
        <v>11</v>
      </c>
      <c r="G789" s="12" t="s">
        <v>10</v>
      </c>
    </row>
    <row r="790" spans="3:7" ht="15" thickBot="1" x14ac:dyDescent="0.35">
      <c r="C790" s="10">
        <v>43219</v>
      </c>
      <c r="D790" s="11">
        <v>0.6999305555555555</v>
      </c>
      <c r="E790" s="12" t="s">
        <v>9</v>
      </c>
      <c r="F790" s="12">
        <v>25</v>
      </c>
      <c r="G790" s="12" t="s">
        <v>10</v>
      </c>
    </row>
    <row r="791" spans="3:7" ht="15" thickBot="1" x14ac:dyDescent="0.35">
      <c r="C791" s="10">
        <v>43219</v>
      </c>
      <c r="D791" s="11">
        <v>0.70075231481481481</v>
      </c>
      <c r="E791" s="12" t="s">
        <v>9</v>
      </c>
      <c r="F791" s="12">
        <v>13</v>
      </c>
      <c r="G791" s="12" t="s">
        <v>11</v>
      </c>
    </row>
    <row r="792" spans="3:7" ht="15" thickBot="1" x14ac:dyDescent="0.35">
      <c r="C792" s="10">
        <v>43219</v>
      </c>
      <c r="D792" s="11">
        <v>0.7125462962962964</v>
      </c>
      <c r="E792" s="12" t="s">
        <v>9</v>
      </c>
      <c r="F792" s="12">
        <v>24</v>
      </c>
      <c r="G792" s="12" t="s">
        <v>10</v>
      </c>
    </row>
    <row r="793" spans="3:7" ht="15" thickBot="1" x14ac:dyDescent="0.35">
      <c r="C793" s="10">
        <v>43219</v>
      </c>
      <c r="D793" s="11">
        <v>0.71258101851851852</v>
      </c>
      <c r="E793" s="12" t="s">
        <v>9</v>
      </c>
      <c r="F793" s="12">
        <v>23</v>
      </c>
      <c r="G793" s="12" t="s">
        <v>10</v>
      </c>
    </row>
    <row r="794" spans="3:7" ht="15" thickBot="1" x14ac:dyDescent="0.35">
      <c r="C794" s="10">
        <v>43219</v>
      </c>
      <c r="D794" s="11">
        <v>0.71657407407407403</v>
      </c>
      <c r="E794" s="12" t="s">
        <v>9</v>
      </c>
      <c r="F794" s="12">
        <v>18</v>
      </c>
      <c r="G794" s="12" t="s">
        <v>10</v>
      </c>
    </row>
    <row r="795" spans="3:7" ht="15" thickBot="1" x14ac:dyDescent="0.35">
      <c r="C795" s="10">
        <v>43219</v>
      </c>
      <c r="D795" s="11">
        <v>0.72024305555555557</v>
      </c>
      <c r="E795" s="12" t="s">
        <v>9</v>
      </c>
      <c r="F795" s="12">
        <v>14</v>
      </c>
      <c r="G795" s="12" t="s">
        <v>11</v>
      </c>
    </row>
    <row r="796" spans="3:7" ht="15" thickBot="1" x14ac:dyDescent="0.35">
      <c r="C796" s="10">
        <v>43219</v>
      </c>
      <c r="D796" s="11">
        <v>0.72431712962962969</v>
      </c>
      <c r="E796" s="12" t="s">
        <v>9</v>
      </c>
      <c r="F796" s="12">
        <v>22</v>
      </c>
      <c r="G796" s="12" t="s">
        <v>10</v>
      </c>
    </row>
    <row r="797" spans="3:7" ht="15" thickBot="1" x14ac:dyDescent="0.35">
      <c r="C797" s="10">
        <v>43219</v>
      </c>
      <c r="D797" s="11">
        <v>0.72490740740740733</v>
      </c>
      <c r="E797" s="12" t="s">
        <v>9</v>
      </c>
      <c r="F797" s="12">
        <v>30</v>
      </c>
      <c r="G797" s="12" t="s">
        <v>10</v>
      </c>
    </row>
    <row r="798" spans="3:7" ht="15" thickBot="1" x14ac:dyDescent="0.35">
      <c r="C798" s="10">
        <v>43219</v>
      </c>
      <c r="D798" s="11">
        <v>0.72543981481481479</v>
      </c>
      <c r="E798" s="12" t="s">
        <v>9</v>
      </c>
      <c r="F798" s="12">
        <v>26</v>
      </c>
      <c r="G798" s="12" t="s">
        <v>10</v>
      </c>
    </row>
    <row r="799" spans="3:7" ht="15" thickBot="1" x14ac:dyDescent="0.35">
      <c r="C799" s="10">
        <v>43219</v>
      </c>
      <c r="D799" s="11">
        <v>0.73006944444444455</v>
      </c>
      <c r="E799" s="12" t="s">
        <v>9</v>
      </c>
      <c r="F799" s="12">
        <v>22</v>
      </c>
      <c r="G799" s="12" t="s">
        <v>10</v>
      </c>
    </row>
    <row r="800" spans="3:7" ht="15" thickBot="1" x14ac:dyDescent="0.35">
      <c r="C800" s="10">
        <v>43219</v>
      </c>
      <c r="D800" s="11">
        <v>0.73012731481481474</v>
      </c>
      <c r="E800" s="12" t="s">
        <v>9</v>
      </c>
      <c r="F800" s="12">
        <v>20</v>
      </c>
      <c r="G800" s="12" t="s">
        <v>10</v>
      </c>
    </row>
    <row r="801" spans="3:7" ht="15" thickBot="1" x14ac:dyDescent="0.35">
      <c r="C801" s="10">
        <v>43219</v>
      </c>
      <c r="D801" s="11">
        <v>0.73135416666666664</v>
      </c>
      <c r="E801" s="12" t="s">
        <v>9</v>
      </c>
      <c r="F801" s="12">
        <v>21</v>
      </c>
      <c r="G801" s="12" t="s">
        <v>10</v>
      </c>
    </row>
    <row r="802" spans="3:7" ht="15" thickBot="1" x14ac:dyDescent="0.35">
      <c r="C802" s="10">
        <v>43219</v>
      </c>
      <c r="D802" s="11">
        <v>0.73180555555555549</v>
      </c>
      <c r="E802" s="12" t="s">
        <v>9</v>
      </c>
      <c r="F802" s="12">
        <v>24</v>
      </c>
      <c r="G802" s="12" t="s">
        <v>10</v>
      </c>
    </row>
    <row r="803" spans="3:7" ht="15" thickBot="1" x14ac:dyDescent="0.35">
      <c r="C803" s="10">
        <v>43219</v>
      </c>
      <c r="D803" s="11">
        <v>0.73311342592592599</v>
      </c>
      <c r="E803" s="12" t="s">
        <v>9</v>
      </c>
      <c r="F803" s="12">
        <v>13</v>
      </c>
      <c r="G803" s="12" t="s">
        <v>11</v>
      </c>
    </row>
    <row r="804" spans="3:7" ht="15" thickBot="1" x14ac:dyDescent="0.35">
      <c r="C804" s="10">
        <v>43219</v>
      </c>
      <c r="D804" s="11">
        <v>0.7350578703703704</v>
      </c>
      <c r="E804" s="12" t="s">
        <v>9</v>
      </c>
      <c r="F804" s="12">
        <v>18</v>
      </c>
      <c r="G804" s="12" t="s">
        <v>10</v>
      </c>
    </row>
    <row r="805" spans="3:7" ht="15" thickBot="1" x14ac:dyDescent="0.35">
      <c r="C805" s="10">
        <v>43219</v>
      </c>
      <c r="D805" s="11">
        <v>0.74013888888888879</v>
      </c>
      <c r="E805" s="12" t="s">
        <v>9</v>
      </c>
      <c r="F805" s="12">
        <v>10</v>
      </c>
      <c r="G805" s="12" t="s">
        <v>11</v>
      </c>
    </row>
    <row r="806" spans="3:7" ht="15" thickBot="1" x14ac:dyDescent="0.35">
      <c r="C806" s="10">
        <v>43219</v>
      </c>
      <c r="D806" s="11">
        <v>0.74424768518518514</v>
      </c>
      <c r="E806" s="12" t="s">
        <v>9</v>
      </c>
      <c r="F806" s="12">
        <v>30</v>
      </c>
      <c r="G806" s="12" t="s">
        <v>10</v>
      </c>
    </row>
    <row r="807" spans="3:7" ht="15" thickBot="1" x14ac:dyDescent="0.35">
      <c r="C807" s="10">
        <v>43219</v>
      </c>
      <c r="D807" s="11">
        <v>0.74966435185185187</v>
      </c>
      <c r="E807" s="12" t="s">
        <v>9</v>
      </c>
      <c r="F807" s="12">
        <v>19</v>
      </c>
      <c r="G807" s="12" t="s">
        <v>10</v>
      </c>
    </row>
    <row r="808" spans="3:7" ht="15" thickBot="1" x14ac:dyDescent="0.35">
      <c r="C808" s="10">
        <v>43219</v>
      </c>
      <c r="D808" s="11">
        <v>0.75159722222222225</v>
      </c>
      <c r="E808" s="12" t="s">
        <v>9</v>
      </c>
      <c r="F808" s="12">
        <v>18</v>
      </c>
      <c r="G808" s="12" t="s">
        <v>10</v>
      </c>
    </row>
    <row r="809" spans="3:7" ht="15" thickBot="1" x14ac:dyDescent="0.35">
      <c r="C809" s="10">
        <v>43219</v>
      </c>
      <c r="D809" s="11">
        <v>0.75802083333333325</v>
      </c>
      <c r="E809" s="12" t="s">
        <v>9</v>
      </c>
      <c r="F809" s="12">
        <v>26</v>
      </c>
      <c r="G809" s="12" t="s">
        <v>10</v>
      </c>
    </row>
    <row r="810" spans="3:7" ht="15" thickBot="1" x14ac:dyDescent="0.35">
      <c r="C810" s="10">
        <v>43219</v>
      </c>
      <c r="D810" s="11">
        <v>0.75829861111111108</v>
      </c>
      <c r="E810" s="12" t="s">
        <v>9</v>
      </c>
      <c r="F810" s="12">
        <v>13</v>
      </c>
      <c r="G810" s="12" t="s">
        <v>11</v>
      </c>
    </row>
    <row r="811" spans="3:7" ht="15" thickBot="1" x14ac:dyDescent="0.35">
      <c r="C811" s="10">
        <v>43219</v>
      </c>
      <c r="D811" s="11">
        <v>0.76164351851851853</v>
      </c>
      <c r="E811" s="12" t="s">
        <v>9</v>
      </c>
      <c r="F811" s="12">
        <v>24</v>
      </c>
      <c r="G811" s="12" t="s">
        <v>10</v>
      </c>
    </row>
    <row r="812" spans="3:7" ht="15" thickBot="1" x14ac:dyDescent="0.35">
      <c r="C812" s="10">
        <v>43219</v>
      </c>
      <c r="D812" s="11">
        <v>0.76392361111111118</v>
      </c>
      <c r="E812" s="12" t="s">
        <v>9</v>
      </c>
      <c r="F812" s="12">
        <v>12</v>
      </c>
      <c r="G812" s="12" t="s">
        <v>11</v>
      </c>
    </row>
    <row r="813" spans="3:7" ht="15" thickBot="1" x14ac:dyDescent="0.35">
      <c r="C813" s="10">
        <v>43219</v>
      </c>
      <c r="D813" s="11">
        <v>0.78224537037037034</v>
      </c>
      <c r="E813" s="12" t="s">
        <v>9</v>
      </c>
      <c r="F813" s="12">
        <v>13</v>
      </c>
      <c r="G813" s="12" t="s">
        <v>11</v>
      </c>
    </row>
    <row r="814" spans="3:7" ht="15" thickBot="1" x14ac:dyDescent="0.35">
      <c r="C814" s="10">
        <v>43219</v>
      </c>
      <c r="D814" s="11">
        <v>0.78228009259259268</v>
      </c>
      <c r="E814" s="12" t="s">
        <v>9</v>
      </c>
      <c r="F814" s="12">
        <v>10</v>
      </c>
      <c r="G814" s="12" t="s">
        <v>11</v>
      </c>
    </row>
    <row r="815" spans="3:7" ht="15" thickBot="1" x14ac:dyDescent="0.35">
      <c r="C815" s="10">
        <v>43219</v>
      </c>
      <c r="D815" s="11">
        <v>0.7834606481481482</v>
      </c>
      <c r="E815" s="12" t="s">
        <v>9</v>
      </c>
      <c r="F815" s="12">
        <v>13</v>
      </c>
      <c r="G815" s="12" t="s">
        <v>11</v>
      </c>
    </row>
    <row r="816" spans="3:7" ht="15" thickBot="1" x14ac:dyDescent="0.35">
      <c r="C816" s="10">
        <v>43219</v>
      </c>
      <c r="D816" s="11">
        <v>0.78387731481481471</v>
      </c>
      <c r="E816" s="12" t="s">
        <v>9</v>
      </c>
      <c r="F816" s="12">
        <v>13</v>
      </c>
      <c r="G816" s="12" t="s">
        <v>11</v>
      </c>
    </row>
    <row r="817" spans="3:7" ht="15" thickBot="1" x14ac:dyDescent="0.35">
      <c r="C817" s="10">
        <v>43219</v>
      </c>
      <c r="D817" s="11">
        <v>0.78706018518518517</v>
      </c>
      <c r="E817" s="12" t="s">
        <v>9</v>
      </c>
      <c r="F817" s="12">
        <v>14</v>
      </c>
      <c r="G817" s="12" t="s">
        <v>11</v>
      </c>
    </row>
    <row r="818" spans="3:7" ht="15" thickBot="1" x14ac:dyDescent="0.35">
      <c r="C818" s="10">
        <v>43219</v>
      </c>
      <c r="D818" s="11">
        <v>0.78832175925925929</v>
      </c>
      <c r="E818" s="12" t="s">
        <v>9</v>
      </c>
      <c r="F818" s="12">
        <v>10</v>
      </c>
      <c r="G818" s="12" t="s">
        <v>10</v>
      </c>
    </row>
    <row r="819" spans="3:7" ht="15" thickBot="1" x14ac:dyDescent="0.35">
      <c r="C819" s="10">
        <v>43219</v>
      </c>
      <c r="D819" s="11">
        <v>0.79123842592592597</v>
      </c>
      <c r="E819" s="12" t="s">
        <v>9</v>
      </c>
      <c r="F819" s="12">
        <v>12</v>
      </c>
      <c r="G819" s="12" t="s">
        <v>11</v>
      </c>
    </row>
    <row r="820" spans="3:7" ht="15" thickBot="1" x14ac:dyDescent="0.35">
      <c r="C820" s="10">
        <v>43219</v>
      </c>
      <c r="D820" s="11">
        <v>0.79243055555555564</v>
      </c>
      <c r="E820" s="12" t="s">
        <v>9</v>
      </c>
      <c r="F820" s="12">
        <v>15</v>
      </c>
      <c r="G820" s="12" t="s">
        <v>11</v>
      </c>
    </row>
    <row r="821" spans="3:7" ht="15" thickBot="1" x14ac:dyDescent="0.35">
      <c r="C821" s="10">
        <v>43219</v>
      </c>
      <c r="D821" s="11">
        <v>0.79303240740740744</v>
      </c>
      <c r="E821" s="12" t="s">
        <v>9</v>
      </c>
      <c r="F821" s="12">
        <v>11</v>
      </c>
      <c r="G821" s="12" t="s">
        <v>11</v>
      </c>
    </row>
    <row r="822" spans="3:7" ht="15" thickBot="1" x14ac:dyDescent="0.35">
      <c r="C822" s="10">
        <v>43219</v>
      </c>
      <c r="D822" s="11">
        <v>0.79594907407407411</v>
      </c>
      <c r="E822" s="12" t="s">
        <v>9</v>
      </c>
      <c r="F822" s="12">
        <v>12</v>
      </c>
      <c r="G822" s="12" t="s">
        <v>11</v>
      </c>
    </row>
    <row r="823" spans="3:7" ht="15" thickBot="1" x14ac:dyDescent="0.35">
      <c r="C823" s="10">
        <v>43219</v>
      </c>
      <c r="D823" s="11">
        <v>0.79962962962962969</v>
      </c>
      <c r="E823" s="12" t="s">
        <v>9</v>
      </c>
      <c r="F823" s="12">
        <v>31</v>
      </c>
      <c r="G823" s="12" t="s">
        <v>11</v>
      </c>
    </row>
    <row r="824" spans="3:7" ht="15" thickBot="1" x14ac:dyDescent="0.35">
      <c r="C824" s="10">
        <v>43219</v>
      </c>
      <c r="D824" s="11">
        <v>0.80199074074074073</v>
      </c>
      <c r="E824" s="12" t="s">
        <v>9</v>
      </c>
      <c r="F824" s="12">
        <v>10</v>
      </c>
      <c r="G824" s="12" t="s">
        <v>11</v>
      </c>
    </row>
    <row r="825" spans="3:7" ht="15" thickBot="1" x14ac:dyDescent="0.35">
      <c r="C825" s="10">
        <v>43219</v>
      </c>
      <c r="D825" s="11">
        <v>0.80635416666666659</v>
      </c>
      <c r="E825" s="12" t="s">
        <v>9</v>
      </c>
      <c r="F825" s="12">
        <v>20</v>
      </c>
      <c r="G825" s="12" t="s">
        <v>10</v>
      </c>
    </row>
    <row r="826" spans="3:7" ht="15" thickBot="1" x14ac:dyDescent="0.35">
      <c r="C826" s="10">
        <v>43219</v>
      </c>
      <c r="D826" s="11">
        <v>0.82173611111111111</v>
      </c>
      <c r="E826" s="12" t="s">
        <v>9</v>
      </c>
      <c r="F826" s="12">
        <v>23</v>
      </c>
      <c r="G826" s="12" t="s">
        <v>11</v>
      </c>
    </row>
    <row r="827" spans="3:7" ht="15" thickBot="1" x14ac:dyDescent="0.35">
      <c r="C827" s="10">
        <v>43219</v>
      </c>
      <c r="D827" s="11">
        <v>0.82260416666666669</v>
      </c>
      <c r="E827" s="12" t="s">
        <v>9</v>
      </c>
      <c r="F827" s="12">
        <v>25</v>
      </c>
      <c r="G827" s="12" t="s">
        <v>10</v>
      </c>
    </row>
    <row r="828" spans="3:7" ht="15" thickBot="1" x14ac:dyDescent="0.35">
      <c r="C828" s="10">
        <v>43219</v>
      </c>
      <c r="D828" s="11">
        <v>0.83635416666666673</v>
      </c>
      <c r="E828" s="12" t="s">
        <v>9</v>
      </c>
      <c r="F828" s="12">
        <v>22</v>
      </c>
      <c r="G828" s="12" t="s">
        <v>10</v>
      </c>
    </row>
    <row r="829" spans="3:7" ht="15" thickBot="1" x14ac:dyDescent="0.35">
      <c r="C829" s="10">
        <v>43219</v>
      </c>
      <c r="D829" s="11">
        <v>0.8392708333333333</v>
      </c>
      <c r="E829" s="12" t="s">
        <v>9</v>
      </c>
      <c r="F829" s="12">
        <v>10</v>
      </c>
      <c r="G829" s="12" t="s">
        <v>11</v>
      </c>
    </row>
    <row r="830" spans="3:7" ht="15" thickBot="1" x14ac:dyDescent="0.35">
      <c r="C830" s="10">
        <v>43219</v>
      </c>
      <c r="D830" s="11">
        <v>0.84148148148148139</v>
      </c>
      <c r="E830" s="12" t="s">
        <v>9</v>
      </c>
      <c r="F830" s="12">
        <v>13</v>
      </c>
      <c r="G830" s="12" t="s">
        <v>11</v>
      </c>
    </row>
    <row r="831" spans="3:7" ht="15" thickBot="1" x14ac:dyDescent="0.35">
      <c r="C831" s="10">
        <v>43219</v>
      </c>
      <c r="D831" s="11">
        <v>0.84152777777777776</v>
      </c>
      <c r="E831" s="12" t="s">
        <v>9</v>
      </c>
      <c r="F831" s="12">
        <v>11</v>
      </c>
      <c r="G831" s="12" t="s">
        <v>11</v>
      </c>
    </row>
    <row r="832" spans="3:7" ht="15" thickBot="1" x14ac:dyDescent="0.35">
      <c r="C832" s="10">
        <v>43219</v>
      </c>
      <c r="D832" s="11">
        <v>0.84399305555555548</v>
      </c>
      <c r="E832" s="12" t="s">
        <v>9</v>
      </c>
      <c r="F832" s="12">
        <v>20</v>
      </c>
      <c r="G832" s="12" t="s">
        <v>10</v>
      </c>
    </row>
    <row r="833" spans="3:7" ht="15" thickBot="1" x14ac:dyDescent="0.35">
      <c r="C833" s="10">
        <v>43219</v>
      </c>
      <c r="D833" s="11">
        <v>0.85243055555555547</v>
      </c>
      <c r="E833" s="12" t="s">
        <v>9</v>
      </c>
      <c r="F833" s="12">
        <v>29</v>
      </c>
      <c r="G833" s="12" t="s">
        <v>11</v>
      </c>
    </row>
    <row r="834" spans="3:7" ht="15" thickBot="1" x14ac:dyDescent="0.35">
      <c r="C834" s="10">
        <v>43219</v>
      </c>
      <c r="D834" s="11">
        <v>0.85244212962962962</v>
      </c>
      <c r="E834" s="12" t="s">
        <v>9</v>
      </c>
      <c r="F834" s="12">
        <v>20</v>
      </c>
      <c r="G834" s="12" t="s">
        <v>11</v>
      </c>
    </row>
    <row r="835" spans="3:7" ht="15" thickBot="1" x14ac:dyDescent="0.35">
      <c r="C835" s="10">
        <v>43219</v>
      </c>
      <c r="D835" s="11">
        <v>0.85245370370370377</v>
      </c>
      <c r="E835" s="12" t="s">
        <v>9</v>
      </c>
      <c r="F835" s="12">
        <v>26</v>
      </c>
      <c r="G835" s="12" t="s">
        <v>11</v>
      </c>
    </row>
    <row r="836" spans="3:7" ht="15" thickBot="1" x14ac:dyDescent="0.35">
      <c r="C836" s="10">
        <v>43219</v>
      </c>
      <c r="D836" s="11">
        <v>0.85246527777777781</v>
      </c>
      <c r="E836" s="12" t="s">
        <v>9</v>
      </c>
      <c r="F836" s="12">
        <v>26</v>
      </c>
      <c r="G836" s="12" t="s">
        <v>11</v>
      </c>
    </row>
    <row r="837" spans="3:7" ht="15" thickBot="1" x14ac:dyDescent="0.35">
      <c r="C837" s="10">
        <v>43219</v>
      </c>
      <c r="D837" s="11">
        <v>0.85247685185185185</v>
      </c>
      <c r="E837" s="12" t="s">
        <v>9</v>
      </c>
      <c r="F837" s="12">
        <v>25</v>
      </c>
      <c r="G837" s="12" t="s">
        <v>11</v>
      </c>
    </row>
    <row r="838" spans="3:7" ht="15" thickBot="1" x14ac:dyDescent="0.35">
      <c r="C838" s="10">
        <v>43219</v>
      </c>
      <c r="D838" s="11">
        <v>0.85350694444444442</v>
      </c>
      <c r="E838" s="12" t="s">
        <v>9</v>
      </c>
      <c r="F838" s="12">
        <v>26</v>
      </c>
      <c r="G838" s="12" t="s">
        <v>10</v>
      </c>
    </row>
    <row r="839" spans="3:7" ht="15" thickBot="1" x14ac:dyDescent="0.35">
      <c r="C839" s="10">
        <v>43219</v>
      </c>
      <c r="D839" s="11">
        <v>0.85423611111111108</v>
      </c>
      <c r="E839" s="12" t="s">
        <v>9</v>
      </c>
      <c r="F839" s="12">
        <v>15</v>
      </c>
      <c r="G839" s="12" t="s">
        <v>11</v>
      </c>
    </row>
    <row r="840" spans="3:7" ht="15" thickBot="1" x14ac:dyDescent="0.35">
      <c r="C840" s="10">
        <v>43219</v>
      </c>
      <c r="D840" s="11">
        <v>0.857488425925926</v>
      </c>
      <c r="E840" s="12" t="s">
        <v>9</v>
      </c>
      <c r="F840" s="12">
        <v>39</v>
      </c>
      <c r="G840" s="12" t="s">
        <v>10</v>
      </c>
    </row>
    <row r="841" spans="3:7" ht="15" thickBot="1" x14ac:dyDescent="0.35">
      <c r="C841" s="10">
        <v>43219</v>
      </c>
      <c r="D841" s="11">
        <v>0.90892361111111108</v>
      </c>
      <c r="E841" s="12" t="s">
        <v>9</v>
      </c>
      <c r="F841" s="12">
        <v>22</v>
      </c>
      <c r="G841" s="12" t="s">
        <v>10</v>
      </c>
    </row>
    <row r="842" spans="3:7" ht="15" thickBot="1" x14ac:dyDescent="0.35">
      <c r="C842" s="10">
        <v>43219</v>
      </c>
      <c r="D842" s="11">
        <v>0.91621527777777778</v>
      </c>
      <c r="E842" s="12" t="s">
        <v>9</v>
      </c>
      <c r="F842" s="12">
        <v>17</v>
      </c>
      <c r="G842" s="12" t="s">
        <v>10</v>
      </c>
    </row>
    <row r="843" spans="3:7" ht="15" thickBot="1" x14ac:dyDescent="0.35">
      <c r="C843" s="10">
        <v>43219</v>
      </c>
      <c r="D843" s="11">
        <v>0.97149305555555554</v>
      </c>
      <c r="E843" s="12" t="s">
        <v>9</v>
      </c>
      <c r="F843" s="12">
        <v>33</v>
      </c>
      <c r="G843" s="12" t="s">
        <v>11</v>
      </c>
    </row>
    <row r="844" spans="3:7" ht="15" thickBot="1" x14ac:dyDescent="0.35">
      <c r="C844" s="10">
        <v>43219</v>
      </c>
      <c r="D844" s="11">
        <v>0.99067129629629624</v>
      </c>
      <c r="E844" s="12" t="s">
        <v>9</v>
      </c>
      <c r="F844" s="12">
        <v>12</v>
      </c>
      <c r="G844" s="12" t="s">
        <v>11</v>
      </c>
    </row>
    <row r="845" spans="3:7" ht="15" thickBot="1" x14ac:dyDescent="0.35">
      <c r="C845" s="17">
        <v>43219</v>
      </c>
      <c r="D845" s="18">
        <v>0.99119212962962966</v>
      </c>
      <c r="E845" s="19" t="s">
        <v>9</v>
      </c>
      <c r="F845" s="19">
        <v>28</v>
      </c>
      <c r="G845" s="19" t="s">
        <v>11</v>
      </c>
    </row>
    <row r="846" spans="3:7" ht="15" thickBot="1" x14ac:dyDescent="0.35">
      <c r="C846" s="7">
        <v>43220</v>
      </c>
      <c r="D846" s="8">
        <v>0.12054398148148149</v>
      </c>
      <c r="E846" s="9" t="s">
        <v>9</v>
      </c>
      <c r="F846" s="9">
        <v>30</v>
      </c>
      <c r="G846" s="9" t="s">
        <v>10</v>
      </c>
    </row>
    <row r="847" spans="3:7" ht="15" thickBot="1" x14ac:dyDescent="0.35">
      <c r="C847" s="10">
        <v>43220</v>
      </c>
      <c r="D847" s="11">
        <v>0.12266203703703704</v>
      </c>
      <c r="E847" s="12" t="s">
        <v>9</v>
      </c>
      <c r="F847" s="12">
        <v>13</v>
      </c>
      <c r="G847" s="12" t="s">
        <v>11</v>
      </c>
    </row>
    <row r="848" spans="3:7" ht="15" thickBot="1" x14ac:dyDescent="0.35">
      <c r="C848" s="10">
        <v>43220</v>
      </c>
      <c r="D848" s="11">
        <v>0.12297453703703703</v>
      </c>
      <c r="E848" s="12" t="s">
        <v>9</v>
      </c>
      <c r="F848" s="12">
        <v>11</v>
      </c>
      <c r="G848" s="12" t="s">
        <v>11</v>
      </c>
    </row>
    <row r="849" spans="3:7" ht="15" thickBot="1" x14ac:dyDescent="0.35">
      <c r="C849" s="10">
        <v>43220</v>
      </c>
      <c r="D849" s="11">
        <v>0.26116898148148149</v>
      </c>
      <c r="E849" s="12" t="s">
        <v>9</v>
      </c>
      <c r="F849" s="12">
        <v>11</v>
      </c>
      <c r="G849" s="12" t="s">
        <v>10</v>
      </c>
    </row>
    <row r="850" spans="3:7" ht="15" thickBot="1" x14ac:dyDescent="0.35">
      <c r="C850" s="10">
        <v>43220</v>
      </c>
      <c r="D850" s="11">
        <v>0.27708333333333335</v>
      </c>
      <c r="E850" s="12" t="s">
        <v>9</v>
      </c>
      <c r="F850" s="12">
        <v>21</v>
      </c>
      <c r="G850" s="12" t="s">
        <v>11</v>
      </c>
    </row>
    <row r="851" spans="3:7" ht="15" thickBot="1" x14ac:dyDescent="0.35">
      <c r="C851" s="10">
        <v>43220</v>
      </c>
      <c r="D851" s="11">
        <v>0.27709490740740739</v>
      </c>
      <c r="E851" s="12" t="s">
        <v>9</v>
      </c>
      <c r="F851" s="12">
        <v>21</v>
      </c>
      <c r="G851" s="12" t="s">
        <v>11</v>
      </c>
    </row>
    <row r="852" spans="3:7" ht="15" thickBot="1" x14ac:dyDescent="0.35">
      <c r="C852" s="10">
        <v>43220</v>
      </c>
      <c r="D852" s="11">
        <v>0.27717592592592594</v>
      </c>
      <c r="E852" s="12" t="s">
        <v>9</v>
      </c>
      <c r="F852" s="12">
        <v>11</v>
      </c>
      <c r="G852" s="12" t="s">
        <v>11</v>
      </c>
    </row>
    <row r="853" spans="3:7" ht="15" thickBot="1" x14ac:dyDescent="0.35">
      <c r="C853" s="10">
        <v>43220</v>
      </c>
      <c r="D853" s="11">
        <v>0.2942939814814815</v>
      </c>
      <c r="E853" s="12" t="s">
        <v>9</v>
      </c>
      <c r="F853" s="12">
        <v>20</v>
      </c>
      <c r="G853" s="12" t="s">
        <v>11</v>
      </c>
    </row>
    <row r="854" spans="3:7" ht="15" thickBot="1" x14ac:dyDescent="0.35">
      <c r="C854" s="10">
        <v>43220</v>
      </c>
      <c r="D854" s="11">
        <v>0.29431712962962964</v>
      </c>
      <c r="E854" s="12" t="s">
        <v>9</v>
      </c>
      <c r="F854" s="12">
        <v>11</v>
      </c>
      <c r="G854" s="12" t="s">
        <v>11</v>
      </c>
    </row>
    <row r="855" spans="3:7" ht="15" thickBot="1" x14ac:dyDescent="0.35">
      <c r="C855" s="10">
        <v>43220</v>
      </c>
      <c r="D855" s="11">
        <v>0.30061342592592594</v>
      </c>
      <c r="E855" s="12" t="s">
        <v>9</v>
      </c>
      <c r="F855" s="12">
        <v>11</v>
      </c>
      <c r="G855" s="12" t="s">
        <v>11</v>
      </c>
    </row>
    <row r="856" spans="3:7" ht="15" thickBot="1" x14ac:dyDescent="0.35">
      <c r="C856" s="10">
        <v>43220</v>
      </c>
      <c r="D856" s="11">
        <v>0.31841435185185185</v>
      </c>
      <c r="E856" s="12" t="s">
        <v>9</v>
      </c>
      <c r="F856" s="12">
        <v>24</v>
      </c>
      <c r="G856" s="12" t="s">
        <v>10</v>
      </c>
    </row>
    <row r="857" spans="3:7" x14ac:dyDescent="0.3">
      <c r="C857" s="20">
        <v>43220</v>
      </c>
      <c r="D857" s="21">
        <v>0.31842592592592595</v>
      </c>
      <c r="E857" s="22" t="s">
        <v>9</v>
      </c>
      <c r="F857" s="22">
        <v>22</v>
      </c>
      <c r="G857" s="22" t="s">
        <v>10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D7C02-2EC1-47BA-B048-A4DCECADE338}">
  <dimension ref="C4:T873"/>
  <sheetViews>
    <sheetView workbookViewId="0"/>
  </sheetViews>
  <sheetFormatPr defaultRowHeight="14.4" x14ac:dyDescent="0.3"/>
  <cols>
    <col min="3" max="3" width="10.6640625" customWidth="1"/>
    <col min="5" max="5" width="11.109375" customWidth="1"/>
    <col min="7" max="7" width="10.33203125" customWidth="1"/>
    <col min="10" max="10" width="33.109375" customWidth="1"/>
  </cols>
  <sheetData>
    <row r="4" spans="3:20" ht="15" thickBot="1" x14ac:dyDescent="0.35">
      <c r="C4" s="80" t="s">
        <v>0</v>
      </c>
      <c r="D4" s="81" t="s">
        <v>1</v>
      </c>
      <c r="E4" s="81" t="s">
        <v>2</v>
      </c>
      <c r="F4" s="81" t="s">
        <v>3</v>
      </c>
      <c r="G4" s="82" t="s">
        <v>4</v>
      </c>
    </row>
    <row r="5" spans="3:20" ht="15" thickBot="1" x14ac:dyDescent="0.35">
      <c r="C5" s="83" t="s">
        <v>5</v>
      </c>
      <c r="D5" s="84">
        <v>15</v>
      </c>
      <c r="E5" s="85">
        <v>43346</v>
      </c>
      <c r="F5" s="86">
        <v>0.33782407407407411</v>
      </c>
      <c r="G5" s="87">
        <v>0.5</v>
      </c>
    </row>
    <row r="6" spans="3:20" x14ac:dyDescent="0.3">
      <c r="C6" s="88" t="s">
        <v>2</v>
      </c>
      <c r="D6" s="89" t="s">
        <v>3</v>
      </c>
      <c r="E6" s="89" t="s">
        <v>6</v>
      </c>
      <c r="F6" s="89" t="s">
        <v>7</v>
      </c>
      <c r="G6" s="90" t="s">
        <v>8</v>
      </c>
    </row>
    <row r="7" spans="3:20" ht="15" thickBot="1" x14ac:dyDescent="0.35">
      <c r="C7" s="44">
        <v>43339</v>
      </c>
      <c r="D7" s="45">
        <v>0.10961805555555555</v>
      </c>
      <c r="E7" s="46" t="s">
        <v>9</v>
      </c>
      <c r="F7" s="46">
        <v>14</v>
      </c>
      <c r="G7" s="46" t="s">
        <v>11</v>
      </c>
    </row>
    <row r="8" spans="3:20" ht="15" thickBot="1" x14ac:dyDescent="0.35">
      <c r="C8" s="38">
        <v>43339</v>
      </c>
      <c r="D8" s="39">
        <v>0.10975694444444445</v>
      </c>
      <c r="E8" s="40" t="s">
        <v>9</v>
      </c>
      <c r="F8" s="40">
        <v>20</v>
      </c>
      <c r="G8" s="40" t="s">
        <v>11</v>
      </c>
    </row>
    <row r="9" spans="3:20" ht="15" thickBot="1" x14ac:dyDescent="0.35">
      <c r="C9" s="38">
        <v>43339</v>
      </c>
      <c r="D9" s="39">
        <v>0.22726851851851851</v>
      </c>
      <c r="E9" s="40" t="s">
        <v>9</v>
      </c>
      <c r="F9" s="40">
        <v>12</v>
      </c>
      <c r="G9" s="40" t="s">
        <v>11</v>
      </c>
      <c r="J9" t="s">
        <v>12</v>
      </c>
      <c r="K9" s="13">
        <f>SUM( K11:R11 )</f>
        <v>854</v>
      </c>
      <c r="L9" s="13"/>
      <c r="M9" s="14"/>
      <c r="N9" s="14"/>
      <c r="O9" s="14"/>
      <c r="P9" s="14"/>
      <c r="Q9" s="14"/>
    </row>
    <row r="10" spans="3:20" ht="15" thickBot="1" x14ac:dyDescent="0.35">
      <c r="C10" s="38">
        <v>43339</v>
      </c>
      <c r="D10" s="39">
        <v>0.24060185185185187</v>
      </c>
      <c r="E10" s="40" t="s">
        <v>9</v>
      </c>
      <c r="F10" s="40">
        <v>11</v>
      </c>
      <c r="G10" s="40" t="s">
        <v>11</v>
      </c>
      <c r="K10" s="14" t="s">
        <v>149</v>
      </c>
      <c r="L10" s="14" t="s">
        <v>150</v>
      </c>
      <c r="M10" s="14" t="s">
        <v>151</v>
      </c>
      <c r="N10" s="14" t="s">
        <v>152</v>
      </c>
      <c r="O10" s="14" t="s">
        <v>153</v>
      </c>
      <c r="P10" s="14" t="s">
        <v>154</v>
      </c>
      <c r="Q10" s="14" t="s">
        <v>155</v>
      </c>
      <c r="S10" s="14" t="s">
        <v>20</v>
      </c>
    </row>
    <row r="11" spans="3:20" ht="15" thickBot="1" x14ac:dyDescent="0.35">
      <c r="C11" s="38">
        <v>43339</v>
      </c>
      <c r="D11" s="39">
        <v>0.27204861111111112</v>
      </c>
      <c r="E11" s="40" t="s">
        <v>9</v>
      </c>
      <c r="F11" s="40">
        <v>12</v>
      </c>
      <c r="G11" s="40" t="s">
        <v>11</v>
      </c>
      <c r="J11" t="s">
        <v>21</v>
      </c>
      <c r="K11" s="13">
        <f>COUNTIFS($C$7:$C$860, "=2018-08-27" )</f>
        <v>133</v>
      </c>
      <c r="L11" s="13">
        <f>COUNTIFS($C$7:$C$860, "=2018-08-28" )</f>
        <v>154</v>
      </c>
      <c r="M11" s="13">
        <f>COUNTIFS($C$7:$C$860, "=2018-08-29" )</f>
        <v>118</v>
      </c>
      <c r="N11" s="13">
        <f>COUNTIFS($C$7:$C$860, "=2018-08-30" )</f>
        <v>147</v>
      </c>
      <c r="O11" s="13">
        <f>COUNTIFS($C$7:$C$860, "=2018-08-31" )</f>
        <v>88</v>
      </c>
      <c r="P11" s="13">
        <f>COUNTIFS($C$7:$C$860, "=2018-09-01" )</f>
        <v>72</v>
      </c>
      <c r="Q11" s="13">
        <f>COUNTIFS($C$7:$C$860, "=2018-09-02" )</f>
        <v>142</v>
      </c>
      <c r="S11" s="13">
        <f>SUM( K11:Q11 )</f>
        <v>854</v>
      </c>
    </row>
    <row r="12" spans="3:20" ht="15" thickBot="1" x14ac:dyDescent="0.35">
      <c r="C12" s="38">
        <v>43339</v>
      </c>
      <c r="D12" s="39">
        <v>0.28541666666666665</v>
      </c>
      <c r="E12" s="40" t="s">
        <v>9</v>
      </c>
      <c r="F12" s="40">
        <v>12</v>
      </c>
      <c r="G12" s="40" t="s">
        <v>11</v>
      </c>
      <c r="J12" t="s">
        <v>22</v>
      </c>
      <c r="K12" s="13">
        <f>COUNTIFS($C$7:$C$860, "=2018-08-27",  $F$7:$F$860, "&gt;30" )</f>
        <v>4</v>
      </c>
      <c r="L12" s="13">
        <f>COUNTIFS($C$7:$C$860, "=2018-08-28", $F$7:$F$860, "&gt;30" )</f>
        <v>1</v>
      </c>
      <c r="M12" s="13">
        <f>COUNTIFS($C$7:$C$860, "=2018-08-29", $F$7:$F$860, "&gt;30" )</f>
        <v>1</v>
      </c>
      <c r="N12" s="13">
        <f>COUNTIFS($C$7:$C$860, "=2018-08-30", $F$7:$F$860, "&gt;30" )</f>
        <v>1</v>
      </c>
      <c r="O12" s="13">
        <f>COUNTIFS($C$7:$C$860, "=2018-08-31", $F$7:$F$860, "&gt;30" )</f>
        <v>2</v>
      </c>
      <c r="P12" s="13">
        <f>COUNTIFS($C$7:$C$860, "=2018-09-01", $F$7:$F$860, "&gt;30" )</f>
        <v>3</v>
      </c>
      <c r="Q12" s="13">
        <f>COUNTIFS($C$7:$C$860, "=2018-09-02", $F$7:$F$860, "&gt;30" )</f>
        <v>1</v>
      </c>
      <c r="S12" s="13">
        <f>SUM( K12:R12 )</f>
        <v>13</v>
      </c>
      <c r="T12" s="15">
        <f>S12/S11</f>
        <v>1.5222482435597189E-2</v>
      </c>
    </row>
    <row r="13" spans="3:20" ht="15" thickBot="1" x14ac:dyDescent="0.35">
      <c r="C13" s="38">
        <v>43339</v>
      </c>
      <c r="D13" s="39">
        <v>0.2855787037037037</v>
      </c>
      <c r="E13" s="40" t="s">
        <v>9</v>
      </c>
      <c r="F13" s="40">
        <v>10</v>
      </c>
      <c r="G13" s="40" t="s">
        <v>11</v>
      </c>
    </row>
    <row r="14" spans="3:20" ht="15" thickBot="1" x14ac:dyDescent="0.35">
      <c r="C14" s="38">
        <v>43339</v>
      </c>
      <c r="D14" s="39">
        <v>0.3037037037037037</v>
      </c>
      <c r="E14" s="40" t="s">
        <v>9</v>
      </c>
      <c r="F14" s="40">
        <v>12</v>
      </c>
      <c r="G14" s="40" t="s">
        <v>11</v>
      </c>
    </row>
    <row r="15" spans="3:20" ht="15" thickBot="1" x14ac:dyDescent="0.35">
      <c r="C15" s="38">
        <v>43339</v>
      </c>
      <c r="D15" s="39">
        <v>0.31034722222222222</v>
      </c>
      <c r="E15" s="40" t="s">
        <v>9</v>
      </c>
      <c r="F15" s="40">
        <v>12</v>
      </c>
      <c r="G15" s="40" t="s">
        <v>11</v>
      </c>
    </row>
    <row r="16" spans="3:20" ht="15" thickBot="1" x14ac:dyDescent="0.35">
      <c r="C16" s="38">
        <v>43339</v>
      </c>
      <c r="D16" s="39">
        <v>0.31070601851851853</v>
      </c>
      <c r="E16" s="40" t="s">
        <v>9</v>
      </c>
      <c r="F16" s="40">
        <v>12</v>
      </c>
      <c r="G16" s="40" t="s">
        <v>11</v>
      </c>
    </row>
    <row r="17" spans="3:7" ht="15" thickBot="1" x14ac:dyDescent="0.35">
      <c r="C17" s="38">
        <v>43339</v>
      </c>
      <c r="D17" s="39">
        <v>0.31104166666666666</v>
      </c>
      <c r="E17" s="40" t="s">
        <v>9</v>
      </c>
      <c r="F17" s="40">
        <v>11</v>
      </c>
      <c r="G17" s="40" t="s">
        <v>10</v>
      </c>
    </row>
    <row r="18" spans="3:7" ht="15" thickBot="1" x14ac:dyDescent="0.35">
      <c r="C18" s="38">
        <v>43339</v>
      </c>
      <c r="D18" s="39">
        <v>0.31137731481481484</v>
      </c>
      <c r="E18" s="40" t="s">
        <v>9</v>
      </c>
      <c r="F18" s="40">
        <v>13</v>
      </c>
      <c r="G18" s="40" t="s">
        <v>11</v>
      </c>
    </row>
    <row r="19" spans="3:7" ht="15" thickBot="1" x14ac:dyDescent="0.35">
      <c r="C19" s="38">
        <v>43339</v>
      </c>
      <c r="D19" s="39">
        <v>0.31141203703703707</v>
      </c>
      <c r="E19" s="40" t="s">
        <v>9</v>
      </c>
      <c r="F19" s="40">
        <v>18</v>
      </c>
      <c r="G19" s="40" t="s">
        <v>10</v>
      </c>
    </row>
    <row r="20" spans="3:7" ht="15" thickBot="1" x14ac:dyDescent="0.35">
      <c r="C20" s="38">
        <v>43339</v>
      </c>
      <c r="D20" s="39">
        <v>0.31459490740740742</v>
      </c>
      <c r="E20" s="40" t="s">
        <v>9</v>
      </c>
      <c r="F20" s="40">
        <v>14</v>
      </c>
      <c r="G20" s="40" t="s">
        <v>10</v>
      </c>
    </row>
    <row r="21" spans="3:7" ht="15" thickBot="1" x14ac:dyDescent="0.35">
      <c r="C21" s="38">
        <v>43339</v>
      </c>
      <c r="D21" s="39">
        <v>0.31532407407407409</v>
      </c>
      <c r="E21" s="40" t="s">
        <v>9</v>
      </c>
      <c r="F21" s="40">
        <v>13</v>
      </c>
      <c r="G21" s="40" t="s">
        <v>11</v>
      </c>
    </row>
    <row r="22" spans="3:7" x14ac:dyDescent="0.3">
      <c r="C22" s="65">
        <v>43339</v>
      </c>
      <c r="D22" s="66">
        <v>0.31681712962962966</v>
      </c>
      <c r="E22" s="67" t="s">
        <v>9</v>
      </c>
      <c r="F22" s="67">
        <v>12</v>
      </c>
      <c r="G22" s="67" t="s">
        <v>11</v>
      </c>
    </row>
    <row r="23" spans="3:7" ht="15" thickBot="1" x14ac:dyDescent="0.35">
      <c r="C23" s="91">
        <v>43339</v>
      </c>
      <c r="D23" s="92">
        <v>0.32571759259259259</v>
      </c>
      <c r="E23" s="93" t="s">
        <v>9</v>
      </c>
      <c r="F23" s="93">
        <v>10</v>
      </c>
      <c r="G23" s="94" t="s">
        <v>11</v>
      </c>
    </row>
    <row r="24" spans="3:7" ht="15" thickBot="1" x14ac:dyDescent="0.35">
      <c r="C24" s="95">
        <v>43339</v>
      </c>
      <c r="D24" s="96">
        <v>0.37682870370370369</v>
      </c>
      <c r="E24" s="97" t="s">
        <v>9</v>
      </c>
      <c r="F24" s="97">
        <v>11</v>
      </c>
      <c r="G24" s="98" t="s">
        <v>11</v>
      </c>
    </row>
    <row r="25" spans="3:7" ht="15" thickBot="1" x14ac:dyDescent="0.35">
      <c r="C25" s="95">
        <v>43339</v>
      </c>
      <c r="D25" s="96">
        <v>0.43329861111111106</v>
      </c>
      <c r="E25" s="97" t="s">
        <v>9</v>
      </c>
      <c r="F25" s="97">
        <v>12</v>
      </c>
      <c r="G25" s="98" t="s">
        <v>11</v>
      </c>
    </row>
    <row r="26" spans="3:7" ht="15" thickBot="1" x14ac:dyDescent="0.35">
      <c r="C26" s="95">
        <v>43339</v>
      </c>
      <c r="D26" s="96">
        <v>0.43798611111111113</v>
      </c>
      <c r="E26" s="97" t="s">
        <v>9</v>
      </c>
      <c r="F26" s="97">
        <v>10</v>
      </c>
      <c r="G26" s="98" t="s">
        <v>11</v>
      </c>
    </row>
    <row r="27" spans="3:7" ht="15" thickBot="1" x14ac:dyDescent="0.35">
      <c r="C27" s="95">
        <v>43339</v>
      </c>
      <c r="D27" s="96">
        <v>0.45129629629629631</v>
      </c>
      <c r="E27" s="97" t="s">
        <v>9</v>
      </c>
      <c r="F27" s="97">
        <v>30</v>
      </c>
      <c r="G27" s="98" t="s">
        <v>10</v>
      </c>
    </row>
    <row r="28" spans="3:7" ht="15" thickBot="1" x14ac:dyDescent="0.35">
      <c r="C28" s="95">
        <v>43339</v>
      </c>
      <c r="D28" s="96">
        <v>0.46217592592592593</v>
      </c>
      <c r="E28" s="97" t="s">
        <v>9</v>
      </c>
      <c r="F28" s="97">
        <v>27</v>
      </c>
      <c r="G28" s="98" t="s">
        <v>11</v>
      </c>
    </row>
    <row r="29" spans="3:7" ht="15" thickBot="1" x14ac:dyDescent="0.35">
      <c r="C29" s="95">
        <v>43339</v>
      </c>
      <c r="D29" s="96">
        <v>0.46754629629629635</v>
      </c>
      <c r="E29" s="97" t="s">
        <v>9</v>
      </c>
      <c r="F29" s="97">
        <v>19</v>
      </c>
      <c r="G29" s="98" t="s">
        <v>10</v>
      </c>
    </row>
    <row r="30" spans="3:7" ht="15" thickBot="1" x14ac:dyDescent="0.35">
      <c r="C30" s="95">
        <v>43339</v>
      </c>
      <c r="D30" s="96">
        <v>0.50591435185185185</v>
      </c>
      <c r="E30" s="97" t="s">
        <v>9</v>
      </c>
      <c r="F30" s="97">
        <v>18</v>
      </c>
      <c r="G30" s="98" t="s">
        <v>10</v>
      </c>
    </row>
    <row r="31" spans="3:7" ht="15" thickBot="1" x14ac:dyDescent="0.35">
      <c r="C31" s="95">
        <v>43339</v>
      </c>
      <c r="D31" s="96">
        <v>0.5064467592592593</v>
      </c>
      <c r="E31" s="97" t="s">
        <v>9</v>
      </c>
      <c r="F31" s="97">
        <v>13</v>
      </c>
      <c r="G31" s="98" t="s">
        <v>11</v>
      </c>
    </row>
    <row r="32" spans="3:7" ht="15" thickBot="1" x14ac:dyDescent="0.35">
      <c r="C32" s="95">
        <v>43339</v>
      </c>
      <c r="D32" s="96">
        <v>0.50686342592592593</v>
      </c>
      <c r="E32" s="97" t="s">
        <v>9</v>
      </c>
      <c r="F32" s="97">
        <v>11</v>
      </c>
      <c r="G32" s="98" t="s">
        <v>11</v>
      </c>
    </row>
    <row r="33" spans="3:7" ht="15" thickBot="1" x14ac:dyDescent="0.35">
      <c r="C33" s="95">
        <v>43339</v>
      </c>
      <c r="D33" s="96">
        <v>0.50731481481481489</v>
      </c>
      <c r="E33" s="97" t="s">
        <v>9</v>
      </c>
      <c r="F33" s="97">
        <v>11</v>
      </c>
      <c r="G33" s="98" t="s">
        <v>11</v>
      </c>
    </row>
    <row r="34" spans="3:7" ht="15" thickBot="1" x14ac:dyDescent="0.35">
      <c r="C34" s="95">
        <v>43339</v>
      </c>
      <c r="D34" s="96">
        <v>0.52164351851851853</v>
      </c>
      <c r="E34" s="97" t="s">
        <v>9</v>
      </c>
      <c r="F34" s="97">
        <v>9</v>
      </c>
      <c r="G34" s="98" t="s">
        <v>11</v>
      </c>
    </row>
    <row r="35" spans="3:7" ht="15" thickBot="1" x14ac:dyDescent="0.35">
      <c r="C35" s="95">
        <v>43339</v>
      </c>
      <c r="D35" s="96">
        <v>0.52641203703703698</v>
      </c>
      <c r="E35" s="97" t="s">
        <v>9</v>
      </c>
      <c r="F35" s="97">
        <v>9</v>
      </c>
      <c r="G35" s="98" t="s">
        <v>11</v>
      </c>
    </row>
    <row r="36" spans="3:7" ht="15" thickBot="1" x14ac:dyDescent="0.35">
      <c r="C36" s="95">
        <v>43339</v>
      </c>
      <c r="D36" s="96">
        <v>0.53218750000000004</v>
      </c>
      <c r="E36" s="97" t="s">
        <v>9</v>
      </c>
      <c r="F36" s="97">
        <v>24</v>
      </c>
      <c r="G36" s="98" t="s">
        <v>10</v>
      </c>
    </row>
    <row r="37" spans="3:7" ht="15" thickBot="1" x14ac:dyDescent="0.35">
      <c r="C37" s="95">
        <v>43339</v>
      </c>
      <c r="D37" s="96">
        <v>0.53234953703703702</v>
      </c>
      <c r="E37" s="97" t="s">
        <v>9</v>
      </c>
      <c r="F37" s="97">
        <v>15</v>
      </c>
      <c r="G37" s="98" t="s">
        <v>10</v>
      </c>
    </row>
    <row r="38" spans="3:7" ht="15" thickBot="1" x14ac:dyDescent="0.35">
      <c r="C38" s="95">
        <v>43339</v>
      </c>
      <c r="D38" s="96">
        <v>0.55856481481481479</v>
      </c>
      <c r="E38" s="97" t="s">
        <v>9</v>
      </c>
      <c r="F38" s="97">
        <v>13</v>
      </c>
      <c r="G38" s="98" t="s">
        <v>11</v>
      </c>
    </row>
    <row r="39" spans="3:7" ht="15" thickBot="1" x14ac:dyDescent="0.35">
      <c r="C39" s="95">
        <v>43339</v>
      </c>
      <c r="D39" s="96">
        <v>0.56207175925925923</v>
      </c>
      <c r="E39" s="97" t="s">
        <v>9</v>
      </c>
      <c r="F39" s="97">
        <v>10</v>
      </c>
      <c r="G39" s="98" t="s">
        <v>10</v>
      </c>
    </row>
    <row r="40" spans="3:7" ht="15" thickBot="1" x14ac:dyDescent="0.35">
      <c r="C40" s="95">
        <v>43339</v>
      </c>
      <c r="D40" s="96">
        <v>0.56334490740740739</v>
      </c>
      <c r="E40" s="97" t="s">
        <v>9</v>
      </c>
      <c r="F40" s="97">
        <v>5</v>
      </c>
      <c r="G40" s="98" t="s">
        <v>11</v>
      </c>
    </row>
    <row r="41" spans="3:7" ht="15" thickBot="1" x14ac:dyDescent="0.35">
      <c r="C41" s="95">
        <v>43339</v>
      </c>
      <c r="D41" s="96">
        <v>0.57318287037037041</v>
      </c>
      <c r="E41" s="97" t="s">
        <v>9</v>
      </c>
      <c r="F41" s="97">
        <v>9</v>
      </c>
      <c r="G41" s="98" t="s">
        <v>11</v>
      </c>
    </row>
    <row r="42" spans="3:7" ht="15" thickBot="1" x14ac:dyDescent="0.35">
      <c r="C42" s="95">
        <v>43339</v>
      </c>
      <c r="D42" s="96">
        <v>0.57640046296296299</v>
      </c>
      <c r="E42" s="97" t="s">
        <v>9</v>
      </c>
      <c r="F42" s="97">
        <v>7</v>
      </c>
      <c r="G42" s="98" t="s">
        <v>10</v>
      </c>
    </row>
    <row r="43" spans="3:7" ht="15" thickBot="1" x14ac:dyDescent="0.35">
      <c r="C43" s="95">
        <v>43339</v>
      </c>
      <c r="D43" s="96">
        <v>0.57650462962962956</v>
      </c>
      <c r="E43" s="97" t="s">
        <v>9</v>
      </c>
      <c r="F43" s="97">
        <v>13</v>
      </c>
      <c r="G43" s="98" t="s">
        <v>10</v>
      </c>
    </row>
    <row r="44" spans="3:7" ht="15" thickBot="1" x14ac:dyDescent="0.35">
      <c r="C44" s="95">
        <v>43339</v>
      </c>
      <c r="D44" s="96">
        <v>0.58543981481481489</v>
      </c>
      <c r="E44" s="97" t="s">
        <v>9</v>
      </c>
      <c r="F44" s="97">
        <v>17</v>
      </c>
      <c r="G44" s="98" t="s">
        <v>11</v>
      </c>
    </row>
    <row r="45" spans="3:7" ht="15" thickBot="1" x14ac:dyDescent="0.35">
      <c r="C45" s="95">
        <v>43339</v>
      </c>
      <c r="D45" s="96">
        <v>0.585474537037037</v>
      </c>
      <c r="E45" s="97" t="s">
        <v>9</v>
      </c>
      <c r="F45" s="97">
        <v>13</v>
      </c>
      <c r="G45" s="98" t="s">
        <v>11</v>
      </c>
    </row>
    <row r="46" spans="3:7" ht="15" thickBot="1" x14ac:dyDescent="0.35">
      <c r="C46" s="95">
        <v>43339</v>
      </c>
      <c r="D46" s="96">
        <v>0.58549768518518519</v>
      </c>
      <c r="E46" s="97" t="s">
        <v>9</v>
      </c>
      <c r="F46" s="97">
        <v>16</v>
      </c>
      <c r="G46" s="98" t="s">
        <v>11</v>
      </c>
    </row>
    <row r="47" spans="3:7" ht="15" thickBot="1" x14ac:dyDescent="0.35">
      <c r="C47" s="95">
        <v>43339</v>
      </c>
      <c r="D47" s="96">
        <v>0.58988425925925925</v>
      </c>
      <c r="E47" s="97" t="s">
        <v>9</v>
      </c>
      <c r="F47" s="97">
        <v>18</v>
      </c>
      <c r="G47" s="98" t="s">
        <v>11</v>
      </c>
    </row>
    <row r="48" spans="3:7" ht="15" thickBot="1" x14ac:dyDescent="0.35">
      <c r="C48" s="95">
        <v>43339</v>
      </c>
      <c r="D48" s="96">
        <v>0.59395833333333337</v>
      </c>
      <c r="E48" s="97" t="s">
        <v>9</v>
      </c>
      <c r="F48" s="97">
        <v>12</v>
      </c>
      <c r="G48" s="98" t="s">
        <v>11</v>
      </c>
    </row>
    <row r="49" spans="3:7" ht="15" thickBot="1" x14ac:dyDescent="0.35">
      <c r="C49" s="95">
        <v>43339</v>
      </c>
      <c r="D49" s="96">
        <v>0.62126157407407401</v>
      </c>
      <c r="E49" s="97" t="s">
        <v>9</v>
      </c>
      <c r="F49" s="97">
        <v>7</v>
      </c>
      <c r="G49" s="98" t="s">
        <v>10</v>
      </c>
    </row>
    <row r="50" spans="3:7" ht="15" thickBot="1" x14ac:dyDescent="0.35">
      <c r="C50" s="95">
        <v>43339</v>
      </c>
      <c r="D50" s="96">
        <v>0.6292592592592593</v>
      </c>
      <c r="E50" s="97" t="s">
        <v>9</v>
      </c>
      <c r="F50" s="97">
        <v>11</v>
      </c>
      <c r="G50" s="98" t="s">
        <v>10</v>
      </c>
    </row>
    <row r="51" spans="3:7" ht="15" thickBot="1" x14ac:dyDescent="0.35">
      <c r="C51" s="95">
        <v>43339</v>
      </c>
      <c r="D51" s="96">
        <v>0.64039351851851845</v>
      </c>
      <c r="E51" s="97" t="s">
        <v>9</v>
      </c>
      <c r="F51" s="97">
        <v>22</v>
      </c>
      <c r="G51" s="98" t="s">
        <v>10</v>
      </c>
    </row>
    <row r="52" spans="3:7" ht="15" thickBot="1" x14ac:dyDescent="0.35">
      <c r="C52" s="95">
        <v>43339</v>
      </c>
      <c r="D52" s="96">
        <v>0.68469907407407404</v>
      </c>
      <c r="E52" s="97" t="s">
        <v>9</v>
      </c>
      <c r="F52" s="97">
        <v>22</v>
      </c>
      <c r="G52" s="98" t="s">
        <v>10</v>
      </c>
    </row>
    <row r="53" spans="3:7" ht="15" thickBot="1" x14ac:dyDescent="0.35">
      <c r="C53" s="95">
        <v>43339</v>
      </c>
      <c r="D53" s="96">
        <v>0.68530092592592595</v>
      </c>
      <c r="E53" s="97" t="s">
        <v>9</v>
      </c>
      <c r="F53" s="97">
        <v>24</v>
      </c>
      <c r="G53" s="98" t="s">
        <v>10</v>
      </c>
    </row>
    <row r="54" spans="3:7" ht="15" thickBot="1" x14ac:dyDescent="0.35">
      <c r="C54" s="95">
        <v>43339</v>
      </c>
      <c r="D54" s="96">
        <v>0.6853125000000001</v>
      </c>
      <c r="E54" s="97" t="s">
        <v>9</v>
      </c>
      <c r="F54" s="97">
        <v>14</v>
      </c>
      <c r="G54" s="98" t="s">
        <v>10</v>
      </c>
    </row>
    <row r="55" spans="3:7" ht="15" thickBot="1" x14ac:dyDescent="0.35">
      <c r="C55" s="95">
        <v>43339</v>
      </c>
      <c r="D55" s="96">
        <v>0.68532407407407403</v>
      </c>
      <c r="E55" s="97" t="s">
        <v>9</v>
      </c>
      <c r="F55" s="97">
        <v>22</v>
      </c>
      <c r="G55" s="98" t="s">
        <v>10</v>
      </c>
    </row>
    <row r="56" spans="3:7" ht="15" thickBot="1" x14ac:dyDescent="0.35">
      <c r="C56" s="95">
        <v>43339</v>
      </c>
      <c r="D56" s="96">
        <v>0.6853703703703703</v>
      </c>
      <c r="E56" s="97" t="s">
        <v>9</v>
      </c>
      <c r="F56" s="97">
        <v>26</v>
      </c>
      <c r="G56" s="98" t="s">
        <v>10</v>
      </c>
    </row>
    <row r="57" spans="3:7" ht="15" thickBot="1" x14ac:dyDescent="0.35">
      <c r="C57" s="95">
        <v>43339</v>
      </c>
      <c r="D57" s="96">
        <v>0.69135416666666671</v>
      </c>
      <c r="E57" s="97" t="s">
        <v>9</v>
      </c>
      <c r="F57" s="97">
        <v>21</v>
      </c>
      <c r="G57" s="98" t="s">
        <v>10</v>
      </c>
    </row>
    <row r="58" spans="3:7" ht="15" thickBot="1" x14ac:dyDescent="0.35">
      <c r="C58" s="95">
        <v>43339</v>
      </c>
      <c r="D58" s="96">
        <v>0.69215277777777784</v>
      </c>
      <c r="E58" s="97" t="s">
        <v>9</v>
      </c>
      <c r="F58" s="97">
        <v>16</v>
      </c>
      <c r="G58" s="98" t="s">
        <v>11</v>
      </c>
    </row>
    <row r="59" spans="3:7" ht="15" thickBot="1" x14ac:dyDescent="0.35">
      <c r="C59" s="95">
        <v>43339</v>
      </c>
      <c r="D59" s="96">
        <v>0.69284722222222228</v>
      </c>
      <c r="E59" s="97" t="s">
        <v>9</v>
      </c>
      <c r="F59" s="97">
        <v>28</v>
      </c>
      <c r="G59" s="98" t="s">
        <v>10</v>
      </c>
    </row>
    <row r="60" spans="3:7" ht="15" thickBot="1" x14ac:dyDescent="0.35">
      <c r="C60" s="95">
        <v>43339</v>
      </c>
      <c r="D60" s="96">
        <v>0.69563657407407409</v>
      </c>
      <c r="E60" s="97" t="s">
        <v>9</v>
      </c>
      <c r="F60" s="97">
        <v>33</v>
      </c>
      <c r="G60" s="98" t="s">
        <v>10</v>
      </c>
    </row>
    <row r="61" spans="3:7" ht="15" thickBot="1" x14ac:dyDescent="0.35">
      <c r="C61" s="95">
        <v>43339</v>
      </c>
      <c r="D61" s="96">
        <v>0.6959143518518518</v>
      </c>
      <c r="E61" s="97" t="s">
        <v>9</v>
      </c>
      <c r="F61" s="97">
        <v>20</v>
      </c>
      <c r="G61" s="98" t="s">
        <v>10</v>
      </c>
    </row>
    <row r="62" spans="3:7" ht="15" thickBot="1" x14ac:dyDescent="0.35">
      <c r="C62" s="95">
        <v>43339</v>
      </c>
      <c r="D62" s="96">
        <v>0.69969907407407417</v>
      </c>
      <c r="E62" s="97" t="s">
        <v>9</v>
      </c>
      <c r="F62" s="97">
        <v>26</v>
      </c>
      <c r="G62" s="98" t="s">
        <v>10</v>
      </c>
    </row>
    <row r="63" spans="3:7" ht="15" thickBot="1" x14ac:dyDescent="0.35">
      <c r="C63" s="95">
        <v>43339</v>
      </c>
      <c r="D63" s="96">
        <v>0.6999305555555555</v>
      </c>
      <c r="E63" s="97" t="s">
        <v>9</v>
      </c>
      <c r="F63" s="97">
        <v>25</v>
      </c>
      <c r="G63" s="98" t="s">
        <v>10</v>
      </c>
    </row>
    <row r="64" spans="3:7" ht="15" thickBot="1" x14ac:dyDescent="0.35">
      <c r="C64" s="95">
        <v>43339</v>
      </c>
      <c r="D64" s="96">
        <v>0.70086805555555554</v>
      </c>
      <c r="E64" s="97" t="s">
        <v>9</v>
      </c>
      <c r="F64" s="97">
        <v>26</v>
      </c>
      <c r="G64" s="98" t="s">
        <v>10</v>
      </c>
    </row>
    <row r="65" spans="3:7" ht="15" thickBot="1" x14ac:dyDescent="0.35">
      <c r="C65" s="95">
        <v>43339</v>
      </c>
      <c r="D65" s="96">
        <v>0.70120370370370377</v>
      </c>
      <c r="E65" s="97" t="s">
        <v>9</v>
      </c>
      <c r="F65" s="97">
        <v>12</v>
      </c>
      <c r="G65" s="98" t="s">
        <v>11</v>
      </c>
    </row>
    <row r="66" spans="3:7" ht="15" thickBot="1" x14ac:dyDescent="0.35">
      <c r="C66" s="95">
        <v>43339</v>
      </c>
      <c r="D66" s="96">
        <v>0.70192129629629629</v>
      </c>
      <c r="E66" s="97" t="s">
        <v>9</v>
      </c>
      <c r="F66" s="97">
        <v>25</v>
      </c>
      <c r="G66" s="98" t="s">
        <v>10</v>
      </c>
    </row>
    <row r="67" spans="3:7" ht="15" thickBot="1" x14ac:dyDescent="0.35">
      <c r="C67" s="95">
        <v>43339</v>
      </c>
      <c r="D67" s="96">
        <v>0.70254629629629628</v>
      </c>
      <c r="E67" s="97" t="s">
        <v>9</v>
      </c>
      <c r="F67" s="97">
        <v>16</v>
      </c>
      <c r="G67" s="98" t="s">
        <v>10</v>
      </c>
    </row>
    <row r="68" spans="3:7" ht="15" thickBot="1" x14ac:dyDescent="0.35">
      <c r="C68" s="95">
        <v>43339</v>
      </c>
      <c r="D68" s="96">
        <v>0.70273148148148146</v>
      </c>
      <c r="E68" s="97" t="s">
        <v>9</v>
      </c>
      <c r="F68" s="97">
        <v>23</v>
      </c>
      <c r="G68" s="98" t="s">
        <v>10</v>
      </c>
    </row>
    <row r="69" spans="3:7" ht="15" thickBot="1" x14ac:dyDescent="0.35">
      <c r="C69" s="95">
        <v>43339</v>
      </c>
      <c r="D69" s="96">
        <v>0.70299768518518524</v>
      </c>
      <c r="E69" s="97" t="s">
        <v>9</v>
      </c>
      <c r="F69" s="97">
        <v>11</v>
      </c>
      <c r="G69" s="98" t="s">
        <v>11</v>
      </c>
    </row>
    <row r="70" spans="3:7" ht="15" thickBot="1" x14ac:dyDescent="0.35">
      <c r="C70" s="95">
        <v>43339</v>
      </c>
      <c r="D70" s="96">
        <v>0.70331018518518518</v>
      </c>
      <c r="E70" s="97" t="s">
        <v>9</v>
      </c>
      <c r="F70" s="97">
        <v>27</v>
      </c>
      <c r="G70" s="98" t="s">
        <v>10</v>
      </c>
    </row>
    <row r="71" spans="3:7" ht="15" thickBot="1" x14ac:dyDescent="0.35">
      <c r="C71" s="95">
        <v>43339</v>
      </c>
      <c r="D71" s="96">
        <v>0.70517361111111121</v>
      </c>
      <c r="E71" s="97" t="s">
        <v>9</v>
      </c>
      <c r="F71" s="97">
        <v>12</v>
      </c>
      <c r="G71" s="98" t="s">
        <v>11</v>
      </c>
    </row>
    <row r="72" spans="3:7" ht="15" thickBot="1" x14ac:dyDescent="0.35">
      <c r="C72" s="95">
        <v>43339</v>
      </c>
      <c r="D72" s="96">
        <v>0.7052546296296297</v>
      </c>
      <c r="E72" s="97" t="s">
        <v>9</v>
      </c>
      <c r="F72" s="97">
        <v>10</v>
      </c>
      <c r="G72" s="98" t="s">
        <v>11</v>
      </c>
    </row>
    <row r="73" spans="3:7" ht="15" thickBot="1" x14ac:dyDescent="0.35">
      <c r="C73" s="95">
        <v>43339</v>
      </c>
      <c r="D73" s="96">
        <v>0.70702546296296298</v>
      </c>
      <c r="E73" s="97" t="s">
        <v>9</v>
      </c>
      <c r="F73" s="97">
        <v>18</v>
      </c>
      <c r="G73" s="98" t="s">
        <v>10</v>
      </c>
    </row>
    <row r="74" spans="3:7" ht="15" thickBot="1" x14ac:dyDescent="0.35">
      <c r="C74" s="95">
        <v>43339</v>
      </c>
      <c r="D74" s="96">
        <v>0.70707175925925936</v>
      </c>
      <c r="E74" s="97" t="s">
        <v>9</v>
      </c>
      <c r="F74" s="97">
        <v>18</v>
      </c>
      <c r="G74" s="98" t="s">
        <v>10</v>
      </c>
    </row>
    <row r="75" spans="3:7" ht="15" thickBot="1" x14ac:dyDescent="0.35">
      <c r="C75" s="95">
        <v>43339</v>
      </c>
      <c r="D75" s="96">
        <v>0.70821759259259265</v>
      </c>
      <c r="E75" s="97" t="s">
        <v>9</v>
      </c>
      <c r="F75" s="97">
        <v>35</v>
      </c>
      <c r="G75" s="98" t="s">
        <v>10</v>
      </c>
    </row>
    <row r="76" spans="3:7" ht="15" thickBot="1" x14ac:dyDescent="0.35">
      <c r="C76" s="95">
        <v>43339</v>
      </c>
      <c r="D76" s="96">
        <v>0.71107638888888891</v>
      </c>
      <c r="E76" s="97" t="s">
        <v>9</v>
      </c>
      <c r="F76" s="97">
        <v>21</v>
      </c>
      <c r="G76" s="98" t="s">
        <v>10</v>
      </c>
    </row>
    <row r="77" spans="3:7" ht="15" thickBot="1" x14ac:dyDescent="0.35">
      <c r="C77" s="95">
        <v>43339</v>
      </c>
      <c r="D77" s="96">
        <v>0.71281250000000007</v>
      </c>
      <c r="E77" s="97" t="s">
        <v>9</v>
      </c>
      <c r="F77" s="97">
        <v>21</v>
      </c>
      <c r="G77" s="98" t="s">
        <v>10</v>
      </c>
    </row>
    <row r="78" spans="3:7" ht="15" thickBot="1" x14ac:dyDescent="0.35">
      <c r="C78" s="95">
        <v>43339</v>
      </c>
      <c r="D78" s="96">
        <v>0.71587962962962959</v>
      </c>
      <c r="E78" s="97" t="s">
        <v>9</v>
      </c>
      <c r="F78" s="97">
        <v>24</v>
      </c>
      <c r="G78" s="98" t="s">
        <v>10</v>
      </c>
    </row>
    <row r="79" spans="3:7" ht="15" thickBot="1" x14ac:dyDescent="0.35">
      <c r="C79" s="95">
        <v>43339</v>
      </c>
      <c r="D79" s="96">
        <v>0.71954861111111112</v>
      </c>
      <c r="E79" s="97" t="s">
        <v>9</v>
      </c>
      <c r="F79" s="97">
        <v>18</v>
      </c>
      <c r="G79" s="98" t="s">
        <v>11</v>
      </c>
    </row>
    <row r="80" spans="3:7" ht="15" thickBot="1" x14ac:dyDescent="0.35">
      <c r="C80" s="95">
        <v>43339</v>
      </c>
      <c r="D80" s="96">
        <v>0.72041666666666659</v>
      </c>
      <c r="E80" s="97" t="s">
        <v>9</v>
      </c>
      <c r="F80" s="97">
        <v>13</v>
      </c>
      <c r="G80" s="98" t="s">
        <v>11</v>
      </c>
    </row>
    <row r="81" spans="3:7" ht="15" thickBot="1" x14ac:dyDescent="0.35">
      <c r="C81" s="95">
        <v>43339</v>
      </c>
      <c r="D81" s="96">
        <v>0.72045138888888882</v>
      </c>
      <c r="E81" s="97" t="s">
        <v>9</v>
      </c>
      <c r="F81" s="97">
        <v>8</v>
      </c>
      <c r="G81" s="98" t="s">
        <v>10</v>
      </c>
    </row>
    <row r="82" spans="3:7" ht="15" thickBot="1" x14ac:dyDescent="0.35">
      <c r="C82" s="95">
        <v>43339</v>
      </c>
      <c r="D82" s="96">
        <v>0.72212962962962957</v>
      </c>
      <c r="E82" s="97" t="s">
        <v>9</v>
      </c>
      <c r="F82" s="97">
        <v>12</v>
      </c>
      <c r="G82" s="98" t="s">
        <v>11</v>
      </c>
    </row>
    <row r="83" spans="3:7" ht="15" thickBot="1" x14ac:dyDescent="0.35">
      <c r="C83" s="95">
        <v>43339</v>
      </c>
      <c r="D83" s="96">
        <v>0.72287037037037039</v>
      </c>
      <c r="E83" s="97" t="s">
        <v>9</v>
      </c>
      <c r="F83" s="97">
        <v>11</v>
      </c>
      <c r="G83" s="98" t="s">
        <v>11</v>
      </c>
    </row>
    <row r="84" spans="3:7" ht="15" thickBot="1" x14ac:dyDescent="0.35">
      <c r="C84" s="95">
        <v>43339</v>
      </c>
      <c r="D84" s="96">
        <v>0.7249537037037036</v>
      </c>
      <c r="E84" s="97" t="s">
        <v>9</v>
      </c>
      <c r="F84" s="97">
        <v>25</v>
      </c>
      <c r="G84" s="98" t="s">
        <v>10</v>
      </c>
    </row>
    <row r="85" spans="3:7" ht="15" thickBot="1" x14ac:dyDescent="0.35">
      <c r="C85" s="95">
        <v>43339</v>
      </c>
      <c r="D85" s="96">
        <v>0.73434027777777777</v>
      </c>
      <c r="E85" s="97" t="s">
        <v>9</v>
      </c>
      <c r="F85" s="97">
        <v>11</v>
      </c>
      <c r="G85" s="98" t="s">
        <v>11</v>
      </c>
    </row>
    <row r="86" spans="3:7" ht="15" thickBot="1" x14ac:dyDescent="0.35">
      <c r="C86" s="95">
        <v>43339</v>
      </c>
      <c r="D86" s="96">
        <v>0.73630787037037038</v>
      </c>
      <c r="E86" s="97" t="s">
        <v>9</v>
      </c>
      <c r="F86" s="97">
        <v>19</v>
      </c>
      <c r="G86" s="98" t="s">
        <v>10</v>
      </c>
    </row>
    <row r="87" spans="3:7" ht="15" thickBot="1" x14ac:dyDescent="0.35">
      <c r="C87" s="95">
        <v>43339</v>
      </c>
      <c r="D87" s="96">
        <v>0.7365046296296297</v>
      </c>
      <c r="E87" s="97" t="s">
        <v>9</v>
      </c>
      <c r="F87" s="97">
        <v>16</v>
      </c>
      <c r="G87" s="98" t="s">
        <v>10</v>
      </c>
    </row>
    <row r="88" spans="3:7" ht="15" thickBot="1" x14ac:dyDescent="0.35">
      <c r="C88" s="95">
        <v>43339</v>
      </c>
      <c r="D88" s="96">
        <v>0.74194444444444441</v>
      </c>
      <c r="E88" s="97" t="s">
        <v>9</v>
      </c>
      <c r="F88" s="97">
        <v>28</v>
      </c>
      <c r="G88" s="98" t="s">
        <v>10</v>
      </c>
    </row>
    <row r="89" spans="3:7" ht="15" thickBot="1" x14ac:dyDescent="0.35">
      <c r="C89" s="95">
        <v>43339</v>
      </c>
      <c r="D89" s="96">
        <v>0.74549768518518522</v>
      </c>
      <c r="E89" s="97" t="s">
        <v>9</v>
      </c>
      <c r="F89" s="97">
        <v>24</v>
      </c>
      <c r="G89" s="98" t="s">
        <v>10</v>
      </c>
    </row>
    <row r="90" spans="3:7" ht="15" thickBot="1" x14ac:dyDescent="0.35">
      <c r="C90" s="95">
        <v>43339</v>
      </c>
      <c r="D90" s="96">
        <v>0.74717592592592597</v>
      </c>
      <c r="E90" s="97" t="s">
        <v>9</v>
      </c>
      <c r="F90" s="97">
        <v>22</v>
      </c>
      <c r="G90" s="98" t="s">
        <v>10</v>
      </c>
    </row>
    <row r="91" spans="3:7" ht="15" thickBot="1" x14ac:dyDescent="0.35">
      <c r="C91" s="95">
        <v>43339</v>
      </c>
      <c r="D91" s="96">
        <v>0.74721064814814808</v>
      </c>
      <c r="E91" s="97" t="s">
        <v>9</v>
      </c>
      <c r="F91" s="97">
        <v>21</v>
      </c>
      <c r="G91" s="98" t="s">
        <v>10</v>
      </c>
    </row>
    <row r="92" spans="3:7" ht="15" thickBot="1" x14ac:dyDescent="0.35">
      <c r="C92" s="95">
        <v>43339</v>
      </c>
      <c r="D92" s="96">
        <v>0.74853009259259251</v>
      </c>
      <c r="E92" s="97" t="s">
        <v>9</v>
      </c>
      <c r="F92" s="97">
        <v>36</v>
      </c>
      <c r="G92" s="98" t="s">
        <v>10</v>
      </c>
    </row>
    <row r="93" spans="3:7" ht="15" thickBot="1" x14ac:dyDescent="0.35">
      <c r="C93" s="95">
        <v>43339</v>
      </c>
      <c r="D93" s="96">
        <v>0.74907407407407411</v>
      </c>
      <c r="E93" s="97" t="s">
        <v>9</v>
      </c>
      <c r="F93" s="97">
        <v>11</v>
      </c>
      <c r="G93" s="98" t="s">
        <v>11</v>
      </c>
    </row>
    <row r="94" spans="3:7" ht="15" thickBot="1" x14ac:dyDescent="0.35">
      <c r="C94" s="95">
        <v>43339</v>
      </c>
      <c r="D94" s="96">
        <v>0.75453703703703701</v>
      </c>
      <c r="E94" s="97" t="s">
        <v>9</v>
      </c>
      <c r="F94" s="97">
        <v>19</v>
      </c>
      <c r="G94" s="98" t="s">
        <v>10</v>
      </c>
    </row>
    <row r="95" spans="3:7" ht="15" thickBot="1" x14ac:dyDescent="0.35">
      <c r="C95" s="95">
        <v>43339</v>
      </c>
      <c r="D95" s="96">
        <v>0.75715277777777779</v>
      </c>
      <c r="E95" s="97" t="s">
        <v>9</v>
      </c>
      <c r="F95" s="97">
        <v>10</v>
      </c>
      <c r="G95" s="98" t="s">
        <v>10</v>
      </c>
    </row>
    <row r="96" spans="3:7" ht="15" thickBot="1" x14ac:dyDescent="0.35">
      <c r="C96" s="95">
        <v>43339</v>
      </c>
      <c r="D96" s="96">
        <v>0.75976851851851857</v>
      </c>
      <c r="E96" s="97" t="s">
        <v>9</v>
      </c>
      <c r="F96" s="97">
        <v>19</v>
      </c>
      <c r="G96" s="98" t="s">
        <v>10</v>
      </c>
    </row>
    <row r="97" spans="3:7" ht="15" thickBot="1" x14ac:dyDescent="0.35">
      <c r="C97" s="95">
        <v>43339</v>
      </c>
      <c r="D97" s="96">
        <v>0.76211805555555545</v>
      </c>
      <c r="E97" s="97" t="s">
        <v>9</v>
      </c>
      <c r="F97" s="97">
        <v>30</v>
      </c>
      <c r="G97" s="98" t="s">
        <v>10</v>
      </c>
    </row>
    <row r="98" spans="3:7" ht="15" thickBot="1" x14ac:dyDescent="0.35">
      <c r="C98" s="95">
        <v>43339</v>
      </c>
      <c r="D98" s="96">
        <v>0.76429398148148142</v>
      </c>
      <c r="E98" s="97" t="s">
        <v>9</v>
      </c>
      <c r="F98" s="97">
        <v>11</v>
      </c>
      <c r="G98" s="98" t="s">
        <v>11</v>
      </c>
    </row>
    <row r="99" spans="3:7" ht="15" thickBot="1" x14ac:dyDescent="0.35">
      <c r="C99" s="95">
        <v>43339</v>
      </c>
      <c r="D99" s="96">
        <v>0.76819444444444451</v>
      </c>
      <c r="E99" s="97" t="s">
        <v>9</v>
      </c>
      <c r="F99" s="97">
        <v>13</v>
      </c>
      <c r="G99" s="98" t="s">
        <v>11</v>
      </c>
    </row>
    <row r="100" spans="3:7" ht="15" thickBot="1" x14ac:dyDescent="0.35">
      <c r="C100" s="95">
        <v>43339</v>
      </c>
      <c r="D100" s="96">
        <v>0.76842592592592596</v>
      </c>
      <c r="E100" s="97" t="s">
        <v>9</v>
      </c>
      <c r="F100" s="97">
        <v>13</v>
      </c>
      <c r="G100" s="98" t="s">
        <v>11</v>
      </c>
    </row>
    <row r="101" spans="3:7" ht="15" thickBot="1" x14ac:dyDescent="0.35">
      <c r="C101" s="95">
        <v>43339</v>
      </c>
      <c r="D101" s="96">
        <v>0.76874999999999993</v>
      </c>
      <c r="E101" s="97" t="s">
        <v>9</v>
      </c>
      <c r="F101" s="97">
        <v>11</v>
      </c>
      <c r="G101" s="98" t="s">
        <v>11</v>
      </c>
    </row>
    <row r="102" spans="3:7" ht="15" thickBot="1" x14ac:dyDescent="0.35">
      <c r="C102" s="95">
        <v>43339</v>
      </c>
      <c r="D102" s="96">
        <v>0.76908564814814817</v>
      </c>
      <c r="E102" s="97" t="s">
        <v>9</v>
      </c>
      <c r="F102" s="97">
        <v>14</v>
      </c>
      <c r="G102" s="98" t="s">
        <v>11</v>
      </c>
    </row>
    <row r="103" spans="3:7" ht="15" thickBot="1" x14ac:dyDescent="0.35">
      <c r="C103" s="95">
        <v>43339</v>
      </c>
      <c r="D103" s="96">
        <v>0.76914351851851848</v>
      </c>
      <c r="E103" s="97" t="s">
        <v>9</v>
      </c>
      <c r="F103" s="97">
        <v>16</v>
      </c>
      <c r="G103" s="98" t="s">
        <v>10</v>
      </c>
    </row>
    <row r="104" spans="3:7" ht="15" thickBot="1" x14ac:dyDescent="0.35">
      <c r="C104" s="95">
        <v>43339</v>
      </c>
      <c r="D104" s="96">
        <v>0.77035879629629633</v>
      </c>
      <c r="E104" s="97" t="s">
        <v>9</v>
      </c>
      <c r="F104" s="97">
        <v>17</v>
      </c>
      <c r="G104" s="98" t="s">
        <v>10</v>
      </c>
    </row>
    <row r="105" spans="3:7" ht="15" thickBot="1" x14ac:dyDescent="0.35">
      <c r="C105" s="95">
        <v>43339</v>
      </c>
      <c r="D105" s="96">
        <v>0.7704050925925926</v>
      </c>
      <c r="E105" s="97" t="s">
        <v>9</v>
      </c>
      <c r="F105" s="97">
        <v>21</v>
      </c>
      <c r="G105" s="98" t="s">
        <v>10</v>
      </c>
    </row>
    <row r="106" spans="3:7" ht="15" thickBot="1" x14ac:dyDescent="0.35">
      <c r="C106" s="95">
        <v>43339</v>
      </c>
      <c r="D106" s="96">
        <v>0.77045138888888898</v>
      </c>
      <c r="E106" s="97" t="s">
        <v>9</v>
      </c>
      <c r="F106" s="97">
        <v>16</v>
      </c>
      <c r="G106" s="98" t="s">
        <v>10</v>
      </c>
    </row>
    <row r="107" spans="3:7" ht="15" thickBot="1" x14ac:dyDescent="0.35">
      <c r="C107" s="95">
        <v>43339</v>
      </c>
      <c r="D107" s="96">
        <v>0.77287037037037043</v>
      </c>
      <c r="E107" s="97" t="s">
        <v>9</v>
      </c>
      <c r="F107" s="97">
        <v>24</v>
      </c>
      <c r="G107" s="98" t="s">
        <v>10</v>
      </c>
    </row>
    <row r="108" spans="3:7" ht="15" thickBot="1" x14ac:dyDescent="0.35">
      <c r="C108" s="95">
        <v>43339</v>
      </c>
      <c r="D108" s="96">
        <v>0.77307870370370368</v>
      </c>
      <c r="E108" s="97" t="s">
        <v>9</v>
      </c>
      <c r="F108" s="97">
        <v>32</v>
      </c>
      <c r="G108" s="98" t="s">
        <v>10</v>
      </c>
    </row>
    <row r="109" spans="3:7" ht="15" thickBot="1" x14ac:dyDescent="0.35">
      <c r="C109" s="95">
        <v>43339</v>
      </c>
      <c r="D109" s="96">
        <v>0.77473379629629635</v>
      </c>
      <c r="E109" s="97" t="s">
        <v>9</v>
      </c>
      <c r="F109" s="97">
        <v>12</v>
      </c>
      <c r="G109" s="98" t="s">
        <v>11</v>
      </c>
    </row>
    <row r="110" spans="3:7" ht="15" thickBot="1" x14ac:dyDescent="0.35">
      <c r="C110" s="95">
        <v>43339</v>
      </c>
      <c r="D110" s="96">
        <v>0.77497685185185183</v>
      </c>
      <c r="E110" s="97" t="s">
        <v>9</v>
      </c>
      <c r="F110" s="97">
        <v>10</v>
      </c>
      <c r="G110" s="98" t="s">
        <v>11</v>
      </c>
    </row>
    <row r="111" spans="3:7" ht="15" thickBot="1" x14ac:dyDescent="0.35">
      <c r="C111" s="95">
        <v>43339</v>
      </c>
      <c r="D111" s="96">
        <v>0.7750231481481481</v>
      </c>
      <c r="E111" s="97" t="s">
        <v>9</v>
      </c>
      <c r="F111" s="97">
        <v>15</v>
      </c>
      <c r="G111" s="98" t="s">
        <v>11</v>
      </c>
    </row>
    <row r="112" spans="3:7" ht="15" thickBot="1" x14ac:dyDescent="0.35">
      <c r="C112" s="95">
        <v>43339</v>
      </c>
      <c r="D112" s="96">
        <v>0.77503472222222225</v>
      </c>
      <c r="E112" s="97" t="s">
        <v>9</v>
      </c>
      <c r="F112" s="97">
        <v>18</v>
      </c>
      <c r="G112" s="98" t="s">
        <v>11</v>
      </c>
    </row>
    <row r="113" spans="3:7" ht="15" thickBot="1" x14ac:dyDescent="0.35">
      <c r="C113" s="95">
        <v>43339</v>
      </c>
      <c r="D113" s="96">
        <v>0.77506944444444448</v>
      </c>
      <c r="E113" s="97" t="s">
        <v>9</v>
      </c>
      <c r="F113" s="97">
        <v>19</v>
      </c>
      <c r="G113" s="98" t="s">
        <v>11</v>
      </c>
    </row>
    <row r="114" spans="3:7" ht="15" thickBot="1" x14ac:dyDescent="0.35">
      <c r="C114" s="95">
        <v>43339</v>
      </c>
      <c r="D114" s="96">
        <v>0.77511574074074074</v>
      </c>
      <c r="E114" s="97" t="s">
        <v>9</v>
      </c>
      <c r="F114" s="97">
        <v>12</v>
      </c>
      <c r="G114" s="98" t="s">
        <v>11</v>
      </c>
    </row>
    <row r="115" spans="3:7" ht="15" thickBot="1" x14ac:dyDescent="0.35">
      <c r="C115" s="95">
        <v>43339</v>
      </c>
      <c r="D115" s="96">
        <v>0.77575231481481488</v>
      </c>
      <c r="E115" s="97" t="s">
        <v>9</v>
      </c>
      <c r="F115" s="97">
        <v>13</v>
      </c>
      <c r="G115" s="98" t="s">
        <v>11</v>
      </c>
    </row>
    <row r="116" spans="3:7" ht="15" thickBot="1" x14ac:dyDescent="0.35">
      <c r="C116" s="95">
        <v>43339</v>
      </c>
      <c r="D116" s="96">
        <v>0.77690972222222221</v>
      </c>
      <c r="E116" s="97" t="s">
        <v>9</v>
      </c>
      <c r="F116" s="97">
        <v>13</v>
      </c>
      <c r="G116" s="98" t="s">
        <v>11</v>
      </c>
    </row>
    <row r="117" spans="3:7" ht="15" thickBot="1" x14ac:dyDescent="0.35">
      <c r="C117" s="95">
        <v>43339</v>
      </c>
      <c r="D117" s="96">
        <v>0.77732638888888894</v>
      </c>
      <c r="E117" s="97" t="s">
        <v>9</v>
      </c>
      <c r="F117" s="97">
        <v>14</v>
      </c>
      <c r="G117" s="98" t="s">
        <v>11</v>
      </c>
    </row>
    <row r="118" spans="3:7" ht="15" thickBot="1" x14ac:dyDescent="0.35">
      <c r="C118" s="95">
        <v>43339</v>
      </c>
      <c r="D118" s="96">
        <v>0.77777777777777779</v>
      </c>
      <c r="E118" s="97" t="s">
        <v>9</v>
      </c>
      <c r="F118" s="97">
        <v>12</v>
      </c>
      <c r="G118" s="98" t="s">
        <v>11</v>
      </c>
    </row>
    <row r="119" spans="3:7" ht="15" thickBot="1" x14ac:dyDescent="0.35">
      <c r="C119" s="95">
        <v>43339</v>
      </c>
      <c r="D119" s="96">
        <v>0.77840277777777767</v>
      </c>
      <c r="E119" s="97" t="s">
        <v>9</v>
      </c>
      <c r="F119" s="97">
        <v>12</v>
      </c>
      <c r="G119" s="98" t="s">
        <v>11</v>
      </c>
    </row>
    <row r="120" spans="3:7" ht="15" thickBot="1" x14ac:dyDescent="0.35">
      <c r="C120" s="95">
        <v>43339</v>
      </c>
      <c r="D120" s="96">
        <v>0.77870370370370379</v>
      </c>
      <c r="E120" s="97" t="s">
        <v>9</v>
      </c>
      <c r="F120" s="97">
        <v>11</v>
      </c>
      <c r="G120" s="98" t="s">
        <v>11</v>
      </c>
    </row>
    <row r="121" spans="3:7" ht="15" thickBot="1" x14ac:dyDescent="0.35">
      <c r="C121" s="95">
        <v>43339</v>
      </c>
      <c r="D121" s="96">
        <v>0.7814699074074074</v>
      </c>
      <c r="E121" s="97" t="s">
        <v>9</v>
      </c>
      <c r="F121" s="97">
        <v>24</v>
      </c>
      <c r="G121" s="98" t="s">
        <v>10</v>
      </c>
    </row>
    <row r="122" spans="3:7" ht="15" thickBot="1" x14ac:dyDescent="0.35">
      <c r="C122" s="95">
        <v>43339</v>
      </c>
      <c r="D122" s="96">
        <v>0.78297453703703701</v>
      </c>
      <c r="E122" s="97" t="s">
        <v>9</v>
      </c>
      <c r="F122" s="97">
        <v>13</v>
      </c>
      <c r="G122" s="98" t="s">
        <v>11</v>
      </c>
    </row>
    <row r="123" spans="3:7" ht="15" thickBot="1" x14ac:dyDescent="0.35">
      <c r="C123" s="95">
        <v>43339</v>
      </c>
      <c r="D123" s="96">
        <v>0.78302083333333339</v>
      </c>
      <c r="E123" s="97" t="s">
        <v>9</v>
      </c>
      <c r="F123" s="97">
        <v>10</v>
      </c>
      <c r="G123" s="98" t="s">
        <v>11</v>
      </c>
    </row>
    <row r="124" spans="3:7" ht="15" thickBot="1" x14ac:dyDescent="0.35">
      <c r="C124" s="95">
        <v>43339</v>
      </c>
      <c r="D124" s="96">
        <v>0.78364583333333337</v>
      </c>
      <c r="E124" s="97" t="s">
        <v>9</v>
      </c>
      <c r="F124" s="97">
        <v>15</v>
      </c>
      <c r="G124" s="98" t="s">
        <v>11</v>
      </c>
    </row>
    <row r="125" spans="3:7" ht="15" thickBot="1" x14ac:dyDescent="0.35">
      <c r="C125" s="95">
        <v>43339</v>
      </c>
      <c r="D125" s="96">
        <v>0.7836805555555556</v>
      </c>
      <c r="E125" s="97" t="s">
        <v>9</v>
      </c>
      <c r="F125" s="97">
        <v>11</v>
      </c>
      <c r="G125" s="98" t="s">
        <v>11</v>
      </c>
    </row>
    <row r="126" spans="3:7" ht="15" thickBot="1" x14ac:dyDescent="0.35">
      <c r="C126" s="95">
        <v>43339</v>
      </c>
      <c r="D126" s="96">
        <v>0.79473379629629637</v>
      </c>
      <c r="E126" s="97" t="s">
        <v>9</v>
      </c>
      <c r="F126" s="97">
        <v>11</v>
      </c>
      <c r="G126" s="98" t="s">
        <v>11</v>
      </c>
    </row>
    <row r="127" spans="3:7" ht="15" thickBot="1" x14ac:dyDescent="0.35">
      <c r="C127" s="95">
        <v>43339</v>
      </c>
      <c r="D127" s="96">
        <v>0.79767361111111112</v>
      </c>
      <c r="E127" s="97" t="s">
        <v>9</v>
      </c>
      <c r="F127" s="97">
        <v>10</v>
      </c>
      <c r="G127" s="98" t="s">
        <v>10</v>
      </c>
    </row>
    <row r="128" spans="3:7" ht="15" thickBot="1" x14ac:dyDescent="0.35">
      <c r="C128" s="95">
        <v>43339</v>
      </c>
      <c r="D128" s="96">
        <v>0.80673611111111121</v>
      </c>
      <c r="E128" s="97" t="s">
        <v>9</v>
      </c>
      <c r="F128" s="97">
        <v>21</v>
      </c>
      <c r="G128" s="98" t="s">
        <v>10</v>
      </c>
    </row>
    <row r="129" spans="3:7" ht="15" thickBot="1" x14ac:dyDescent="0.35">
      <c r="C129" s="95">
        <v>43339</v>
      </c>
      <c r="D129" s="96">
        <v>0.81156249999999996</v>
      </c>
      <c r="E129" s="97" t="s">
        <v>9</v>
      </c>
      <c r="F129" s="97">
        <v>16</v>
      </c>
      <c r="G129" s="98" t="s">
        <v>10</v>
      </c>
    </row>
    <row r="130" spans="3:7" ht="15" thickBot="1" x14ac:dyDescent="0.35">
      <c r="C130" s="95">
        <v>43339</v>
      </c>
      <c r="D130" s="96">
        <v>0.8175810185185185</v>
      </c>
      <c r="E130" s="97" t="s">
        <v>9</v>
      </c>
      <c r="F130" s="97">
        <v>14</v>
      </c>
      <c r="G130" s="98" t="s">
        <v>11</v>
      </c>
    </row>
    <row r="131" spans="3:7" ht="15" thickBot="1" x14ac:dyDescent="0.35">
      <c r="C131" s="95">
        <v>43339</v>
      </c>
      <c r="D131" s="96">
        <v>0.82210648148148147</v>
      </c>
      <c r="E131" s="97" t="s">
        <v>9</v>
      </c>
      <c r="F131" s="97">
        <v>24</v>
      </c>
      <c r="G131" s="98" t="s">
        <v>10</v>
      </c>
    </row>
    <row r="132" spans="3:7" ht="15" thickBot="1" x14ac:dyDescent="0.35">
      <c r="C132" s="95">
        <v>43339</v>
      </c>
      <c r="D132" s="96">
        <v>0.82246527777777778</v>
      </c>
      <c r="E132" s="97" t="s">
        <v>9</v>
      </c>
      <c r="F132" s="97">
        <v>10</v>
      </c>
      <c r="G132" s="98" t="s">
        <v>10</v>
      </c>
    </row>
    <row r="133" spans="3:7" ht="15" thickBot="1" x14ac:dyDescent="0.35">
      <c r="C133" s="95">
        <v>43339</v>
      </c>
      <c r="D133" s="96">
        <v>0.82708333333333339</v>
      </c>
      <c r="E133" s="97" t="s">
        <v>9</v>
      </c>
      <c r="F133" s="97">
        <v>11</v>
      </c>
      <c r="G133" s="98" t="s">
        <v>11</v>
      </c>
    </row>
    <row r="134" spans="3:7" ht="15" thickBot="1" x14ac:dyDescent="0.35">
      <c r="C134" s="95">
        <v>43339</v>
      </c>
      <c r="D134" s="96">
        <v>0.82938657407407401</v>
      </c>
      <c r="E134" s="97" t="s">
        <v>9</v>
      </c>
      <c r="F134" s="97">
        <v>13</v>
      </c>
      <c r="G134" s="98" t="s">
        <v>11</v>
      </c>
    </row>
    <row r="135" spans="3:7" ht="15" thickBot="1" x14ac:dyDescent="0.35">
      <c r="C135" s="95">
        <v>43339</v>
      </c>
      <c r="D135" s="96">
        <v>0.83002314814814815</v>
      </c>
      <c r="E135" s="97" t="s">
        <v>9</v>
      </c>
      <c r="F135" s="97">
        <v>11</v>
      </c>
      <c r="G135" s="98" t="s">
        <v>11</v>
      </c>
    </row>
    <row r="136" spans="3:7" ht="15" thickBot="1" x14ac:dyDescent="0.35">
      <c r="C136" s="95">
        <v>43339</v>
      </c>
      <c r="D136" s="96">
        <v>0.84624999999999995</v>
      </c>
      <c r="E136" s="97" t="s">
        <v>9</v>
      </c>
      <c r="F136" s="97">
        <v>11</v>
      </c>
      <c r="G136" s="98" t="s">
        <v>11</v>
      </c>
    </row>
    <row r="137" spans="3:7" ht="15" thickBot="1" x14ac:dyDescent="0.35">
      <c r="C137" s="95">
        <v>43339</v>
      </c>
      <c r="D137" s="96">
        <v>0.87697916666666664</v>
      </c>
      <c r="E137" s="97" t="s">
        <v>9</v>
      </c>
      <c r="F137" s="97">
        <v>12</v>
      </c>
      <c r="G137" s="98" t="s">
        <v>11</v>
      </c>
    </row>
    <row r="138" spans="3:7" ht="15" thickBot="1" x14ac:dyDescent="0.35">
      <c r="C138" s="95">
        <v>43339</v>
      </c>
      <c r="D138" s="96">
        <v>0.87898148148148147</v>
      </c>
      <c r="E138" s="97" t="s">
        <v>9</v>
      </c>
      <c r="F138" s="97">
        <v>11</v>
      </c>
      <c r="G138" s="98" t="s">
        <v>10</v>
      </c>
    </row>
    <row r="139" spans="3:7" ht="15" thickBot="1" x14ac:dyDescent="0.35">
      <c r="C139" s="95">
        <v>43339</v>
      </c>
      <c r="D139" s="96">
        <v>0.96552083333333327</v>
      </c>
      <c r="E139" s="97" t="s">
        <v>9</v>
      </c>
      <c r="F139" s="97">
        <v>10</v>
      </c>
      <c r="G139" s="98" t="s">
        <v>11</v>
      </c>
    </row>
    <row r="140" spans="3:7" ht="15" thickBot="1" x14ac:dyDescent="0.35">
      <c r="C140" s="95">
        <v>43340</v>
      </c>
      <c r="D140" s="96">
        <v>0.13324074074074074</v>
      </c>
      <c r="E140" s="97" t="s">
        <v>9</v>
      </c>
      <c r="F140" s="97">
        <v>11</v>
      </c>
      <c r="G140" s="98" t="s">
        <v>11</v>
      </c>
    </row>
    <row r="141" spans="3:7" ht="15" thickBot="1" x14ac:dyDescent="0.35">
      <c r="C141" s="95">
        <v>43340</v>
      </c>
      <c r="D141" s="96">
        <v>0.13346064814814815</v>
      </c>
      <c r="E141" s="97" t="s">
        <v>9</v>
      </c>
      <c r="F141" s="97">
        <v>12</v>
      </c>
      <c r="G141" s="98" t="s">
        <v>11</v>
      </c>
    </row>
    <row r="142" spans="3:7" ht="15" thickBot="1" x14ac:dyDescent="0.35">
      <c r="C142" s="95">
        <v>43340</v>
      </c>
      <c r="D142" s="96">
        <v>0.22142361111111111</v>
      </c>
      <c r="E142" s="97" t="s">
        <v>9</v>
      </c>
      <c r="F142" s="97">
        <v>10</v>
      </c>
      <c r="G142" s="98" t="s">
        <v>11</v>
      </c>
    </row>
    <row r="143" spans="3:7" ht="15" thickBot="1" x14ac:dyDescent="0.35">
      <c r="C143" s="95">
        <v>43340</v>
      </c>
      <c r="D143" s="96">
        <v>0.22504629629629627</v>
      </c>
      <c r="E143" s="97" t="s">
        <v>9</v>
      </c>
      <c r="F143" s="97">
        <v>8</v>
      </c>
      <c r="G143" s="98" t="s">
        <v>11</v>
      </c>
    </row>
    <row r="144" spans="3:7" ht="15" thickBot="1" x14ac:dyDescent="0.35">
      <c r="C144" s="95">
        <v>43340</v>
      </c>
      <c r="D144" s="96">
        <v>0.26590277777777777</v>
      </c>
      <c r="E144" s="97" t="s">
        <v>9</v>
      </c>
      <c r="F144" s="97">
        <v>12</v>
      </c>
      <c r="G144" s="98" t="s">
        <v>11</v>
      </c>
    </row>
    <row r="145" spans="3:7" ht="15" thickBot="1" x14ac:dyDescent="0.35">
      <c r="C145" s="95">
        <v>43340</v>
      </c>
      <c r="D145" s="96">
        <v>0.27084490740740741</v>
      </c>
      <c r="E145" s="97" t="s">
        <v>9</v>
      </c>
      <c r="F145" s="97">
        <v>12</v>
      </c>
      <c r="G145" s="98" t="s">
        <v>11</v>
      </c>
    </row>
    <row r="146" spans="3:7" ht="15" thickBot="1" x14ac:dyDescent="0.35">
      <c r="C146" s="95">
        <v>43340</v>
      </c>
      <c r="D146" s="96">
        <v>0.28063657407407411</v>
      </c>
      <c r="E146" s="97" t="s">
        <v>9</v>
      </c>
      <c r="F146" s="97">
        <v>11</v>
      </c>
      <c r="G146" s="98" t="s">
        <v>11</v>
      </c>
    </row>
    <row r="147" spans="3:7" ht="15" thickBot="1" x14ac:dyDescent="0.35">
      <c r="C147" s="95">
        <v>43340</v>
      </c>
      <c r="D147" s="96">
        <v>0.28185185185185185</v>
      </c>
      <c r="E147" s="97" t="s">
        <v>9</v>
      </c>
      <c r="F147" s="97">
        <v>11</v>
      </c>
      <c r="G147" s="98" t="s">
        <v>11</v>
      </c>
    </row>
    <row r="148" spans="3:7" ht="15" thickBot="1" x14ac:dyDescent="0.35">
      <c r="C148" s="95">
        <v>43340</v>
      </c>
      <c r="D148" s="96">
        <v>0.28320601851851851</v>
      </c>
      <c r="E148" s="97" t="s">
        <v>9</v>
      </c>
      <c r="F148" s="97">
        <v>10</v>
      </c>
      <c r="G148" s="98" t="s">
        <v>10</v>
      </c>
    </row>
    <row r="149" spans="3:7" ht="15" thickBot="1" x14ac:dyDescent="0.35">
      <c r="C149" s="95">
        <v>43340</v>
      </c>
      <c r="D149" s="96">
        <v>0.2950578703703704</v>
      </c>
      <c r="E149" s="97" t="s">
        <v>9</v>
      </c>
      <c r="F149" s="97">
        <v>12</v>
      </c>
      <c r="G149" s="98" t="s">
        <v>11</v>
      </c>
    </row>
    <row r="150" spans="3:7" ht="15" thickBot="1" x14ac:dyDescent="0.35">
      <c r="C150" s="95">
        <v>43340</v>
      </c>
      <c r="D150" s="96">
        <v>0.30636574074074074</v>
      </c>
      <c r="E150" s="97" t="s">
        <v>9</v>
      </c>
      <c r="F150" s="97">
        <v>12</v>
      </c>
      <c r="G150" s="98" t="s">
        <v>11</v>
      </c>
    </row>
    <row r="151" spans="3:7" ht="15" thickBot="1" x14ac:dyDescent="0.35">
      <c r="C151" s="95">
        <v>43340</v>
      </c>
      <c r="D151" s="96">
        <v>0.31289351851851849</v>
      </c>
      <c r="E151" s="97" t="s">
        <v>9</v>
      </c>
      <c r="F151" s="97">
        <v>10</v>
      </c>
      <c r="G151" s="98" t="s">
        <v>11</v>
      </c>
    </row>
    <row r="152" spans="3:7" ht="15" thickBot="1" x14ac:dyDescent="0.35">
      <c r="C152" s="95">
        <v>43340</v>
      </c>
      <c r="D152" s="96">
        <v>0.31383101851851852</v>
      </c>
      <c r="E152" s="97" t="s">
        <v>9</v>
      </c>
      <c r="F152" s="97">
        <v>12</v>
      </c>
      <c r="G152" s="98" t="s">
        <v>11</v>
      </c>
    </row>
    <row r="153" spans="3:7" ht="15" thickBot="1" x14ac:dyDescent="0.35">
      <c r="C153" s="95">
        <v>43340</v>
      </c>
      <c r="D153" s="96">
        <v>0.31590277777777781</v>
      </c>
      <c r="E153" s="97" t="s">
        <v>9</v>
      </c>
      <c r="F153" s="97">
        <v>15</v>
      </c>
      <c r="G153" s="98" t="s">
        <v>10</v>
      </c>
    </row>
    <row r="154" spans="3:7" ht="15" thickBot="1" x14ac:dyDescent="0.35">
      <c r="C154" s="95">
        <v>43340</v>
      </c>
      <c r="D154" s="96">
        <v>0.31722222222222224</v>
      </c>
      <c r="E154" s="97" t="s">
        <v>9</v>
      </c>
      <c r="F154" s="97">
        <v>13</v>
      </c>
      <c r="G154" s="98" t="s">
        <v>11</v>
      </c>
    </row>
    <row r="155" spans="3:7" ht="15" thickBot="1" x14ac:dyDescent="0.35">
      <c r="C155" s="95">
        <v>43340</v>
      </c>
      <c r="D155" s="96">
        <v>0.31866898148148148</v>
      </c>
      <c r="E155" s="97" t="s">
        <v>9</v>
      </c>
      <c r="F155" s="97">
        <v>10</v>
      </c>
      <c r="G155" s="98" t="s">
        <v>11</v>
      </c>
    </row>
    <row r="156" spans="3:7" ht="15" thickBot="1" x14ac:dyDescent="0.35">
      <c r="C156" s="95">
        <v>43340</v>
      </c>
      <c r="D156" s="96">
        <v>0.32299768518518518</v>
      </c>
      <c r="E156" s="97" t="s">
        <v>9</v>
      </c>
      <c r="F156" s="97">
        <v>12</v>
      </c>
      <c r="G156" s="98" t="s">
        <v>11</v>
      </c>
    </row>
    <row r="157" spans="3:7" ht="15" thickBot="1" x14ac:dyDescent="0.35">
      <c r="C157" s="95">
        <v>43340</v>
      </c>
      <c r="D157" s="96">
        <v>0.32814814814814813</v>
      </c>
      <c r="E157" s="97" t="s">
        <v>9</v>
      </c>
      <c r="F157" s="97">
        <v>10</v>
      </c>
      <c r="G157" s="98" t="s">
        <v>11</v>
      </c>
    </row>
    <row r="158" spans="3:7" ht="15" thickBot="1" x14ac:dyDescent="0.35">
      <c r="C158" s="95">
        <v>43340</v>
      </c>
      <c r="D158" s="96">
        <v>0.33320601851851855</v>
      </c>
      <c r="E158" s="97" t="s">
        <v>9</v>
      </c>
      <c r="F158" s="97">
        <v>10</v>
      </c>
      <c r="G158" s="98" t="s">
        <v>10</v>
      </c>
    </row>
    <row r="159" spans="3:7" ht="15" thickBot="1" x14ac:dyDescent="0.35">
      <c r="C159" s="95">
        <v>43340</v>
      </c>
      <c r="D159" s="96">
        <v>0.33747685185185183</v>
      </c>
      <c r="E159" s="97" t="s">
        <v>9</v>
      </c>
      <c r="F159" s="97">
        <v>21</v>
      </c>
      <c r="G159" s="98" t="s">
        <v>10</v>
      </c>
    </row>
    <row r="160" spans="3:7" ht="15" thickBot="1" x14ac:dyDescent="0.35">
      <c r="C160" s="95">
        <v>43340</v>
      </c>
      <c r="D160" s="96">
        <v>0.34540509259259261</v>
      </c>
      <c r="E160" s="97" t="s">
        <v>9</v>
      </c>
      <c r="F160" s="97">
        <v>12</v>
      </c>
      <c r="G160" s="98" t="s">
        <v>10</v>
      </c>
    </row>
    <row r="161" spans="3:7" ht="15" thickBot="1" x14ac:dyDescent="0.35">
      <c r="C161" s="95">
        <v>43340</v>
      </c>
      <c r="D161" s="96">
        <v>0.35968749999999999</v>
      </c>
      <c r="E161" s="97" t="s">
        <v>9</v>
      </c>
      <c r="F161" s="97">
        <v>14</v>
      </c>
      <c r="G161" s="98" t="s">
        <v>11</v>
      </c>
    </row>
    <row r="162" spans="3:7" ht="15" thickBot="1" x14ac:dyDescent="0.35">
      <c r="C162" s="95">
        <v>43340</v>
      </c>
      <c r="D162" s="96">
        <v>0.36052083333333335</v>
      </c>
      <c r="E162" s="97" t="s">
        <v>9</v>
      </c>
      <c r="F162" s="97">
        <v>23</v>
      </c>
      <c r="G162" s="98" t="s">
        <v>10</v>
      </c>
    </row>
    <row r="163" spans="3:7" ht="15" thickBot="1" x14ac:dyDescent="0.35">
      <c r="C163" s="95">
        <v>43340</v>
      </c>
      <c r="D163" s="96">
        <v>0.36722222222222217</v>
      </c>
      <c r="E163" s="97" t="s">
        <v>9</v>
      </c>
      <c r="F163" s="97">
        <v>12</v>
      </c>
      <c r="G163" s="98" t="s">
        <v>10</v>
      </c>
    </row>
    <row r="164" spans="3:7" ht="15" thickBot="1" x14ac:dyDescent="0.35">
      <c r="C164" s="95">
        <v>43340</v>
      </c>
      <c r="D164" s="96">
        <v>0.37280092592592595</v>
      </c>
      <c r="E164" s="97" t="s">
        <v>9</v>
      </c>
      <c r="F164" s="97">
        <v>21</v>
      </c>
      <c r="G164" s="98" t="s">
        <v>10</v>
      </c>
    </row>
    <row r="165" spans="3:7" ht="15" thickBot="1" x14ac:dyDescent="0.35">
      <c r="C165" s="95">
        <v>43340</v>
      </c>
      <c r="D165" s="96">
        <v>0.38153935185185189</v>
      </c>
      <c r="E165" s="97" t="s">
        <v>9</v>
      </c>
      <c r="F165" s="97">
        <v>10</v>
      </c>
      <c r="G165" s="98" t="s">
        <v>11</v>
      </c>
    </row>
    <row r="166" spans="3:7" ht="15" thickBot="1" x14ac:dyDescent="0.35">
      <c r="C166" s="95">
        <v>43340</v>
      </c>
      <c r="D166" s="96">
        <v>0.39570601851851855</v>
      </c>
      <c r="E166" s="97" t="s">
        <v>9</v>
      </c>
      <c r="F166" s="97">
        <v>20</v>
      </c>
      <c r="G166" s="98" t="s">
        <v>10</v>
      </c>
    </row>
    <row r="167" spans="3:7" ht="15" thickBot="1" x14ac:dyDescent="0.35">
      <c r="C167" s="95">
        <v>43340</v>
      </c>
      <c r="D167" s="96">
        <v>0.39571759259259259</v>
      </c>
      <c r="E167" s="97" t="s">
        <v>9</v>
      </c>
      <c r="F167" s="97">
        <v>17</v>
      </c>
      <c r="G167" s="98" t="s">
        <v>10</v>
      </c>
    </row>
    <row r="168" spans="3:7" ht="15" thickBot="1" x14ac:dyDescent="0.35">
      <c r="C168" s="95">
        <v>43340</v>
      </c>
      <c r="D168" s="96">
        <v>0.39574074074074073</v>
      </c>
      <c r="E168" s="97" t="s">
        <v>9</v>
      </c>
      <c r="F168" s="97">
        <v>13</v>
      </c>
      <c r="G168" s="98" t="s">
        <v>10</v>
      </c>
    </row>
    <row r="169" spans="3:7" ht="15" thickBot="1" x14ac:dyDescent="0.35">
      <c r="C169" s="95">
        <v>43340</v>
      </c>
      <c r="D169" s="96">
        <v>0.4009375</v>
      </c>
      <c r="E169" s="97" t="s">
        <v>9</v>
      </c>
      <c r="F169" s="97">
        <v>14</v>
      </c>
      <c r="G169" s="98" t="s">
        <v>10</v>
      </c>
    </row>
    <row r="170" spans="3:7" ht="15" thickBot="1" x14ac:dyDescent="0.35">
      <c r="C170" s="95">
        <v>43340</v>
      </c>
      <c r="D170" s="96">
        <v>0.4528935185185185</v>
      </c>
      <c r="E170" s="97" t="s">
        <v>9</v>
      </c>
      <c r="F170" s="97">
        <v>15</v>
      </c>
      <c r="G170" s="98" t="s">
        <v>10</v>
      </c>
    </row>
    <row r="171" spans="3:7" ht="15" thickBot="1" x14ac:dyDescent="0.35">
      <c r="C171" s="95">
        <v>43340</v>
      </c>
      <c r="D171" s="96">
        <v>0.45314814814814813</v>
      </c>
      <c r="E171" s="97" t="s">
        <v>9</v>
      </c>
      <c r="F171" s="97">
        <v>12</v>
      </c>
      <c r="G171" s="98" t="s">
        <v>10</v>
      </c>
    </row>
    <row r="172" spans="3:7" ht="15" thickBot="1" x14ac:dyDescent="0.35">
      <c r="C172" s="95">
        <v>43340</v>
      </c>
      <c r="D172" s="96">
        <v>0.49394675925925924</v>
      </c>
      <c r="E172" s="97" t="s">
        <v>9</v>
      </c>
      <c r="F172" s="97">
        <v>16</v>
      </c>
      <c r="G172" s="98" t="s">
        <v>10</v>
      </c>
    </row>
    <row r="173" spans="3:7" ht="15" thickBot="1" x14ac:dyDescent="0.35">
      <c r="C173" s="95">
        <v>43340</v>
      </c>
      <c r="D173" s="96">
        <v>0.49505787037037036</v>
      </c>
      <c r="E173" s="97" t="s">
        <v>9</v>
      </c>
      <c r="F173" s="97">
        <v>11</v>
      </c>
      <c r="G173" s="98" t="s">
        <v>11</v>
      </c>
    </row>
    <row r="174" spans="3:7" ht="15" thickBot="1" x14ac:dyDescent="0.35">
      <c r="C174" s="95">
        <v>43340</v>
      </c>
      <c r="D174" s="96">
        <v>0.49510416666666668</v>
      </c>
      <c r="E174" s="97" t="s">
        <v>9</v>
      </c>
      <c r="F174" s="97">
        <v>13</v>
      </c>
      <c r="G174" s="98" t="s">
        <v>11</v>
      </c>
    </row>
    <row r="175" spans="3:7" ht="15" thickBot="1" x14ac:dyDescent="0.35">
      <c r="C175" s="95">
        <v>43340</v>
      </c>
      <c r="D175" s="96">
        <v>0.49512731481481481</v>
      </c>
      <c r="E175" s="97" t="s">
        <v>9</v>
      </c>
      <c r="F175" s="97">
        <v>21</v>
      </c>
      <c r="G175" s="98" t="s">
        <v>11</v>
      </c>
    </row>
    <row r="176" spans="3:7" ht="15" thickBot="1" x14ac:dyDescent="0.35">
      <c r="C176" s="95">
        <v>43340</v>
      </c>
      <c r="D176" s="96">
        <v>0.49513888888888885</v>
      </c>
      <c r="E176" s="97" t="s">
        <v>9</v>
      </c>
      <c r="F176" s="97">
        <v>15</v>
      </c>
      <c r="G176" s="98" t="s">
        <v>11</v>
      </c>
    </row>
    <row r="177" spans="3:7" ht="15" thickBot="1" x14ac:dyDescent="0.35">
      <c r="C177" s="95">
        <v>43340</v>
      </c>
      <c r="D177" s="96">
        <v>0.495150462962963</v>
      </c>
      <c r="E177" s="97" t="s">
        <v>9</v>
      </c>
      <c r="F177" s="97">
        <v>22</v>
      </c>
      <c r="G177" s="98" t="s">
        <v>11</v>
      </c>
    </row>
    <row r="178" spans="3:7" ht="15" thickBot="1" x14ac:dyDescent="0.35">
      <c r="C178" s="95">
        <v>43340</v>
      </c>
      <c r="D178" s="96">
        <v>0.49517361111111113</v>
      </c>
      <c r="E178" s="97" t="s">
        <v>9</v>
      </c>
      <c r="F178" s="97">
        <v>17</v>
      </c>
      <c r="G178" s="98" t="s">
        <v>11</v>
      </c>
    </row>
    <row r="179" spans="3:7" ht="15" thickBot="1" x14ac:dyDescent="0.35">
      <c r="C179" s="95">
        <v>43340</v>
      </c>
      <c r="D179" s="96">
        <v>0.49518518518518517</v>
      </c>
      <c r="E179" s="97" t="s">
        <v>9</v>
      </c>
      <c r="F179" s="97">
        <v>11</v>
      </c>
      <c r="G179" s="98" t="s">
        <v>11</v>
      </c>
    </row>
    <row r="180" spans="3:7" ht="15" thickBot="1" x14ac:dyDescent="0.35">
      <c r="C180" s="95">
        <v>43340</v>
      </c>
      <c r="D180" s="96">
        <v>0.49895833333333334</v>
      </c>
      <c r="E180" s="97" t="s">
        <v>9</v>
      </c>
      <c r="F180" s="97">
        <v>13</v>
      </c>
      <c r="G180" s="98" t="s">
        <v>11</v>
      </c>
    </row>
    <row r="181" spans="3:7" ht="15" thickBot="1" x14ac:dyDescent="0.35">
      <c r="C181" s="95">
        <v>43340</v>
      </c>
      <c r="D181" s="96">
        <v>0.50870370370370377</v>
      </c>
      <c r="E181" s="97" t="s">
        <v>9</v>
      </c>
      <c r="F181" s="97">
        <v>21</v>
      </c>
      <c r="G181" s="98" t="s">
        <v>10</v>
      </c>
    </row>
    <row r="182" spans="3:7" ht="15" thickBot="1" x14ac:dyDescent="0.35">
      <c r="C182" s="95">
        <v>43340</v>
      </c>
      <c r="D182" s="96">
        <v>0.50871527777777781</v>
      </c>
      <c r="E182" s="97" t="s">
        <v>9</v>
      </c>
      <c r="F182" s="97">
        <v>21</v>
      </c>
      <c r="G182" s="98" t="s">
        <v>10</v>
      </c>
    </row>
    <row r="183" spans="3:7" ht="15" thickBot="1" x14ac:dyDescent="0.35">
      <c r="C183" s="95">
        <v>43340</v>
      </c>
      <c r="D183" s="96">
        <v>0.50873842592592589</v>
      </c>
      <c r="E183" s="97" t="s">
        <v>9</v>
      </c>
      <c r="F183" s="97">
        <v>19</v>
      </c>
      <c r="G183" s="98" t="s">
        <v>10</v>
      </c>
    </row>
    <row r="184" spans="3:7" ht="15" thickBot="1" x14ac:dyDescent="0.35">
      <c r="C184" s="95">
        <v>43340</v>
      </c>
      <c r="D184" s="96">
        <v>0.50875000000000004</v>
      </c>
      <c r="E184" s="97" t="s">
        <v>9</v>
      </c>
      <c r="F184" s="97">
        <v>11</v>
      </c>
      <c r="G184" s="98" t="s">
        <v>10</v>
      </c>
    </row>
    <row r="185" spans="3:7" ht="15" thickBot="1" x14ac:dyDescent="0.35">
      <c r="C185" s="95">
        <v>43340</v>
      </c>
      <c r="D185" s="96">
        <v>0.52907407407407414</v>
      </c>
      <c r="E185" s="97" t="s">
        <v>9</v>
      </c>
      <c r="F185" s="97">
        <v>12</v>
      </c>
      <c r="G185" s="98" t="s">
        <v>11</v>
      </c>
    </row>
    <row r="186" spans="3:7" ht="15" thickBot="1" x14ac:dyDescent="0.35">
      <c r="C186" s="95">
        <v>43340</v>
      </c>
      <c r="D186" s="96">
        <v>0.5452893518518519</v>
      </c>
      <c r="E186" s="97" t="s">
        <v>9</v>
      </c>
      <c r="F186" s="97">
        <v>11</v>
      </c>
      <c r="G186" s="98" t="s">
        <v>11</v>
      </c>
    </row>
    <row r="187" spans="3:7" ht="15" thickBot="1" x14ac:dyDescent="0.35">
      <c r="C187" s="95">
        <v>43340</v>
      </c>
      <c r="D187" s="96">
        <v>0.55775462962962963</v>
      </c>
      <c r="E187" s="97" t="s">
        <v>9</v>
      </c>
      <c r="F187" s="97">
        <v>13</v>
      </c>
      <c r="G187" s="98" t="s">
        <v>11</v>
      </c>
    </row>
    <row r="188" spans="3:7" ht="15" thickBot="1" x14ac:dyDescent="0.35">
      <c r="C188" s="95">
        <v>43340</v>
      </c>
      <c r="D188" s="96">
        <v>0.55903935185185183</v>
      </c>
      <c r="E188" s="97" t="s">
        <v>9</v>
      </c>
      <c r="F188" s="97">
        <v>14</v>
      </c>
      <c r="G188" s="98" t="s">
        <v>11</v>
      </c>
    </row>
    <row r="189" spans="3:7" ht="15" thickBot="1" x14ac:dyDescent="0.35">
      <c r="C189" s="95">
        <v>43340</v>
      </c>
      <c r="D189" s="96">
        <v>0.56148148148148147</v>
      </c>
      <c r="E189" s="97" t="s">
        <v>9</v>
      </c>
      <c r="F189" s="97">
        <v>12</v>
      </c>
      <c r="G189" s="98" t="s">
        <v>11</v>
      </c>
    </row>
    <row r="190" spans="3:7" ht="15" thickBot="1" x14ac:dyDescent="0.35">
      <c r="C190" s="95">
        <v>43340</v>
      </c>
      <c r="D190" s="96">
        <v>0.56452546296296291</v>
      </c>
      <c r="E190" s="97" t="s">
        <v>9</v>
      </c>
      <c r="F190" s="97">
        <v>12</v>
      </c>
      <c r="G190" s="98" t="s">
        <v>11</v>
      </c>
    </row>
    <row r="191" spans="3:7" ht="15" thickBot="1" x14ac:dyDescent="0.35">
      <c r="C191" s="95">
        <v>43340</v>
      </c>
      <c r="D191" s="96">
        <v>0.57957175925925919</v>
      </c>
      <c r="E191" s="97" t="s">
        <v>9</v>
      </c>
      <c r="F191" s="97">
        <v>13</v>
      </c>
      <c r="G191" s="98" t="s">
        <v>11</v>
      </c>
    </row>
    <row r="192" spans="3:7" ht="15" thickBot="1" x14ac:dyDescent="0.35">
      <c r="C192" s="95">
        <v>43340</v>
      </c>
      <c r="D192" s="96">
        <v>0.59491898148148148</v>
      </c>
      <c r="E192" s="97" t="s">
        <v>9</v>
      </c>
      <c r="F192" s="97">
        <v>22</v>
      </c>
      <c r="G192" s="98" t="s">
        <v>10</v>
      </c>
    </row>
    <row r="193" spans="3:7" ht="15" thickBot="1" x14ac:dyDescent="0.35">
      <c r="C193" s="95">
        <v>43340</v>
      </c>
      <c r="D193" s="96">
        <v>0.6036921296296297</v>
      </c>
      <c r="E193" s="97" t="s">
        <v>9</v>
      </c>
      <c r="F193" s="97">
        <v>22</v>
      </c>
      <c r="G193" s="98" t="s">
        <v>10</v>
      </c>
    </row>
    <row r="194" spans="3:7" ht="15" thickBot="1" x14ac:dyDescent="0.35">
      <c r="C194" s="95">
        <v>43340</v>
      </c>
      <c r="D194" s="96">
        <v>0.60751157407407408</v>
      </c>
      <c r="E194" s="97" t="s">
        <v>9</v>
      </c>
      <c r="F194" s="97">
        <v>12</v>
      </c>
      <c r="G194" s="98" t="s">
        <v>11</v>
      </c>
    </row>
    <row r="195" spans="3:7" ht="15" thickBot="1" x14ac:dyDescent="0.35">
      <c r="C195" s="95">
        <v>43340</v>
      </c>
      <c r="D195" s="96">
        <v>0.60759259259259257</v>
      </c>
      <c r="E195" s="97" t="s">
        <v>9</v>
      </c>
      <c r="F195" s="97">
        <v>16</v>
      </c>
      <c r="G195" s="98" t="s">
        <v>10</v>
      </c>
    </row>
    <row r="196" spans="3:7" ht="15" thickBot="1" x14ac:dyDescent="0.35">
      <c r="C196" s="95">
        <v>43340</v>
      </c>
      <c r="D196" s="96">
        <v>0.61471064814814813</v>
      </c>
      <c r="E196" s="97" t="s">
        <v>9</v>
      </c>
      <c r="F196" s="97">
        <v>11</v>
      </c>
      <c r="G196" s="98" t="s">
        <v>11</v>
      </c>
    </row>
    <row r="197" spans="3:7" ht="15" thickBot="1" x14ac:dyDescent="0.35">
      <c r="C197" s="95">
        <v>43340</v>
      </c>
      <c r="D197" s="96">
        <v>0.61550925925925926</v>
      </c>
      <c r="E197" s="97" t="s">
        <v>9</v>
      </c>
      <c r="F197" s="97">
        <v>11</v>
      </c>
      <c r="G197" s="98" t="s">
        <v>11</v>
      </c>
    </row>
    <row r="198" spans="3:7" ht="15" thickBot="1" x14ac:dyDescent="0.35">
      <c r="C198" s="95">
        <v>43340</v>
      </c>
      <c r="D198" s="96">
        <v>0.61737268518518518</v>
      </c>
      <c r="E198" s="97" t="s">
        <v>9</v>
      </c>
      <c r="F198" s="97">
        <v>12</v>
      </c>
      <c r="G198" s="98" t="s">
        <v>11</v>
      </c>
    </row>
    <row r="199" spans="3:7" ht="15" thickBot="1" x14ac:dyDescent="0.35">
      <c r="C199" s="95">
        <v>43340</v>
      </c>
      <c r="D199" s="96">
        <v>0.63013888888888892</v>
      </c>
      <c r="E199" s="97" t="s">
        <v>9</v>
      </c>
      <c r="F199" s="97">
        <v>13</v>
      </c>
      <c r="G199" s="98" t="s">
        <v>11</v>
      </c>
    </row>
    <row r="200" spans="3:7" ht="15" thickBot="1" x14ac:dyDescent="0.35">
      <c r="C200" s="95">
        <v>43340</v>
      </c>
      <c r="D200" s="96">
        <v>0.6430555555555556</v>
      </c>
      <c r="E200" s="97" t="s">
        <v>9</v>
      </c>
      <c r="F200" s="97">
        <v>12</v>
      </c>
      <c r="G200" s="98" t="s">
        <v>10</v>
      </c>
    </row>
    <row r="201" spans="3:7" ht="15" thickBot="1" x14ac:dyDescent="0.35">
      <c r="C201" s="95">
        <v>43340</v>
      </c>
      <c r="D201" s="96">
        <v>0.64371527777777782</v>
      </c>
      <c r="E201" s="97" t="s">
        <v>9</v>
      </c>
      <c r="F201" s="97">
        <v>22</v>
      </c>
      <c r="G201" s="98" t="s">
        <v>10</v>
      </c>
    </row>
    <row r="202" spans="3:7" ht="15" thickBot="1" x14ac:dyDescent="0.35">
      <c r="C202" s="95">
        <v>43340</v>
      </c>
      <c r="D202" s="96">
        <v>0.64427083333333335</v>
      </c>
      <c r="E202" s="97" t="s">
        <v>9</v>
      </c>
      <c r="F202" s="97">
        <v>22</v>
      </c>
      <c r="G202" s="98" t="s">
        <v>10</v>
      </c>
    </row>
    <row r="203" spans="3:7" ht="15" thickBot="1" x14ac:dyDescent="0.35">
      <c r="C203" s="95">
        <v>43340</v>
      </c>
      <c r="D203" s="96">
        <v>0.64974537037037039</v>
      </c>
      <c r="E203" s="97" t="s">
        <v>9</v>
      </c>
      <c r="F203" s="97">
        <v>26</v>
      </c>
      <c r="G203" s="98" t="s">
        <v>10</v>
      </c>
    </row>
    <row r="204" spans="3:7" ht="15" thickBot="1" x14ac:dyDescent="0.35">
      <c r="C204" s="95">
        <v>43340</v>
      </c>
      <c r="D204" s="96">
        <v>0.65945601851851854</v>
      </c>
      <c r="E204" s="97" t="s">
        <v>9</v>
      </c>
      <c r="F204" s="97">
        <v>12</v>
      </c>
      <c r="G204" s="98" t="s">
        <v>10</v>
      </c>
    </row>
    <row r="205" spans="3:7" ht="15" thickBot="1" x14ac:dyDescent="0.35">
      <c r="C205" s="95">
        <v>43340</v>
      </c>
      <c r="D205" s="96">
        <v>0.66190972222222222</v>
      </c>
      <c r="E205" s="97" t="s">
        <v>9</v>
      </c>
      <c r="F205" s="97">
        <v>12</v>
      </c>
      <c r="G205" s="98" t="s">
        <v>10</v>
      </c>
    </row>
    <row r="206" spans="3:7" ht="15" thickBot="1" x14ac:dyDescent="0.35">
      <c r="C206" s="95">
        <v>43340</v>
      </c>
      <c r="D206" s="96">
        <v>0.67042824074074081</v>
      </c>
      <c r="E206" s="97" t="s">
        <v>9</v>
      </c>
      <c r="F206" s="97">
        <v>15</v>
      </c>
      <c r="G206" s="98" t="s">
        <v>11</v>
      </c>
    </row>
    <row r="207" spans="3:7" ht="15" thickBot="1" x14ac:dyDescent="0.35">
      <c r="C207" s="95">
        <v>43340</v>
      </c>
      <c r="D207" s="96">
        <v>0.67075231481481479</v>
      </c>
      <c r="E207" s="97" t="s">
        <v>9</v>
      </c>
      <c r="F207" s="97">
        <v>10</v>
      </c>
      <c r="G207" s="98" t="s">
        <v>10</v>
      </c>
    </row>
    <row r="208" spans="3:7" ht="15" thickBot="1" x14ac:dyDescent="0.35">
      <c r="C208" s="95">
        <v>43340</v>
      </c>
      <c r="D208" s="96">
        <v>0.67341435185185183</v>
      </c>
      <c r="E208" s="97" t="s">
        <v>9</v>
      </c>
      <c r="F208" s="97">
        <v>18</v>
      </c>
      <c r="G208" s="98" t="s">
        <v>11</v>
      </c>
    </row>
    <row r="209" spans="3:7" ht="15" thickBot="1" x14ac:dyDescent="0.35">
      <c r="C209" s="95">
        <v>43340</v>
      </c>
      <c r="D209" s="96">
        <v>0.67342592592592598</v>
      </c>
      <c r="E209" s="97" t="s">
        <v>9</v>
      </c>
      <c r="F209" s="97">
        <v>12</v>
      </c>
      <c r="G209" s="98" t="s">
        <v>11</v>
      </c>
    </row>
    <row r="210" spans="3:7" ht="15" thickBot="1" x14ac:dyDescent="0.35">
      <c r="C210" s="95">
        <v>43340</v>
      </c>
      <c r="D210" s="96">
        <v>0.67343750000000002</v>
      </c>
      <c r="E210" s="97" t="s">
        <v>9</v>
      </c>
      <c r="F210" s="97">
        <v>15</v>
      </c>
      <c r="G210" s="98" t="s">
        <v>11</v>
      </c>
    </row>
    <row r="211" spans="3:7" ht="15" thickBot="1" x14ac:dyDescent="0.35">
      <c r="C211" s="95">
        <v>43340</v>
      </c>
      <c r="D211" s="96">
        <v>0.6734606481481481</v>
      </c>
      <c r="E211" s="97" t="s">
        <v>9</v>
      </c>
      <c r="F211" s="97">
        <v>18</v>
      </c>
      <c r="G211" s="98" t="s">
        <v>11</v>
      </c>
    </row>
    <row r="212" spans="3:7" ht="15" thickBot="1" x14ac:dyDescent="0.35">
      <c r="C212" s="95">
        <v>43340</v>
      </c>
      <c r="D212" s="96">
        <v>0.67928240740740742</v>
      </c>
      <c r="E212" s="97" t="s">
        <v>9</v>
      </c>
      <c r="F212" s="97">
        <v>25</v>
      </c>
      <c r="G212" s="98" t="s">
        <v>11</v>
      </c>
    </row>
    <row r="213" spans="3:7" ht="15" thickBot="1" x14ac:dyDescent="0.35">
      <c r="C213" s="95">
        <v>43340</v>
      </c>
      <c r="D213" s="96">
        <v>0.67929398148148146</v>
      </c>
      <c r="E213" s="97" t="s">
        <v>9</v>
      </c>
      <c r="F213" s="97">
        <v>13</v>
      </c>
      <c r="G213" s="98" t="s">
        <v>11</v>
      </c>
    </row>
    <row r="214" spans="3:7" ht="15" thickBot="1" x14ac:dyDescent="0.35">
      <c r="C214" s="95">
        <v>43340</v>
      </c>
      <c r="D214" s="96">
        <v>0.68541666666666667</v>
      </c>
      <c r="E214" s="97" t="s">
        <v>9</v>
      </c>
      <c r="F214" s="97">
        <v>12</v>
      </c>
      <c r="G214" s="98" t="s">
        <v>10</v>
      </c>
    </row>
    <row r="215" spans="3:7" ht="15" thickBot="1" x14ac:dyDescent="0.35">
      <c r="C215" s="95">
        <v>43340</v>
      </c>
      <c r="D215" s="96">
        <v>0.68563657407407408</v>
      </c>
      <c r="E215" s="97" t="s">
        <v>9</v>
      </c>
      <c r="F215" s="97">
        <v>25</v>
      </c>
      <c r="G215" s="98" t="s">
        <v>10</v>
      </c>
    </row>
    <row r="216" spans="3:7" ht="15" thickBot="1" x14ac:dyDescent="0.35">
      <c r="C216" s="95">
        <v>43340</v>
      </c>
      <c r="D216" s="96">
        <v>0.68579861111111118</v>
      </c>
      <c r="E216" s="97" t="s">
        <v>9</v>
      </c>
      <c r="F216" s="97">
        <v>23</v>
      </c>
      <c r="G216" s="98" t="s">
        <v>10</v>
      </c>
    </row>
    <row r="217" spans="3:7" ht="15" thickBot="1" x14ac:dyDescent="0.35">
      <c r="C217" s="95">
        <v>43340</v>
      </c>
      <c r="D217" s="96">
        <v>0.69037037037037041</v>
      </c>
      <c r="E217" s="97" t="s">
        <v>9</v>
      </c>
      <c r="F217" s="97">
        <v>23</v>
      </c>
      <c r="G217" s="98" t="s">
        <v>10</v>
      </c>
    </row>
    <row r="218" spans="3:7" ht="15" thickBot="1" x14ac:dyDescent="0.35">
      <c r="C218" s="95">
        <v>43340</v>
      </c>
      <c r="D218" s="96">
        <v>0.69317129629629637</v>
      </c>
      <c r="E218" s="97" t="s">
        <v>9</v>
      </c>
      <c r="F218" s="97">
        <v>12</v>
      </c>
      <c r="G218" s="98" t="s">
        <v>11</v>
      </c>
    </row>
    <row r="219" spans="3:7" ht="15" thickBot="1" x14ac:dyDescent="0.35">
      <c r="C219" s="95">
        <v>43340</v>
      </c>
      <c r="D219" s="96">
        <v>0.6942476851851852</v>
      </c>
      <c r="E219" s="97" t="s">
        <v>9</v>
      </c>
      <c r="F219" s="97">
        <v>18</v>
      </c>
      <c r="G219" s="98" t="s">
        <v>10</v>
      </c>
    </row>
    <row r="220" spans="3:7" ht="15" thickBot="1" x14ac:dyDescent="0.35">
      <c r="C220" s="95">
        <v>43340</v>
      </c>
      <c r="D220" s="96">
        <v>0.69490740740740742</v>
      </c>
      <c r="E220" s="97" t="s">
        <v>9</v>
      </c>
      <c r="F220" s="97">
        <v>24</v>
      </c>
      <c r="G220" s="98" t="s">
        <v>10</v>
      </c>
    </row>
    <row r="221" spans="3:7" ht="15" thickBot="1" x14ac:dyDescent="0.35">
      <c r="C221" s="95">
        <v>43340</v>
      </c>
      <c r="D221" s="96">
        <v>0.69549768518518518</v>
      </c>
      <c r="E221" s="97" t="s">
        <v>9</v>
      </c>
      <c r="F221" s="97">
        <v>12</v>
      </c>
      <c r="G221" s="98" t="s">
        <v>11</v>
      </c>
    </row>
    <row r="222" spans="3:7" ht="15" thickBot="1" x14ac:dyDescent="0.35">
      <c r="C222" s="95">
        <v>43340</v>
      </c>
      <c r="D222" s="96">
        <v>0.695775462962963</v>
      </c>
      <c r="E222" s="97" t="s">
        <v>9</v>
      </c>
      <c r="F222" s="97">
        <v>11</v>
      </c>
      <c r="G222" s="98" t="s">
        <v>11</v>
      </c>
    </row>
    <row r="223" spans="3:7" ht="15" thickBot="1" x14ac:dyDescent="0.35">
      <c r="C223" s="95">
        <v>43340</v>
      </c>
      <c r="D223" s="96">
        <v>0.69814814814814818</v>
      </c>
      <c r="E223" s="97" t="s">
        <v>9</v>
      </c>
      <c r="F223" s="97">
        <v>22</v>
      </c>
      <c r="G223" s="98" t="s">
        <v>10</v>
      </c>
    </row>
    <row r="224" spans="3:7" ht="15" thickBot="1" x14ac:dyDescent="0.35">
      <c r="C224" s="95">
        <v>43340</v>
      </c>
      <c r="D224" s="96">
        <v>0.69946759259259261</v>
      </c>
      <c r="E224" s="97" t="s">
        <v>9</v>
      </c>
      <c r="F224" s="97">
        <v>20</v>
      </c>
      <c r="G224" s="98" t="s">
        <v>10</v>
      </c>
    </row>
    <row r="225" spans="3:7" ht="15" thickBot="1" x14ac:dyDescent="0.35">
      <c r="C225" s="95">
        <v>43340</v>
      </c>
      <c r="D225" s="96">
        <v>0.69953703703703696</v>
      </c>
      <c r="E225" s="97" t="s">
        <v>9</v>
      </c>
      <c r="F225" s="97">
        <v>23</v>
      </c>
      <c r="G225" s="98" t="s">
        <v>10</v>
      </c>
    </row>
    <row r="226" spans="3:7" ht="15" thickBot="1" x14ac:dyDescent="0.35">
      <c r="C226" s="95">
        <v>43340</v>
      </c>
      <c r="D226" s="96">
        <v>0.6999305555555555</v>
      </c>
      <c r="E226" s="97" t="s">
        <v>9</v>
      </c>
      <c r="F226" s="97">
        <v>26</v>
      </c>
      <c r="G226" s="98" t="s">
        <v>10</v>
      </c>
    </row>
    <row r="227" spans="3:7" ht="15" thickBot="1" x14ac:dyDescent="0.35">
      <c r="C227" s="95">
        <v>43340</v>
      </c>
      <c r="D227" s="96">
        <v>0.70037037037037031</v>
      </c>
      <c r="E227" s="97" t="s">
        <v>9</v>
      </c>
      <c r="F227" s="97">
        <v>27</v>
      </c>
      <c r="G227" s="98" t="s">
        <v>10</v>
      </c>
    </row>
    <row r="228" spans="3:7" ht="15" thickBot="1" x14ac:dyDescent="0.35">
      <c r="C228" s="95">
        <v>43340</v>
      </c>
      <c r="D228" s="96">
        <v>0.70106481481481486</v>
      </c>
      <c r="E228" s="97" t="s">
        <v>9</v>
      </c>
      <c r="F228" s="97">
        <v>18</v>
      </c>
      <c r="G228" s="98" t="s">
        <v>10</v>
      </c>
    </row>
    <row r="229" spans="3:7" ht="15" thickBot="1" x14ac:dyDescent="0.35">
      <c r="C229" s="95">
        <v>43340</v>
      </c>
      <c r="D229" s="96">
        <v>0.70152777777777775</v>
      </c>
      <c r="E229" s="97" t="s">
        <v>9</v>
      </c>
      <c r="F229" s="97">
        <v>12</v>
      </c>
      <c r="G229" s="98" t="s">
        <v>10</v>
      </c>
    </row>
    <row r="230" spans="3:7" ht="15" thickBot="1" x14ac:dyDescent="0.35">
      <c r="C230" s="95">
        <v>43340</v>
      </c>
      <c r="D230" s="96">
        <v>0.70179398148148142</v>
      </c>
      <c r="E230" s="97" t="s">
        <v>9</v>
      </c>
      <c r="F230" s="97">
        <v>21</v>
      </c>
      <c r="G230" s="98" t="s">
        <v>10</v>
      </c>
    </row>
    <row r="231" spans="3:7" ht="15" thickBot="1" x14ac:dyDescent="0.35">
      <c r="C231" s="95">
        <v>43340</v>
      </c>
      <c r="D231" s="96">
        <v>0.70317129629629627</v>
      </c>
      <c r="E231" s="97" t="s">
        <v>9</v>
      </c>
      <c r="F231" s="97">
        <v>25</v>
      </c>
      <c r="G231" s="98" t="s">
        <v>10</v>
      </c>
    </row>
    <row r="232" spans="3:7" ht="15" thickBot="1" x14ac:dyDescent="0.35">
      <c r="C232" s="95">
        <v>43340</v>
      </c>
      <c r="D232" s="96">
        <v>0.70407407407407396</v>
      </c>
      <c r="E232" s="97" t="s">
        <v>9</v>
      </c>
      <c r="F232" s="97">
        <v>23</v>
      </c>
      <c r="G232" s="98" t="s">
        <v>11</v>
      </c>
    </row>
    <row r="233" spans="3:7" ht="15" thickBot="1" x14ac:dyDescent="0.35">
      <c r="C233" s="95">
        <v>43340</v>
      </c>
      <c r="D233" s="96">
        <v>0.70408564814814811</v>
      </c>
      <c r="E233" s="97" t="s">
        <v>9</v>
      </c>
      <c r="F233" s="97">
        <v>12</v>
      </c>
      <c r="G233" s="98" t="s">
        <v>11</v>
      </c>
    </row>
    <row r="234" spans="3:7" ht="15" thickBot="1" x14ac:dyDescent="0.35">
      <c r="C234" s="95">
        <v>43340</v>
      </c>
      <c r="D234" s="96">
        <v>0.70408564814814811</v>
      </c>
      <c r="E234" s="97" t="s">
        <v>9</v>
      </c>
      <c r="F234" s="97">
        <v>18</v>
      </c>
      <c r="G234" s="98" t="s">
        <v>11</v>
      </c>
    </row>
    <row r="235" spans="3:7" ht="15" thickBot="1" x14ac:dyDescent="0.35">
      <c r="C235" s="95">
        <v>43340</v>
      </c>
      <c r="D235" s="96">
        <v>0.70412037037037034</v>
      </c>
      <c r="E235" s="97" t="s">
        <v>9</v>
      </c>
      <c r="F235" s="97">
        <v>13</v>
      </c>
      <c r="G235" s="98" t="s">
        <v>11</v>
      </c>
    </row>
    <row r="236" spans="3:7" ht="15" thickBot="1" x14ac:dyDescent="0.35">
      <c r="C236" s="95">
        <v>43340</v>
      </c>
      <c r="D236" s="96">
        <v>0.70452546296296292</v>
      </c>
      <c r="E236" s="97" t="s">
        <v>9</v>
      </c>
      <c r="F236" s="97">
        <v>26</v>
      </c>
      <c r="G236" s="98" t="s">
        <v>10</v>
      </c>
    </row>
    <row r="237" spans="3:7" ht="15" thickBot="1" x14ac:dyDescent="0.35">
      <c r="C237" s="95">
        <v>43340</v>
      </c>
      <c r="D237" s="96">
        <v>0.70591435185185192</v>
      </c>
      <c r="E237" s="97" t="s">
        <v>9</v>
      </c>
      <c r="F237" s="97">
        <v>31</v>
      </c>
      <c r="G237" s="98" t="s">
        <v>10</v>
      </c>
    </row>
    <row r="238" spans="3:7" ht="15" thickBot="1" x14ac:dyDescent="0.35">
      <c r="C238" s="95">
        <v>43340</v>
      </c>
      <c r="D238" s="96">
        <v>0.70644675925925926</v>
      </c>
      <c r="E238" s="97" t="s">
        <v>9</v>
      </c>
      <c r="F238" s="97">
        <v>29</v>
      </c>
      <c r="G238" s="98" t="s">
        <v>10</v>
      </c>
    </row>
    <row r="239" spans="3:7" ht="15" thickBot="1" x14ac:dyDescent="0.35">
      <c r="C239" s="95">
        <v>43340</v>
      </c>
      <c r="D239" s="96">
        <v>0.70659722222222221</v>
      </c>
      <c r="E239" s="97" t="s">
        <v>9</v>
      </c>
      <c r="F239" s="97">
        <v>26</v>
      </c>
      <c r="G239" s="98" t="s">
        <v>10</v>
      </c>
    </row>
    <row r="240" spans="3:7" ht="15" thickBot="1" x14ac:dyDescent="0.35">
      <c r="C240" s="95">
        <v>43340</v>
      </c>
      <c r="D240" s="96">
        <v>0.70753472222222225</v>
      </c>
      <c r="E240" s="97" t="s">
        <v>9</v>
      </c>
      <c r="F240" s="97">
        <v>22</v>
      </c>
      <c r="G240" s="98" t="s">
        <v>11</v>
      </c>
    </row>
    <row r="241" spans="3:7" ht="15" thickBot="1" x14ac:dyDescent="0.35">
      <c r="C241" s="95">
        <v>43340</v>
      </c>
      <c r="D241" s="96">
        <v>0.70824074074074073</v>
      </c>
      <c r="E241" s="97" t="s">
        <v>9</v>
      </c>
      <c r="F241" s="97">
        <v>12</v>
      </c>
      <c r="G241" s="98" t="s">
        <v>11</v>
      </c>
    </row>
    <row r="242" spans="3:7" ht="15" thickBot="1" x14ac:dyDescent="0.35">
      <c r="C242" s="95">
        <v>43340</v>
      </c>
      <c r="D242" s="96">
        <v>0.70878472222222222</v>
      </c>
      <c r="E242" s="97" t="s">
        <v>9</v>
      </c>
      <c r="F242" s="97">
        <v>12</v>
      </c>
      <c r="G242" s="98" t="s">
        <v>11</v>
      </c>
    </row>
    <row r="243" spans="3:7" ht="15" thickBot="1" x14ac:dyDescent="0.35">
      <c r="C243" s="95">
        <v>43340</v>
      </c>
      <c r="D243" s="96">
        <v>0.7131249999999999</v>
      </c>
      <c r="E243" s="97" t="s">
        <v>9</v>
      </c>
      <c r="F243" s="97">
        <v>17</v>
      </c>
      <c r="G243" s="98" t="s">
        <v>10</v>
      </c>
    </row>
    <row r="244" spans="3:7" ht="15" thickBot="1" x14ac:dyDescent="0.35">
      <c r="C244" s="95">
        <v>43340</v>
      </c>
      <c r="D244" s="96">
        <v>0.71755787037037033</v>
      </c>
      <c r="E244" s="97" t="s">
        <v>9</v>
      </c>
      <c r="F244" s="97">
        <v>22</v>
      </c>
      <c r="G244" s="98" t="s">
        <v>10</v>
      </c>
    </row>
    <row r="245" spans="3:7" ht="15" thickBot="1" x14ac:dyDescent="0.35">
      <c r="C245" s="95">
        <v>43340</v>
      </c>
      <c r="D245" s="96">
        <v>0.71762731481481479</v>
      </c>
      <c r="E245" s="97" t="s">
        <v>9</v>
      </c>
      <c r="F245" s="97">
        <v>25</v>
      </c>
      <c r="G245" s="98" t="s">
        <v>10</v>
      </c>
    </row>
    <row r="246" spans="3:7" ht="15" thickBot="1" x14ac:dyDescent="0.35">
      <c r="C246" s="95">
        <v>43340</v>
      </c>
      <c r="D246" s="96">
        <v>0.71967592592592589</v>
      </c>
      <c r="E246" s="97" t="s">
        <v>9</v>
      </c>
      <c r="F246" s="97">
        <v>22</v>
      </c>
      <c r="G246" s="98" t="s">
        <v>10</v>
      </c>
    </row>
    <row r="247" spans="3:7" ht="15" thickBot="1" x14ac:dyDescent="0.35">
      <c r="C247" s="95">
        <v>43340</v>
      </c>
      <c r="D247" s="96">
        <v>0.72214120370370372</v>
      </c>
      <c r="E247" s="97" t="s">
        <v>9</v>
      </c>
      <c r="F247" s="97">
        <v>11</v>
      </c>
      <c r="G247" s="98" t="s">
        <v>10</v>
      </c>
    </row>
    <row r="248" spans="3:7" ht="15" thickBot="1" x14ac:dyDescent="0.35">
      <c r="C248" s="95">
        <v>43340</v>
      </c>
      <c r="D248" s="96">
        <v>0.72221064814814817</v>
      </c>
      <c r="E248" s="97" t="s">
        <v>9</v>
      </c>
      <c r="F248" s="97">
        <v>10</v>
      </c>
      <c r="G248" s="98" t="s">
        <v>10</v>
      </c>
    </row>
    <row r="249" spans="3:7" ht="15" thickBot="1" x14ac:dyDescent="0.35">
      <c r="C249" s="95">
        <v>43340</v>
      </c>
      <c r="D249" s="96">
        <v>0.72269675925925936</v>
      </c>
      <c r="E249" s="97" t="s">
        <v>9</v>
      </c>
      <c r="F249" s="97">
        <v>11</v>
      </c>
      <c r="G249" s="98" t="s">
        <v>11</v>
      </c>
    </row>
    <row r="250" spans="3:7" ht="15" thickBot="1" x14ac:dyDescent="0.35">
      <c r="C250" s="95">
        <v>43340</v>
      </c>
      <c r="D250" s="96">
        <v>0.72337962962962965</v>
      </c>
      <c r="E250" s="97" t="s">
        <v>9</v>
      </c>
      <c r="F250" s="97">
        <v>10</v>
      </c>
      <c r="G250" s="98" t="s">
        <v>11</v>
      </c>
    </row>
    <row r="251" spans="3:7" ht="15" thickBot="1" x14ac:dyDescent="0.35">
      <c r="C251" s="95">
        <v>43340</v>
      </c>
      <c r="D251" s="96">
        <v>0.7241550925925927</v>
      </c>
      <c r="E251" s="97" t="s">
        <v>9</v>
      </c>
      <c r="F251" s="97">
        <v>28</v>
      </c>
      <c r="G251" s="98" t="s">
        <v>10</v>
      </c>
    </row>
    <row r="252" spans="3:7" ht="15" thickBot="1" x14ac:dyDescent="0.35">
      <c r="C252" s="95">
        <v>43340</v>
      </c>
      <c r="D252" s="96">
        <v>0.727025462962963</v>
      </c>
      <c r="E252" s="97" t="s">
        <v>9</v>
      </c>
      <c r="F252" s="97">
        <v>22</v>
      </c>
      <c r="G252" s="98" t="s">
        <v>10</v>
      </c>
    </row>
    <row r="253" spans="3:7" ht="15" thickBot="1" x14ac:dyDescent="0.35">
      <c r="C253" s="95">
        <v>43340</v>
      </c>
      <c r="D253" s="96">
        <v>0.74130787037037038</v>
      </c>
      <c r="E253" s="97" t="s">
        <v>9</v>
      </c>
      <c r="F253" s="97">
        <v>18</v>
      </c>
      <c r="G253" s="98" t="s">
        <v>10</v>
      </c>
    </row>
    <row r="254" spans="3:7" ht="15" thickBot="1" x14ac:dyDescent="0.35">
      <c r="C254" s="95">
        <v>43340</v>
      </c>
      <c r="D254" s="96">
        <v>0.74267361111111108</v>
      </c>
      <c r="E254" s="97" t="s">
        <v>9</v>
      </c>
      <c r="F254" s="97">
        <v>20</v>
      </c>
      <c r="G254" s="98" t="s">
        <v>10</v>
      </c>
    </row>
    <row r="255" spans="3:7" ht="15" thickBot="1" x14ac:dyDescent="0.35">
      <c r="C255" s="95">
        <v>43340</v>
      </c>
      <c r="D255" s="96">
        <v>0.74274305555555553</v>
      </c>
      <c r="E255" s="97" t="s">
        <v>9</v>
      </c>
      <c r="F255" s="97">
        <v>18</v>
      </c>
      <c r="G255" s="98" t="s">
        <v>10</v>
      </c>
    </row>
    <row r="256" spans="3:7" ht="15" thickBot="1" x14ac:dyDescent="0.35">
      <c r="C256" s="95">
        <v>43340</v>
      </c>
      <c r="D256" s="96">
        <v>0.7453819444444445</v>
      </c>
      <c r="E256" s="97" t="s">
        <v>9</v>
      </c>
      <c r="F256" s="97">
        <v>15</v>
      </c>
      <c r="G256" s="98" t="s">
        <v>10</v>
      </c>
    </row>
    <row r="257" spans="3:7" ht="15" thickBot="1" x14ac:dyDescent="0.35">
      <c r="C257" s="95">
        <v>43340</v>
      </c>
      <c r="D257" s="96">
        <v>0.74761574074074078</v>
      </c>
      <c r="E257" s="97" t="s">
        <v>9</v>
      </c>
      <c r="F257" s="97">
        <v>13</v>
      </c>
      <c r="G257" s="98" t="s">
        <v>10</v>
      </c>
    </row>
    <row r="258" spans="3:7" ht="15" thickBot="1" x14ac:dyDescent="0.35">
      <c r="C258" s="95">
        <v>43340</v>
      </c>
      <c r="D258" s="96">
        <v>0.74915509259259261</v>
      </c>
      <c r="E258" s="97" t="s">
        <v>9</v>
      </c>
      <c r="F258" s="97">
        <v>21</v>
      </c>
      <c r="G258" s="98" t="s">
        <v>10</v>
      </c>
    </row>
    <row r="259" spans="3:7" ht="15" thickBot="1" x14ac:dyDescent="0.35">
      <c r="C259" s="95">
        <v>43340</v>
      </c>
      <c r="D259" s="96">
        <v>0.74940972222222213</v>
      </c>
      <c r="E259" s="97" t="s">
        <v>9</v>
      </c>
      <c r="F259" s="97">
        <v>11</v>
      </c>
      <c r="G259" s="98" t="s">
        <v>11</v>
      </c>
    </row>
    <row r="260" spans="3:7" ht="15" thickBot="1" x14ac:dyDescent="0.35">
      <c r="C260" s="95">
        <v>43340</v>
      </c>
      <c r="D260" s="96">
        <v>0.74949074074074085</v>
      </c>
      <c r="E260" s="97" t="s">
        <v>9</v>
      </c>
      <c r="F260" s="97">
        <v>10</v>
      </c>
      <c r="G260" s="98" t="s">
        <v>11</v>
      </c>
    </row>
    <row r="261" spans="3:7" ht="15" thickBot="1" x14ac:dyDescent="0.35">
      <c r="C261" s="95">
        <v>43340</v>
      </c>
      <c r="D261" s="96">
        <v>0.75737268518518519</v>
      </c>
      <c r="E261" s="97" t="s">
        <v>9</v>
      </c>
      <c r="F261" s="97">
        <v>11</v>
      </c>
      <c r="G261" s="98" t="s">
        <v>11</v>
      </c>
    </row>
    <row r="262" spans="3:7" ht="15" thickBot="1" x14ac:dyDescent="0.35">
      <c r="C262" s="95">
        <v>43340</v>
      </c>
      <c r="D262" s="96">
        <v>0.75959490740740743</v>
      </c>
      <c r="E262" s="97" t="s">
        <v>9</v>
      </c>
      <c r="F262" s="97">
        <v>13</v>
      </c>
      <c r="G262" s="98" t="s">
        <v>11</v>
      </c>
    </row>
    <row r="263" spans="3:7" ht="15" thickBot="1" x14ac:dyDescent="0.35">
      <c r="C263" s="95">
        <v>43340</v>
      </c>
      <c r="D263" s="96">
        <v>0.76016203703703711</v>
      </c>
      <c r="E263" s="97" t="s">
        <v>9</v>
      </c>
      <c r="F263" s="97">
        <v>20</v>
      </c>
      <c r="G263" s="98" t="s">
        <v>10</v>
      </c>
    </row>
    <row r="264" spans="3:7" ht="15" thickBot="1" x14ac:dyDescent="0.35">
      <c r="C264" s="95">
        <v>43340</v>
      </c>
      <c r="D264" s="96">
        <v>0.76342592592592595</v>
      </c>
      <c r="E264" s="97" t="s">
        <v>9</v>
      </c>
      <c r="F264" s="97">
        <v>12</v>
      </c>
      <c r="G264" s="98" t="s">
        <v>11</v>
      </c>
    </row>
    <row r="265" spans="3:7" ht="15" thickBot="1" x14ac:dyDescent="0.35">
      <c r="C265" s="95">
        <v>43340</v>
      </c>
      <c r="D265" s="96">
        <v>0.76572916666666668</v>
      </c>
      <c r="E265" s="97" t="s">
        <v>9</v>
      </c>
      <c r="F265" s="97">
        <v>11</v>
      </c>
      <c r="G265" s="98" t="s">
        <v>10</v>
      </c>
    </row>
    <row r="266" spans="3:7" ht="15" thickBot="1" x14ac:dyDescent="0.35">
      <c r="C266" s="95">
        <v>43340</v>
      </c>
      <c r="D266" s="96">
        <v>0.76609953703703704</v>
      </c>
      <c r="E266" s="97" t="s">
        <v>9</v>
      </c>
      <c r="F266" s="97">
        <v>22</v>
      </c>
      <c r="G266" s="98" t="s">
        <v>10</v>
      </c>
    </row>
    <row r="267" spans="3:7" ht="15" thickBot="1" x14ac:dyDescent="0.35">
      <c r="C267" s="95">
        <v>43340</v>
      </c>
      <c r="D267" s="96">
        <v>0.76624999999999999</v>
      </c>
      <c r="E267" s="97" t="s">
        <v>9</v>
      </c>
      <c r="F267" s="97">
        <v>20</v>
      </c>
      <c r="G267" s="98" t="s">
        <v>10</v>
      </c>
    </row>
    <row r="268" spans="3:7" ht="15" thickBot="1" x14ac:dyDescent="0.35">
      <c r="C268" s="95">
        <v>43340</v>
      </c>
      <c r="D268" s="96">
        <v>0.76677083333333329</v>
      </c>
      <c r="E268" s="97" t="s">
        <v>9</v>
      </c>
      <c r="F268" s="97">
        <v>16</v>
      </c>
      <c r="G268" s="98" t="s">
        <v>10</v>
      </c>
    </row>
    <row r="269" spans="3:7" ht="15" thickBot="1" x14ac:dyDescent="0.35">
      <c r="C269" s="95">
        <v>43340</v>
      </c>
      <c r="D269" s="96">
        <v>0.76987268518518526</v>
      </c>
      <c r="E269" s="97" t="s">
        <v>9</v>
      </c>
      <c r="F269" s="97">
        <v>20</v>
      </c>
      <c r="G269" s="98" t="s">
        <v>10</v>
      </c>
    </row>
    <row r="270" spans="3:7" ht="15" thickBot="1" x14ac:dyDescent="0.35">
      <c r="C270" s="95">
        <v>43340</v>
      </c>
      <c r="D270" s="96">
        <v>0.77093750000000005</v>
      </c>
      <c r="E270" s="97" t="s">
        <v>9</v>
      </c>
      <c r="F270" s="97">
        <v>24</v>
      </c>
      <c r="G270" s="98" t="s">
        <v>10</v>
      </c>
    </row>
    <row r="271" spans="3:7" ht="15" thickBot="1" x14ac:dyDescent="0.35">
      <c r="C271" s="95">
        <v>43340</v>
      </c>
      <c r="D271" s="96">
        <v>0.77210648148148142</v>
      </c>
      <c r="E271" s="97" t="s">
        <v>9</v>
      </c>
      <c r="F271" s="97">
        <v>24</v>
      </c>
      <c r="G271" s="98" t="s">
        <v>10</v>
      </c>
    </row>
    <row r="272" spans="3:7" ht="15" thickBot="1" x14ac:dyDescent="0.35">
      <c r="C272" s="95">
        <v>43340</v>
      </c>
      <c r="D272" s="96">
        <v>0.77258101851851846</v>
      </c>
      <c r="E272" s="97" t="s">
        <v>9</v>
      </c>
      <c r="F272" s="97">
        <v>11</v>
      </c>
      <c r="G272" s="98" t="s">
        <v>10</v>
      </c>
    </row>
    <row r="273" spans="3:7" ht="15" thickBot="1" x14ac:dyDescent="0.35">
      <c r="C273" s="95">
        <v>43340</v>
      </c>
      <c r="D273" s="96">
        <v>0.77306712962962953</v>
      </c>
      <c r="E273" s="97" t="s">
        <v>9</v>
      </c>
      <c r="F273" s="97">
        <v>19</v>
      </c>
      <c r="G273" s="98" t="s">
        <v>11</v>
      </c>
    </row>
    <row r="274" spans="3:7" ht="15" thickBot="1" x14ac:dyDescent="0.35">
      <c r="C274" s="95">
        <v>43340</v>
      </c>
      <c r="D274" s="96">
        <v>0.77322916666666675</v>
      </c>
      <c r="E274" s="97" t="s">
        <v>9</v>
      </c>
      <c r="F274" s="97">
        <v>11</v>
      </c>
      <c r="G274" s="98" t="s">
        <v>11</v>
      </c>
    </row>
    <row r="275" spans="3:7" ht="15" thickBot="1" x14ac:dyDescent="0.35">
      <c r="C275" s="95">
        <v>43340</v>
      </c>
      <c r="D275" s="96">
        <v>0.77391203703703704</v>
      </c>
      <c r="E275" s="97" t="s">
        <v>9</v>
      </c>
      <c r="F275" s="97">
        <v>19</v>
      </c>
      <c r="G275" s="98" t="s">
        <v>11</v>
      </c>
    </row>
    <row r="276" spans="3:7" ht="15" thickBot="1" x14ac:dyDescent="0.35">
      <c r="C276" s="95">
        <v>43340</v>
      </c>
      <c r="D276" s="96">
        <v>0.77392361111111108</v>
      </c>
      <c r="E276" s="97" t="s">
        <v>9</v>
      </c>
      <c r="F276" s="97">
        <v>10</v>
      </c>
      <c r="G276" s="98" t="s">
        <v>11</v>
      </c>
    </row>
    <row r="277" spans="3:7" ht="15" thickBot="1" x14ac:dyDescent="0.35">
      <c r="C277" s="95">
        <v>43340</v>
      </c>
      <c r="D277" s="96">
        <v>0.77421296296296294</v>
      </c>
      <c r="E277" s="97" t="s">
        <v>9</v>
      </c>
      <c r="F277" s="97">
        <v>22</v>
      </c>
      <c r="G277" s="98" t="s">
        <v>10</v>
      </c>
    </row>
    <row r="278" spans="3:7" ht="15" thickBot="1" x14ac:dyDescent="0.35">
      <c r="C278" s="95">
        <v>43340</v>
      </c>
      <c r="D278" s="96">
        <v>0.77438657407407396</v>
      </c>
      <c r="E278" s="97" t="s">
        <v>9</v>
      </c>
      <c r="F278" s="97">
        <v>15</v>
      </c>
      <c r="G278" s="98" t="s">
        <v>10</v>
      </c>
    </row>
    <row r="279" spans="3:7" ht="15" thickBot="1" x14ac:dyDescent="0.35">
      <c r="C279" s="95">
        <v>43340</v>
      </c>
      <c r="D279" s="96">
        <v>0.77465277777777775</v>
      </c>
      <c r="E279" s="97" t="s">
        <v>9</v>
      </c>
      <c r="F279" s="97">
        <v>14</v>
      </c>
      <c r="G279" s="98" t="s">
        <v>11</v>
      </c>
    </row>
    <row r="280" spans="3:7" ht="15" thickBot="1" x14ac:dyDescent="0.35">
      <c r="C280" s="95">
        <v>43340</v>
      </c>
      <c r="D280" s="96">
        <v>0.77684027777777775</v>
      </c>
      <c r="E280" s="97" t="s">
        <v>9</v>
      </c>
      <c r="F280" s="97">
        <v>23</v>
      </c>
      <c r="G280" s="98" t="s">
        <v>11</v>
      </c>
    </row>
    <row r="281" spans="3:7" ht="15" thickBot="1" x14ac:dyDescent="0.35">
      <c r="C281" s="95">
        <v>43340</v>
      </c>
      <c r="D281" s="96">
        <v>0.77707175925925931</v>
      </c>
      <c r="E281" s="97" t="s">
        <v>9</v>
      </c>
      <c r="F281" s="97">
        <v>12</v>
      </c>
      <c r="G281" s="98" t="s">
        <v>11</v>
      </c>
    </row>
    <row r="282" spans="3:7" ht="15" thickBot="1" x14ac:dyDescent="0.35">
      <c r="C282" s="95">
        <v>43340</v>
      </c>
      <c r="D282" s="96">
        <v>0.77721064814814811</v>
      </c>
      <c r="E282" s="97" t="s">
        <v>9</v>
      </c>
      <c r="F282" s="97">
        <v>12</v>
      </c>
      <c r="G282" s="98" t="s">
        <v>11</v>
      </c>
    </row>
    <row r="283" spans="3:7" ht="15" thickBot="1" x14ac:dyDescent="0.35">
      <c r="C283" s="95">
        <v>43340</v>
      </c>
      <c r="D283" s="96">
        <v>0.7775347222222222</v>
      </c>
      <c r="E283" s="97" t="s">
        <v>9</v>
      </c>
      <c r="F283" s="97">
        <v>17</v>
      </c>
      <c r="G283" s="98" t="s">
        <v>11</v>
      </c>
    </row>
    <row r="284" spans="3:7" ht="15" thickBot="1" x14ac:dyDescent="0.35">
      <c r="C284" s="95">
        <v>43340</v>
      </c>
      <c r="D284" s="96">
        <v>0.7775347222222222</v>
      </c>
      <c r="E284" s="97" t="s">
        <v>9</v>
      </c>
      <c r="F284" s="97">
        <v>11</v>
      </c>
      <c r="G284" s="98" t="s">
        <v>11</v>
      </c>
    </row>
    <row r="285" spans="3:7" ht="15" thickBot="1" x14ac:dyDescent="0.35">
      <c r="C285" s="95">
        <v>43340</v>
      </c>
      <c r="D285" s="96">
        <v>0.7787384259259259</v>
      </c>
      <c r="E285" s="97" t="s">
        <v>9</v>
      </c>
      <c r="F285" s="97">
        <v>10</v>
      </c>
      <c r="G285" s="98" t="s">
        <v>11</v>
      </c>
    </row>
    <row r="286" spans="3:7" ht="15" thickBot="1" x14ac:dyDescent="0.35">
      <c r="C286" s="95">
        <v>43340</v>
      </c>
      <c r="D286" s="96">
        <v>0.78098379629629633</v>
      </c>
      <c r="E286" s="97" t="s">
        <v>9</v>
      </c>
      <c r="F286" s="97">
        <v>9</v>
      </c>
      <c r="G286" s="98" t="s">
        <v>10</v>
      </c>
    </row>
    <row r="287" spans="3:7" ht="15" thickBot="1" x14ac:dyDescent="0.35">
      <c r="C287" s="95">
        <v>43340</v>
      </c>
      <c r="D287" s="96">
        <v>0.78498842592592588</v>
      </c>
      <c r="E287" s="97" t="s">
        <v>9</v>
      </c>
      <c r="F287" s="97">
        <v>20</v>
      </c>
      <c r="G287" s="98" t="s">
        <v>10</v>
      </c>
    </row>
    <row r="288" spans="3:7" ht="15" thickBot="1" x14ac:dyDescent="0.35">
      <c r="C288" s="95">
        <v>43340</v>
      </c>
      <c r="D288" s="96">
        <v>0.7871527777777777</v>
      </c>
      <c r="E288" s="97" t="s">
        <v>9</v>
      </c>
      <c r="F288" s="97">
        <v>11</v>
      </c>
      <c r="G288" s="98" t="s">
        <v>11</v>
      </c>
    </row>
    <row r="289" spans="3:7" ht="15" thickBot="1" x14ac:dyDescent="0.35">
      <c r="C289" s="95">
        <v>43340</v>
      </c>
      <c r="D289" s="96">
        <v>0.78719907407407408</v>
      </c>
      <c r="E289" s="97" t="s">
        <v>9</v>
      </c>
      <c r="F289" s="97">
        <v>24</v>
      </c>
      <c r="G289" s="98" t="s">
        <v>11</v>
      </c>
    </row>
    <row r="290" spans="3:7" ht="15" thickBot="1" x14ac:dyDescent="0.35">
      <c r="C290" s="95">
        <v>43340</v>
      </c>
      <c r="D290" s="96">
        <v>0.7872569444444445</v>
      </c>
      <c r="E290" s="97" t="s">
        <v>9</v>
      </c>
      <c r="F290" s="97">
        <v>10</v>
      </c>
      <c r="G290" s="98" t="s">
        <v>11</v>
      </c>
    </row>
    <row r="291" spans="3:7" ht="15" thickBot="1" x14ac:dyDescent="0.35">
      <c r="C291" s="95">
        <v>43340</v>
      </c>
      <c r="D291" s="96">
        <v>0.78990740740740739</v>
      </c>
      <c r="E291" s="97" t="s">
        <v>9</v>
      </c>
      <c r="F291" s="97">
        <v>11</v>
      </c>
      <c r="G291" s="98" t="s">
        <v>11</v>
      </c>
    </row>
    <row r="292" spans="3:7" ht="15" thickBot="1" x14ac:dyDescent="0.35">
      <c r="C292" s="95">
        <v>43340</v>
      </c>
      <c r="D292" s="96">
        <v>0.7904282407407407</v>
      </c>
      <c r="E292" s="97" t="s">
        <v>9</v>
      </c>
      <c r="F292" s="97">
        <v>10</v>
      </c>
      <c r="G292" s="98" t="s">
        <v>11</v>
      </c>
    </row>
    <row r="293" spans="3:7" ht="15" thickBot="1" x14ac:dyDescent="0.35">
      <c r="C293" s="95">
        <v>43340</v>
      </c>
      <c r="D293" s="96">
        <v>0.8025810185185186</v>
      </c>
      <c r="E293" s="97" t="s">
        <v>9</v>
      </c>
      <c r="F293" s="97">
        <v>10</v>
      </c>
      <c r="G293" s="98" t="s">
        <v>11</v>
      </c>
    </row>
    <row r="294" spans="3:7" ht="15" thickBot="1" x14ac:dyDescent="0.35">
      <c r="C294" s="95">
        <v>43341</v>
      </c>
      <c r="D294" s="96">
        <v>0.16724537037037038</v>
      </c>
      <c r="E294" s="97" t="s">
        <v>9</v>
      </c>
      <c r="F294" s="97">
        <v>19</v>
      </c>
      <c r="G294" s="98" t="s">
        <v>10</v>
      </c>
    </row>
    <row r="295" spans="3:7" ht="15" thickBot="1" x14ac:dyDescent="0.35">
      <c r="C295" s="95">
        <v>43341</v>
      </c>
      <c r="D295" s="96">
        <v>0.16983796296296297</v>
      </c>
      <c r="E295" s="97" t="s">
        <v>9</v>
      </c>
      <c r="F295" s="97">
        <v>14</v>
      </c>
      <c r="G295" s="98" t="s">
        <v>11</v>
      </c>
    </row>
    <row r="296" spans="3:7" ht="15" thickBot="1" x14ac:dyDescent="0.35">
      <c r="C296" s="95">
        <v>43341</v>
      </c>
      <c r="D296" s="96">
        <v>0.17031250000000001</v>
      </c>
      <c r="E296" s="97" t="s">
        <v>9</v>
      </c>
      <c r="F296" s="97">
        <v>13</v>
      </c>
      <c r="G296" s="98" t="s">
        <v>11</v>
      </c>
    </row>
    <row r="297" spans="3:7" ht="15" thickBot="1" x14ac:dyDescent="0.35">
      <c r="C297" s="95">
        <v>43341</v>
      </c>
      <c r="D297" s="96">
        <v>0.26379629629629631</v>
      </c>
      <c r="E297" s="97" t="s">
        <v>9</v>
      </c>
      <c r="F297" s="97">
        <v>10</v>
      </c>
      <c r="G297" s="98" t="s">
        <v>11</v>
      </c>
    </row>
    <row r="298" spans="3:7" ht="15" thickBot="1" x14ac:dyDescent="0.35">
      <c r="C298" s="95">
        <v>43341</v>
      </c>
      <c r="D298" s="96">
        <v>0.2732060185185185</v>
      </c>
      <c r="E298" s="97" t="s">
        <v>9</v>
      </c>
      <c r="F298" s="97">
        <v>11</v>
      </c>
      <c r="G298" s="98" t="s">
        <v>11</v>
      </c>
    </row>
    <row r="299" spans="3:7" ht="15" thickBot="1" x14ac:dyDescent="0.35">
      <c r="C299" s="95">
        <v>43341</v>
      </c>
      <c r="D299" s="96">
        <v>0.27804398148148146</v>
      </c>
      <c r="E299" s="97" t="s">
        <v>9</v>
      </c>
      <c r="F299" s="97">
        <v>12</v>
      </c>
      <c r="G299" s="98" t="s">
        <v>11</v>
      </c>
    </row>
    <row r="300" spans="3:7" ht="15" thickBot="1" x14ac:dyDescent="0.35">
      <c r="C300" s="95">
        <v>43341</v>
      </c>
      <c r="D300" s="96">
        <v>0.28131944444444446</v>
      </c>
      <c r="E300" s="97" t="s">
        <v>9</v>
      </c>
      <c r="F300" s="97">
        <v>10</v>
      </c>
      <c r="G300" s="98" t="s">
        <v>11</v>
      </c>
    </row>
    <row r="301" spans="3:7" ht="15" thickBot="1" x14ac:dyDescent="0.35">
      <c r="C301" s="95">
        <v>43341</v>
      </c>
      <c r="D301" s="96">
        <v>0.30577546296296293</v>
      </c>
      <c r="E301" s="97" t="s">
        <v>9</v>
      </c>
      <c r="F301" s="97">
        <v>13</v>
      </c>
      <c r="G301" s="98" t="s">
        <v>11</v>
      </c>
    </row>
    <row r="302" spans="3:7" ht="15" thickBot="1" x14ac:dyDescent="0.35">
      <c r="C302" s="95">
        <v>43341</v>
      </c>
      <c r="D302" s="96">
        <v>0.31009259259259259</v>
      </c>
      <c r="E302" s="97" t="s">
        <v>9</v>
      </c>
      <c r="F302" s="97">
        <v>12</v>
      </c>
      <c r="G302" s="98" t="s">
        <v>11</v>
      </c>
    </row>
    <row r="303" spans="3:7" ht="15" thickBot="1" x14ac:dyDescent="0.35">
      <c r="C303" s="95">
        <v>43341</v>
      </c>
      <c r="D303" s="96">
        <v>0.31012731481481481</v>
      </c>
      <c r="E303" s="97" t="s">
        <v>9</v>
      </c>
      <c r="F303" s="97">
        <v>10</v>
      </c>
      <c r="G303" s="98" t="s">
        <v>11</v>
      </c>
    </row>
    <row r="304" spans="3:7" ht="15" thickBot="1" x14ac:dyDescent="0.35">
      <c r="C304" s="95">
        <v>43341</v>
      </c>
      <c r="D304" s="96">
        <v>0.32240740740740742</v>
      </c>
      <c r="E304" s="97" t="s">
        <v>9</v>
      </c>
      <c r="F304" s="97">
        <v>11</v>
      </c>
      <c r="G304" s="98" t="s">
        <v>11</v>
      </c>
    </row>
    <row r="305" spans="3:7" ht="15" thickBot="1" x14ac:dyDescent="0.35">
      <c r="C305" s="95">
        <v>43341</v>
      </c>
      <c r="D305" s="96">
        <v>0.33361111111111108</v>
      </c>
      <c r="E305" s="97" t="s">
        <v>9</v>
      </c>
      <c r="F305" s="97">
        <v>13</v>
      </c>
      <c r="G305" s="98" t="s">
        <v>10</v>
      </c>
    </row>
    <row r="306" spans="3:7" ht="15" thickBot="1" x14ac:dyDescent="0.35">
      <c r="C306" s="95">
        <v>43341</v>
      </c>
      <c r="D306" s="96">
        <v>0.33597222222222217</v>
      </c>
      <c r="E306" s="97" t="s">
        <v>9</v>
      </c>
      <c r="F306" s="97">
        <v>11</v>
      </c>
      <c r="G306" s="98" t="s">
        <v>11</v>
      </c>
    </row>
    <row r="307" spans="3:7" ht="15" thickBot="1" x14ac:dyDescent="0.35">
      <c r="C307" s="95">
        <v>43341</v>
      </c>
      <c r="D307" s="96">
        <v>0.33951388888888889</v>
      </c>
      <c r="E307" s="97" t="s">
        <v>9</v>
      </c>
      <c r="F307" s="97">
        <v>23</v>
      </c>
      <c r="G307" s="98" t="s">
        <v>10</v>
      </c>
    </row>
    <row r="308" spans="3:7" ht="15" thickBot="1" x14ac:dyDescent="0.35">
      <c r="C308" s="95">
        <v>43341</v>
      </c>
      <c r="D308" s="96">
        <v>0.35652777777777778</v>
      </c>
      <c r="E308" s="97" t="s">
        <v>9</v>
      </c>
      <c r="F308" s="97">
        <v>12</v>
      </c>
      <c r="G308" s="98" t="s">
        <v>11</v>
      </c>
    </row>
    <row r="309" spans="3:7" ht="15" thickBot="1" x14ac:dyDescent="0.35">
      <c r="C309" s="95">
        <v>43341</v>
      </c>
      <c r="D309" s="96">
        <v>0.35920138888888892</v>
      </c>
      <c r="E309" s="97" t="s">
        <v>9</v>
      </c>
      <c r="F309" s="97">
        <v>12</v>
      </c>
      <c r="G309" s="98" t="s">
        <v>10</v>
      </c>
    </row>
    <row r="310" spans="3:7" ht="15" thickBot="1" x14ac:dyDescent="0.35">
      <c r="C310" s="95">
        <v>43341</v>
      </c>
      <c r="D310" s="96">
        <v>0.36072916666666671</v>
      </c>
      <c r="E310" s="97" t="s">
        <v>9</v>
      </c>
      <c r="F310" s="97">
        <v>18</v>
      </c>
      <c r="G310" s="98" t="s">
        <v>10</v>
      </c>
    </row>
    <row r="311" spans="3:7" ht="15" thickBot="1" x14ac:dyDescent="0.35">
      <c r="C311" s="95">
        <v>43341</v>
      </c>
      <c r="D311" s="96">
        <v>0.40896990740740741</v>
      </c>
      <c r="E311" s="97" t="s">
        <v>9</v>
      </c>
      <c r="F311" s="97">
        <v>18</v>
      </c>
      <c r="G311" s="98" t="s">
        <v>10</v>
      </c>
    </row>
    <row r="312" spans="3:7" ht="15" thickBot="1" x14ac:dyDescent="0.35">
      <c r="C312" s="95">
        <v>43341</v>
      </c>
      <c r="D312" s="96">
        <v>0.4362037037037037</v>
      </c>
      <c r="E312" s="97" t="s">
        <v>9</v>
      </c>
      <c r="F312" s="97">
        <v>15</v>
      </c>
      <c r="G312" s="98" t="s">
        <v>11</v>
      </c>
    </row>
    <row r="313" spans="3:7" ht="15" thickBot="1" x14ac:dyDescent="0.35">
      <c r="C313" s="95">
        <v>43341</v>
      </c>
      <c r="D313" s="96">
        <v>0.43653935185185189</v>
      </c>
      <c r="E313" s="97" t="s">
        <v>9</v>
      </c>
      <c r="F313" s="97">
        <v>7</v>
      </c>
      <c r="G313" s="98" t="s">
        <v>11</v>
      </c>
    </row>
    <row r="314" spans="3:7" ht="15" thickBot="1" x14ac:dyDescent="0.35">
      <c r="C314" s="95">
        <v>43341</v>
      </c>
      <c r="D314" s="96">
        <v>0.43655092592592593</v>
      </c>
      <c r="E314" s="97" t="s">
        <v>9</v>
      </c>
      <c r="F314" s="97">
        <v>4</v>
      </c>
      <c r="G314" s="98" t="s">
        <v>10</v>
      </c>
    </row>
    <row r="315" spans="3:7" ht="15" thickBot="1" x14ac:dyDescent="0.35">
      <c r="C315" s="95">
        <v>43341</v>
      </c>
      <c r="D315" s="96">
        <v>0.43775462962962958</v>
      </c>
      <c r="E315" s="97" t="s">
        <v>9</v>
      </c>
      <c r="F315" s="97">
        <v>5</v>
      </c>
      <c r="G315" s="98" t="s">
        <v>10</v>
      </c>
    </row>
    <row r="316" spans="3:7" ht="15" thickBot="1" x14ac:dyDescent="0.35">
      <c r="C316" s="95">
        <v>43341</v>
      </c>
      <c r="D316" s="96">
        <v>0.44340277777777781</v>
      </c>
      <c r="E316" s="97" t="s">
        <v>9</v>
      </c>
      <c r="F316" s="97">
        <v>10</v>
      </c>
      <c r="G316" s="98" t="s">
        <v>11</v>
      </c>
    </row>
    <row r="317" spans="3:7" ht="15" thickBot="1" x14ac:dyDescent="0.35">
      <c r="C317" s="95">
        <v>43341</v>
      </c>
      <c r="D317" s="96">
        <v>0.44390046296296298</v>
      </c>
      <c r="E317" s="97" t="s">
        <v>9</v>
      </c>
      <c r="F317" s="97">
        <v>10</v>
      </c>
      <c r="G317" s="98" t="s">
        <v>10</v>
      </c>
    </row>
    <row r="318" spans="3:7" ht="15" thickBot="1" x14ac:dyDescent="0.35">
      <c r="C318" s="95">
        <v>43341</v>
      </c>
      <c r="D318" s="96">
        <v>0.44390046296296298</v>
      </c>
      <c r="E318" s="97" t="s">
        <v>9</v>
      </c>
      <c r="F318" s="97">
        <v>10</v>
      </c>
      <c r="G318" s="98" t="s">
        <v>11</v>
      </c>
    </row>
    <row r="319" spans="3:7" ht="15" thickBot="1" x14ac:dyDescent="0.35">
      <c r="C319" s="95">
        <v>43341</v>
      </c>
      <c r="D319" s="96">
        <v>0.44405092592592593</v>
      </c>
      <c r="E319" s="97" t="s">
        <v>9</v>
      </c>
      <c r="F319" s="97">
        <v>6</v>
      </c>
      <c r="G319" s="98" t="s">
        <v>11</v>
      </c>
    </row>
    <row r="320" spans="3:7" ht="15" thickBot="1" x14ac:dyDescent="0.35">
      <c r="C320" s="95">
        <v>43341</v>
      </c>
      <c r="D320" s="96">
        <v>0.45064814814814813</v>
      </c>
      <c r="E320" s="97" t="s">
        <v>9</v>
      </c>
      <c r="F320" s="97">
        <v>15</v>
      </c>
      <c r="G320" s="98" t="s">
        <v>10</v>
      </c>
    </row>
    <row r="321" spans="3:7" ht="15" thickBot="1" x14ac:dyDescent="0.35">
      <c r="C321" s="95">
        <v>43341</v>
      </c>
      <c r="D321" s="96">
        <v>0.46200231481481485</v>
      </c>
      <c r="E321" s="97" t="s">
        <v>9</v>
      </c>
      <c r="F321" s="97">
        <v>12</v>
      </c>
      <c r="G321" s="98" t="s">
        <v>11</v>
      </c>
    </row>
    <row r="322" spans="3:7" ht="15" thickBot="1" x14ac:dyDescent="0.35">
      <c r="C322" s="95">
        <v>43341</v>
      </c>
      <c r="D322" s="96">
        <v>0.46331018518518513</v>
      </c>
      <c r="E322" s="97" t="s">
        <v>9</v>
      </c>
      <c r="F322" s="97">
        <v>11</v>
      </c>
      <c r="G322" s="98" t="s">
        <v>11</v>
      </c>
    </row>
    <row r="323" spans="3:7" ht="15" thickBot="1" x14ac:dyDescent="0.35">
      <c r="C323" s="95">
        <v>43341</v>
      </c>
      <c r="D323" s="96">
        <v>0.46649305555555554</v>
      </c>
      <c r="E323" s="97" t="s">
        <v>9</v>
      </c>
      <c r="F323" s="97">
        <v>10</v>
      </c>
      <c r="G323" s="98" t="s">
        <v>11</v>
      </c>
    </row>
    <row r="324" spans="3:7" ht="15" thickBot="1" x14ac:dyDescent="0.35">
      <c r="C324" s="95">
        <v>43341</v>
      </c>
      <c r="D324" s="96">
        <v>0.47252314814814816</v>
      </c>
      <c r="E324" s="97" t="s">
        <v>9</v>
      </c>
      <c r="F324" s="97">
        <v>10</v>
      </c>
      <c r="G324" s="98" t="s">
        <v>11</v>
      </c>
    </row>
    <row r="325" spans="3:7" ht="15" thickBot="1" x14ac:dyDescent="0.35">
      <c r="C325" s="95">
        <v>43341</v>
      </c>
      <c r="D325" s="96">
        <v>0.47957175925925927</v>
      </c>
      <c r="E325" s="97" t="s">
        <v>9</v>
      </c>
      <c r="F325" s="97">
        <v>11</v>
      </c>
      <c r="G325" s="98" t="s">
        <v>10</v>
      </c>
    </row>
    <row r="326" spans="3:7" ht="15" thickBot="1" x14ac:dyDescent="0.35">
      <c r="C326" s="95">
        <v>43341</v>
      </c>
      <c r="D326" s="96">
        <v>0.4833217592592593</v>
      </c>
      <c r="E326" s="97" t="s">
        <v>9</v>
      </c>
      <c r="F326" s="97">
        <v>14</v>
      </c>
      <c r="G326" s="98" t="s">
        <v>11</v>
      </c>
    </row>
    <row r="327" spans="3:7" ht="15" thickBot="1" x14ac:dyDescent="0.35">
      <c r="C327" s="95">
        <v>43341</v>
      </c>
      <c r="D327" s="96">
        <v>0.48497685185185185</v>
      </c>
      <c r="E327" s="97" t="s">
        <v>9</v>
      </c>
      <c r="F327" s="97">
        <v>12</v>
      </c>
      <c r="G327" s="98" t="s">
        <v>10</v>
      </c>
    </row>
    <row r="328" spans="3:7" ht="15" thickBot="1" x14ac:dyDescent="0.35">
      <c r="C328" s="95">
        <v>43341</v>
      </c>
      <c r="D328" s="96">
        <v>0.48943287037037037</v>
      </c>
      <c r="E328" s="97" t="s">
        <v>9</v>
      </c>
      <c r="F328" s="97">
        <v>11</v>
      </c>
      <c r="G328" s="98" t="s">
        <v>10</v>
      </c>
    </row>
    <row r="329" spans="3:7" ht="15" thickBot="1" x14ac:dyDescent="0.35">
      <c r="C329" s="95">
        <v>43341</v>
      </c>
      <c r="D329" s="96">
        <v>0.49366898148148147</v>
      </c>
      <c r="E329" s="97" t="s">
        <v>9</v>
      </c>
      <c r="F329" s="97">
        <v>9</v>
      </c>
      <c r="G329" s="98" t="s">
        <v>11</v>
      </c>
    </row>
    <row r="330" spans="3:7" ht="15" thickBot="1" x14ac:dyDescent="0.35">
      <c r="C330" s="95">
        <v>43341</v>
      </c>
      <c r="D330" s="96">
        <v>0.4946875</v>
      </c>
      <c r="E330" s="97" t="s">
        <v>9</v>
      </c>
      <c r="F330" s="97">
        <v>13</v>
      </c>
      <c r="G330" s="98" t="s">
        <v>10</v>
      </c>
    </row>
    <row r="331" spans="3:7" ht="15" thickBot="1" x14ac:dyDescent="0.35">
      <c r="C331" s="95">
        <v>43341</v>
      </c>
      <c r="D331" s="96">
        <v>0.49471064814814819</v>
      </c>
      <c r="E331" s="97" t="s">
        <v>9</v>
      </c>
      <c r="F331" s="97">
        <v>9</v>
      </c>
      <c r="G331" s="98" t="s">
        <v>10</v>
      </c>
    </row>
    <row r="332" spans="3:7" ht="15" thickBot="1" x14ac:dyDescent="0.35">
      <c r="C332" s="95">
        <v>43341</v>
      </c>
      <c r="D332" s="96">
        <v>0.49917824074074074</v>
      </c>
      <c r="E332" s="97" t="s">
        <v>9</v>
      </c>
      <c r="F332" s="97">
        <v>10</v>
      </c>
      <c r="G332" s="98" t="s">
        <v>11</v>
      </c>
    </row>
    <row r="333" spans="3:7" ht="15" thickBot="1" x14ac:dyDescent="0.35">
      <c r="C333" s="95">
        <v>43341</v>
      </c>
      <c r="D333" s="96">
        <v>0.50037037037037035</v>
      </c>
      <c r="E333" s="97" t="s">
        <v>9</v>
      </c>
      <c r="F333" s="97">
        <v>22</v>
      </c>
      <c r="G333" s="98" t="s">
        <v>10</v>
      </c>
    </row>
    <row r="334" spans="3:7" ht="15" thickBot="1" x14ac:dyDescent="0.35">
      <c r="C334" s="95">
        <v>43341</v>
      </c>
      <c r="D334" s="96">
        <v>0.50123842592592593</v>
      </c>
      <c r="E334" s="97" t="s">
        <v>9</v>
      </c>
      <c r="F334" s="97">
        <v>12</v>
      </c>
      <c r="G334" s="98" t="s">
        <v>11</v>
      </c>
    </row>
    <row r="335" spans="3:7" ht="15" thickBot="1" x14ac:dyDescent="0.35">
      <c r="C335" s="95">
        <v>43341</v>
      </c>
      <c r="D335" s="96">
        <v>0.50152777777777779</v>
      </c>
      <c r="E335" s="97" t="s">
        <v>9</v>
      </c>
      <c r="F335" s="97">
        <v>12</v>
      </c>
      <c r="G335" s="98" t="s">
        <v>11</v>
      </c>
    </row>
    <row r="336" spans="3:7" ht="15" thickBot="1" x14ac:dyDescent="0.35">
      <c r="C336" s="95">
        <v>43341</v>
      </c>
      <c r="D336" s="96">
        <v>0.50931712962962961</v>
      </c>
      <c r="E336" s="97" t="s">
        <v>9</v>
      </c>
      <c r="F336" s="97">
        <v>14</v>
      </c>
      <c r="G336" s="98" t="s">
        <v>11</v>
      </c>
    </row>
    <row r="337" spans="3:7" ht="15" thickBot="1" x14ac:dyDescent="0.35">
      <c r="C337" s="95">
        <v>43341</v>
      </c>
      <c r="D337" s="96">
        <v>0.52575231481481477</v>
      </c>
      <c r="E337" s="97" t="s">
        <v>9</v>
      </c>
      <c r="F337" s="97">
        <v>12</v>
      </c>
      <c r="G337" s="98" t="s">
        <v>11</v>
      </c>
    </row>
    <row r="338" spans="3:7" ht="15" thickBot="1" x14ac:dyDescent="0.35">
      <c r="C338" s="95">
        <v>43341</v>
      </c>
      <c r="D338" s="96">
        <v>0.52780092592592587</v>
      </c>
      <c r="E338" s="97" t="s">
        <v>9</v>
      </c>
      <c r="F338" s="97">
        <v>15</v>
      </c>
      <c r="G338" s="98" t="s">
        <v>10</v>
      </c>
    </row>
    <row r="339" spans="3:7" ht="15" thickBot="1" x14ac:dyDescent="0.35">
      <c r="C339" s="95">
        <v>43341</v>
      </c>
      <c r="D339" s="96">
        <v>0.53019675925925924</v>
      </c>
      <c r="E339" s="97" t="s">
        <v>9</v>
      </c>
      <c r="F339" s="97">
        <v>15</v>
      </c>
      <c r="G339" s="98" t="s">
        <v>11</v>
      </c>
    </row>
    <row r="340" spans="3:7" ht="15" thickBot="1" x14ac:dyDescent="0.35">
      <c r="C340" s="95">
        <v>43341</v>
      </c>
      <c r="D340" s="96">
        <v>0.5377777777777778</v>
      </c>
      <c r="E340" s="97" t="s">
        <v>9</v>
      </c>
      <c r="F340" s="97">
        <v>10</v>
      </c>
      <c r="G340" s="98" t="s">
        <v>11</v>
      </c>
    </row>
    <row r="341" spans="3:7" ht="15" thickBot="1" x14ac:dyDescent="0.35">
      <c r="C341" s="95">
        <v>43341</v>
      </c>
      <c r="D341" s="96">
        <v>0.53826388888888888</v>
      </c>
      <c r="E341" s="97" t="s">
        <v>9</v>
      </c>
      <c r="F341" s="97">
        <v>9</v>
      </c>
      <c r="G341" s="98" t="s">
        <v>11</v>
      </c>
    </row>
    <row r="342" spans="3:7" ht="15" thickBot="1" x14ac:dyDescent="0.35">
      <c r="C342" s="95">
        <v>43341</v>
      </c>
      <c r="D342" s="96">
        <v>0.55084490740740744</v>
      </c>
      <c r="E342" s="97" t="s">
        <v>9</v>
      </c>
      <c r="F342" s="97">
        <v>11</v>
      </c>
      <c r="G342" s="98" t="s">
        <v>11</v>
      </c>
    </row>
    <row r="343" spans="3:7" ht="15" thickBot="1" x14ac:dyDescent="0.35">
      <c r="C343" s="95">
        <v>43341</v>
      </c>
      <c r="D343" s="96">
        <v>0.5585416666666666</v>
      </c>
      <c r="E343" s="97" t="s">
        <v>9</v>
      </c>
      <c r="F343" s="97">
        <v>19</v>
      </c>
      <c r="G343" s="98" t="s">
        <v>10</v>
      </c>
    </row>
    <row r="344" spans="3:7" ht="15" thickBot="1" x14ac:dyDescent="0.35">
      <c r="C344" s="95">
        <v>43341</v>
      </c>
      <c r="D344" s="96">
        <v>0.55939814814814814</v>
      </c>
      <c r="E344" s="97" t="s">
        <v>9</v>
      </c>
      <c r="F344" s="97">
        <v>20</v>
      </c>
      <c r="G344" s="98" t="s">
        <v>11</v>
      </c>
    </row>
    <row r="345" spans="3:7" ht="15" thickBot="1" x14ac:dyDescent="0.35">
      <c r="C345" s="95">
        <v>43341</v>
      </c>
      <c r="D345" s="96">
        <v>0.56694444444444447</v>
      </c>
      <c r="E345" s="97" t="s">
        <v>9</v>
      </c>
      <c r="F345" s="97">
        <v>13</v>
      </c>
      <c r="G345" s="98" t="s">
        <v>11</v>
      </c>
    </row>
    <row r="346" spans="3:7" ht="15" thickBot="1" x14ac:dyDescent="0.35">
      <c r="C346" s="95">
        <v>43341</v>
      </c>
      <c r="D346" s="96">
        <v>0.57542824074074073</v>
      </c>
      <c r="E346" s="97" t="s">
        <v>9</v>
      </c>
      <c r="F346" s="97">
        <v>10</v>
      </c>
      <c r="G346" s="98" t="s">
        <v>10</v>
      </c>
    </row>
    <row r="347" spans="3:7" ht="15" thickBot="1" x14ac:dyDescent="0.35">
      <c r="C347" s="95">
        <v>43341</v>
      </c>
      <c r="D347" s="96">
        <v>0.59438657407407403</v>
      </c>
      <c r="E347" s="97" t="s">
        <v>9</v>
      </c>
      <c r="F347" s="97">
        <v>8</v>
      </c>
      <c r="G347" s="98" t="s">
        <v>10</v>
      </c>
    </row>
    <row r="348" spans="3:7" ht="15" thickBot="1" x14ac:dyDescent="0.35">
      <c r="C348" s="95">
        <v>43341</v>
      </c>
      <c r="D348" s="96">
        <v>0.59785879629629635</v>
      </c>
      <c r="E348" s="97" t="s">
        <v>9</v>
      </c>
      <c r="F348" s="97">
        <v>6</v>
      </c>
      <c r="G348" s="98" t="s">
        <v>11</v>
      </c>
    </row>
    <row r="349" spans="3:7" ht="15" thickBot="1" x14ac:dyDescent="0.35">
      <c r="C349" s="95">
        <v>43341</v>
      </c>
      <c r="D349" s="96">
        <v>0.61502314814814818</v>
      </c>
      <c r="E349" s="97" t="s">
        <v>9</v>
      </c>
      <c r="F349" s="97">
        <v>16</v>
      </c>
      <c r="G349" s="98" t="s">
        <v>11</v>
      </c>
    </row>
    <row r="350" spans="3:7" ht="15" thickBot="1" x14ac:dyDescent="0.35">
      <c r="C350" s="95">
        <v>43341</v>
      </c>
      <c r="D350" s="96">
        <v>0.61504629629629626</v>
      </c>
      <c r="E350" s="97" t="s">
        <v>9</v>
      </c>
      <c r="F350" s="97">
        <v>11</v>
      </c>
      <c r="G350" s="98" t="s">
        <v>11</v>
      </c>
    </row>
    <row r="351" spans="3:7" ht="15" thickBot="1" x14ac:dyDescent="0.35">
      <c r="C351" s="95">
        <v>43341</v>
      </c>
      <c r="D351" s="96">
        <v>0.61784722222222221</v>
      </c>
      <c r="E351" s="97" t="s">
        <v>9</v>
      </c>
      <c r="F351" s="97">
        <v>10</v>
      </c>
      <c r="G351" s="98" t="s">
        <v>10</v>
      </c>
    </row>
    <row r="352" spans="3:7" ht="15" thickBot="1" x14ac:dyDescent="0.35">
      <c r="C352" s="95">
        <v>43341</v>
      </c>
      <c r="D352" s="96">
        <v>0.62151620370370375</v>
      </c>
      <c r="E352" s="97" t="s">
        <v>9</v>
      </c>
      <c r="F352" s="97">
        <v>9</v>
      </c>
      <c r="G352" s="98" t="s">
        <v>10</v>
      </c>
    </row>
    <row r="353" spans="3:7" ht="15" thickBot="1" x14ac:dyDescent="0.35">
      <c r="C353" s="95">
        <v>43341</v>
      </c>
      <c r="D353" s="96">
        <v>0.62449074074074074</v>
      </c>
      <c r="E353" s="97" t="s">
        <v>9</v>
      </c>
      <c r="F353" s="97">
        <v>6</v>
      </c>
      <c r="G353" s="98" t="s">
        <v>11</v>
      </c>
    </row>
    <row r="354" spans="3:7" ht="15" thickBot="1" x14ac:dyDescent="0.35">
      <c r="C354" s="95">
        <v>43341</v>
      </c>
      <c r="D354" s="96">
        <v>0.62667824074074074</v>
      </c>
      <c r="E354" s="97" t="s">
        <v>9</v>
      </c>
      <c r="F354" s="97">
        <v>6</v>
      </c>
      <c r="G354" s="98" t="s">
        <v>10</v>
      </c>
    </row>
    <row r="355" spans="3:7" ht="15" thickBot="1" x14ac:dyDescent="0.35">
      <c r="C355" s="95">
        <v>43341</v>
      </c>
      <c r="D355" s="96">
        <v>0.63072916666666667</v>
      </c>
      <c r="E355" s="97" t="s">
        <v>9</v>
      </c>
      <c r="F355" s="97">
        <v>5</v>
      </c>
      <c r="G355" s="98" t="s">
        <v>11</v>
      </c>
    </row>
    <row r="356" spans="3:7" ht="15" thickBot="1" x14ac:dyDescent="0.35">
      <c r="C356" s="95">
        <v>43341</v>
      </c>
      <c r="D356" s="96">
        <v>0.64587962962962964</v>
      </c>
      <c r="E356" s="97" t="s">
        <v>9</v>
      </c>
      <c r="F356" s="97">
        <v>3</v>
      </c>
      <c r="G356" s="98" t="s">
        <v>10</v>
      </c>
    </row>
    <row r="357" spans="3:7" ht="15" thickBot="1" x14ac:dyDescent="0.35">
      <c r="C357" s="95">
        <v>43341</v>
      </c>
      <c r="D357" s="96">
        <v>0.64940972222222226</v>
      </c>
      <c r="E357" s="97" t="s">
        <v>9</v>
      </c>
      <c r="F357" s="97">
        <v>15</v>
      </c>
      <c r="G357" s="98" t="s">
        <v>10</v>
      </c>
    </row>
    <row r="358" spans="3:7" ht="15" thickBot="1" x14ac:dyDescent="0.35">
      <c r="C358" s="95">
        <v>43341</v>
      </c>
      <c r="D358" s="96">
        <v>0.65481481481481485</v>
      </c>
      <c r="E358" s="97" t="s">
        <v>9</v>
      </c>
      <c r="F358" s="97">
        <v>12</v>
      </c>
      <c r="G358" s="98" t="s">
        <v>11</v>
      </c>
    </row>
    <row r="359" spans="3:7" ht="15" thickBot="1" x14ac:dyDescent="0.35">
      <c r="C359" s="95">
        <v>43341</v>
      </c>
      <c r="D359" s="96">
        <v>0.65702546296296294</v>
      </c>
      <c r="E359" s="97" t="s">
        <v>9</v>
      </c>
      <c r="F359" s="97">
        <v>19</v>
      </c>
      <c r="G359" s="98" t="s">
        <v>10</v>
      </c>
    </row>
    <row r="360" spans="3:7" ht="15" thickBot="1" x14ac:dyDescent="0.35">
      <c r="C360" s="95">
        <v>43341</v>
      </c>
      <c r="D360" s="96">
        <v>0.65709490740740739</v>
      </c>
      <c r="E360" s="97" t="s">
        <v>9</v>
      </c>
      <c r="F360" s="97">
        <v>21</v>
      </c>
      <c r="G360" s="98" t="s">
        <v>10</v>
      </c>
    </row>
    <row r="361" spans="3:7" ht="15" thickBot="1" x14ac:dyDescent="0.35">
      <c r="C361" s="95">
        <v>43341</v>
      </c>
      <c r="D361" s="96">
        <v>0.67180555555555566</v>
      </c>
      <c r="E361" s="97" t="s">
        <v>9</v>
      </c>
      <c r="F361" s="97">
        <v>24</v>
      </c>
      <c r="G361" s="98" t="s">
        <v>10</v>
      </c>
    </row>
    <row r="362" spans="3:7" ht="15" thickBot="1" x14ac:dyDescent="0.35">
      <c r="C362" s="95">
        <v>43341</v>
      </c>
      <c r="D362" s="96">
        <v>0.67883101851851846</v>
      </c>
      <c r="E362" s="97" t="s">
        <v>9</v>
      </c>
      <c r="F362" s="97">
        <v>22</v>
      </c>
      <c r="G362" s="98" t="s">
        <v>10</v>
      </c>
    </row>
    <row r="363" spans="3:7" ht="15" thickBot="1" x14ac:dyDescent="0.35">
      <c r="C363" s="95">
        <v>43341</v>
      </c>
      <c r="D363" s="96">
        <v>0.68357638888888894</v>
      </c>
      <c r="E363" s="97" t="s">
        <v>9</v>
      </c>
      <c r="F363" s="97">
        <v>19</v>
      </c>
      <c r="G363" s="98" t="s">
        <v>10</v>
      </c>
    </row>
    <row r="364" spans="3:7" ht="15" thickBot="1" x14ac:dyDescent="0.35">
      <c r="C364" s="95">
        <v>43341</v>
      </c>
      <c r="D364" s="96">
        <v>0.69067129629629631</v>
      </c>
      <c r="E364" s="97" t="s">
        <v>9</v>
      </c>
      <c r="F364" s="97">
        <v>18</v>
      </c>
      <c r="G364" s="98" t="s">
        <v>10</v>
      </c>
    </row>
    <row r="365" spans="3:7" ht="15" thickBot="1" x14ac:dyDescent="0.35">
      <c r="C365" s="95">
        <v>43341</v>
      </c>
      <c r="D365" s="96">
        <v>0.69236111111111109</v>
      </c>
      <c r="E365" s="97" t="s">
        <v>9</v>
      </c>
      <c r="F365" s="97">
        <v>24</v>
      </c>
      <c r="G365" s="98" t="s">
        <v>10</v>
      </c>
    </row>
    <row r="366" spans="3:7" ht="15" thickBot="1" x14ac:dyDescent="0.35">
      <c r="C366" s="95">
        <v>43341</v>
      </c>
      <c r="D366" s="96">
        <v>0.69344907407407408</v>
      </c>
      <c r="E366" s="97" t="s">
        <v>9</v>
      </c>
      <c r="F366" s="97">
        <v>23</v>
      </c>
      <c r="G366" s="98" t="s">
        <v>11</v>
      </c>
    </row>
    <row r="367" spans="3:7" ht="15" thickBot="1" x14ac:dyDescent="0.35">
      <c r="C367" s="95">
        <v>43341</v>
      </c>
      <c r="D367" s="96">
        <v>0.70107638888888879</v>
      </c>
      <c r="E367" s="97" t="s">
        <v>9</v>
      </c>
      <c r="F367" s="97">
        <v>24</v>
      </c>
      <c r="G367" s="98" t="s">
        <v>10</v>
      </c>
    </row>
    <row r="368" spans="3:7" ht="15" thickBot="1" x14ac:dyDescent="0.35">
      <c r="C368" s="95">
        <v>43341</v>
      </c>
      <c r="D368" s="96">
        <v>0.70263888888888892</v>
      </c>
      <c r="E368" s="97" t="s">
        <v>9</v>
      </c>
      <c r="F368" s="97">
        <v>21</v>
      </c>
      <c r="G368" s="98" t="s">
        <v>10</v>
      </c>
    </row>
    <row r="369" spans="3:7" ht="15" thickBot="1" x14ac:dyDescent="0.35">
      <c r="C369" s="95">
        <v>43341</v>
      </c>
      <c r="D369" s="96">
        <v>0.70446759259259262</v>
      </c>
      <c r="E369" s="97" t="s">
        <v>9</v>
      </c>
      <c r="F369" s="97">
        <v>18</v>
      </c>
      <c r="G369" s="98" t="s">
        <v>10</v>
      </c>
    </row>
    <row r="370" spans="3:7" ht="15" thickBot="1" x14ac:dyDescent="0.35">
      <c r="C370" s="95">
        <v>43341</v>
      </c>
      <c r="D370" s="96">
        <v>0.70811342592592597</v>
      </c>
      <c r="E370" s="97" t="s">
        <v>9</v>
      </c>
      <c r="F370" s="97">
        <v>13</v>
      </c>
      <c r="G370" s="98" t="s">
        <v>11</v>
      </c>
    </row>
    <row r="371" spans="3:7" ht="15" thickBot="1" x14ac:dyDescent="0.35">
      <c r="C371" s="95">
        <v>43341</v>
      </c>
      <c r="D371" s="96">
        <v>0.70856481481481481</v>
      </c>
      <c r="E371" s="97" t="s">
        <v>9</v>
      </c>
      <c r="F371" s="97">
        <v>23</v>
      </c>
      <c r="G371" s="98" t="s">
        <v>10</v>
      </c>
    </row>
    <row r="372" spans="3:7" ht="15" thickBot="1" x14ac:dyDescent="0.35">
      <c r="C372" s="95">
        <v>43341</v>
      </c>
      <c r="D372" s="96">
        <v>0.71128472222222217</v>
      </c>
      <c r="E372" s="97" t="s">
        <v>9</v>
      </c>
      <c r="F372" s="97">
        <v>11</v>
      </c>
      <c r="G372" s="98" t="s">
        <v>10</v>
      </c>
    </row>
    <row r="373" spans="3:7" ht="15" thickBot="1" x14ac:dyDescent="0.35">
      <c r="C373" s="95">
        <v>43341</v>
      </c>
      <c r="D373" s="96">
        <v>0.71524305555555545</v>
      </c>
      <c r="E373" s="97" t="s">
        <v>9</v>
      </c>
      <c r="F373" s="97">
        <v>20</v>
      </c>
      <c r="G373" s="98" t="s">
        <v>10</v>
      </c>
    </row>
    <row r="374" spans="3:7" ht="15" thickBot="1" x14ac:dyDescent="0.35">
      <c r="C374" s="95">
        <v>43341</v>
      </c>
      <c r="D374" s="96">
        <v>0.71682870370370377</v>
      </c>
      <c r="E374" s="97" t="s">
        <v>9</v>
      </c>
      <c r="F374" s="97">
        <v>10</v>
      </c>
      <c r="G374" s="98" t="s">
        <v>10</v>
      </c>
    </row>
    <row r="375" spans="3:7" ht="15" thickBot="1" x14ac:dyDescent="0.35">
      <c r="C375" s="95">
        <v>43341</v>
      </c>
      <c r="D375" s="96">
        <v>0.72354166666666664</v>
      </c>
      <c r="E375" s="97" t="s">
        <v>9</v>
      </c>
      <c r="F375" s="97">
        <v>11</v>
      </c>
      <c r="G375" s="98" t="s">
        <v>11</v>
      </c>
    </row>
    <row r="376" spans="3:7" ht="15" thickBot="1" x14ac:dyDescent="0.35">
      <c r="C376" s="95">
        <v>43341</v>
      </c>
      <c r="D376" s="96">
        <v>0.72781250000000008</v>
      </c>
      <c r="E376" s="97" t="s">
        <v>9</v>
      </c>
      <c r="F376" s="97">
        <v>13</v>
      </c>
      <c r="G376" s="98" t="s">
        <v>11</v>
      </c>
    </row>
    <row r="377" spans="3:7" ht="15" thickBot="1" x14ac:dyDescent="0.35">
      <c r="C377" s="95">
        <v>43341</v>
      </c>
      <c r="D377" s="96">
        <v>0.73033564814814822</v>
      </c>
      <c r="E377" s="97" t="s">
        <v>9</v>
      </c>
      <c r="F377" s="97">
        <v>17</v>
      </c>
      <c r="G377" s="98" t="s">
        <v>10</v>
      </c>
    </row>
    <row r="378" spans="3:7" ht="15" thickBot="1" x14ac:dyDescent="0.35">
      <c r="C378" s="95">
        <v>43341</v>
      </c>
      <c r="D378" s="96">
        <v>0.73037037037037045</v>
      </c>
      <c r="E378" s="97" t="s">
        <v>9</v>
      </c>
      <c r="F378" s="97">
        <v>10</v>
      </c>
      <c r="G378" s="98" t="s">
        <v>10</v>
      </c>
    </row>
    <row r="379" spans="3:7" ht="15" thickBot="1" x14ac:dyDescent="0.35">
      <c r="C379" s="95">
        <v>43341</v>
      </c>
      <c r="D379" s="96">
        <v>0.73295138888888889</v>
      </c>
      <c r="E379" s="97" t="s">
        <v>9</v>
      </c>
      <c r="F379" s="97">
        <v>21</v>
      </c>
      <c r="G379" s="98" t="s">
        <v>10</v>
      </c>
    </row>
    <row r="380" spans="3:7" ht="15" thickBot="1" x14ac:dyDescent="0.35">
      <c r="C380" s="95">
        <v>43341</v>
      </c>
      <c r="D380" s="96">
        <v>0.7333101851851852</v>
      </c>
      <c r="E380" s="97" t="s">
        <v>9</v>
      </c>
      <c r="F380" s="97">
        <v>13</v>
      </c>
      <c r="G380" s="98" t="s">
        <v>10</v>
      </c>
    </row>
    <row r="381" spans="3:7" ht="15" thickBot="1" x14ac:dyDescent="0.35">
      <c r="C381" s="95">
        <v>43341</v>
      </c>
      <c r="D381" s="96">
        <v>0.73482638888888896</v>
      </c>
      <c r="E381" s="97" t="s">
        <v>9</v>
      </c>
      <c r="F381" s="97">
        <v>10</v>
      </c>
      <c r="G381" s="98" t="s">
        <v>11</v>
      </c>
    </row>
    <row r="382" spans="3:7" ht="15" thickBot="1" x14ac:dyDescent="0.35">
      <c r="C382" s="95">
        <v>43341</v>
      </c>
      <c r="D382" s="96">
        <v>0.73833333333333329</v>
      </c>
      <c r="E382" s="97" t="s">
        <v>9</v>
      </c>
      <c r="F382" s="97">
        <v>24</v>
      </c>
      <c r="G382" s="98" t="s">
        <v>10</v>
      </c>
    </row>
    <row r="383" spans="3:7" ht="15" thickBot="1" x14ac:dyDescent="0.35">
      <c r="C383" s="95">
        <v>43341</v>
      </c>
      <c r="D383" s="96">
        <v>0.73837962962962955</v>
      </c>
      <c r="E383" s="97" t="s">
        <v>9</v>
      </c>
      <c r="F383" s="97">
        <v>28</v>
      </c>
      <c r="G383" s="98" t="s">
        <v>10</v>
      </c>
    </row>
    <row r="384" spans="3:7" ht="15" thickBot="1" x14ac:dyDescent="0.35">
      <c r="C384" s="95">
        <v>43341</v>
      </c>
      <c r="D384" s="96">
        <v>0.73900462962962965</v>
      </c>
      <c r="E384" s="97" t="s">
        <v>9</v>
      </c>
      <c r="F384" s="97">
        <v>12</v>
      </c>
      <c r="G384" s="98" t="s">
        <v>11</v>
      </c>
    </row>
    <row r="385" spans="3:7" ht="15" thickBot="1" x14ac:dyDescent="0.35">
      <c r="C385" s="95">
        <v>43341</v>
      </c>
      <c r="D385" s="96">
        <v>0.74689814814814814</v>
      </c>
      <c r="E385" s="97" t="s">
        <v>9</v>
      </c>
      <c r="F385" s="97">
        <v>24</v>
      </c>
      <c r="G385" s="98" t="s">
        <v>10</v>
      </c>
    </row>
    <row r="386" spans="3:7" ht="15" thickBot="1" x14ac:dyDescent="0.35">
      <c r="C386" s="95">
        <v>43341</v>
      </c>
      <c r="D386" s="96">
        <v>0.75428240740740737</v>
      </c>
      <c r="E386" s="97" t="s">
        <v>9</v>
      </c>
      <c r="F386" s="97">
        <v>9</v>
      </c>
      <c r="G386" s="98" t="s">
        <v>11</v>
      </c>
    </row>
    <row r="387" spans="3:7" ht="15" thickBot="1" x14ac:dyDescent="0.35">
      <c r="C387" s="95">
        <v>43341</v>
      </c>
      <c r="D387" s="96">
        <v>0.76196759259259261</v>
      </c>
      <c r="E387" s="97" t="s">
        <v>9</v>
      </c>
      <c r="F387" s="97">
        <v>11</v>
      </c>
      <c r="G387" s="98" t="s">
        <v>11</v>
      </c>
    </row>
    <row r="388" spans="3:7" ht="15" thickBot="1" x14ac:dyDescent="0.35">
      <c r="C388" s="95">
        <v>43341</v>
      </c>
      <c r="D388" s="96">
        <v>0.76550925925925928</v>
      </c>
      <c r="E388" s="97" t="s">
        <v>9</v>
      </c>
      <c r="F388" s="97">
        <v>22</v>
      </c>
      <c r="G388" s="98" t="s">
        <v>10</v>
      </c>
    </row>
    <row r="389" spans="3:7" ht="15" thickBot="1" x14ac:dyDescent="0.35">
      <c r="C389" s="95">
        <v>43341</v>
      </c>
      <c r="D389" s="96">
        <v>0.76642361111111112</v>
      </c>
      <c r="E389" s="97" t="s">
        <v>9</v>
      </c>
      <c r="F389" s="97">
        <v>17</v>
      </c>
      <c r="G389" s="98" t="s">
        <v>10</v>
      </c>
    </row>
    <row r="390" spans="3:7" ht="15" thickBot="1" x14ac:dyDescent="0.35">
      <c r="C390" s="95">
        <v>43341</v>
      </c>
      <c r="D390" s="96">
        <v>0.76750000000000007</v>
      </c>
      <c r="E390" s="97" t="s">
        <v>9</v>
      </c>
      <c r="F390" s="97">
        <v>12</v>
      </c>
      <c r="G390" s="98" t="s">
        <v>10</v>
      </c>
    </row>
    <row r="391" spans="3:7" ht="15" thickBot="1" x14ac:dyDescent="0.35">
      <c r="C391" s="95">
        <v>43341</v>
      </c>
      <c r="D391" s="96">
        <v>0.76767361111111121</v>
      </c>
      <c r="E391" s="97" t="s">
        <v>9</v>
      </c>
      <c r="F391" s="97">
        <v>12</v>
      </c>
      <c r="G391" s="98" t="s">
        <v>10</v>
      </c>
    </row>
    <row r="392" spans="3:7" ht="15" thickBot="1" x14ac:dyDescent="0.35">
      <c r="C392" s="95">
        <v>43341</v>
      </c>
      <c r="D392" s="96">
        <v>0.76871527777777782</v>
      </c>
      <c r="E392" s="97" t="s">
        <v>9</v>
      </c>
      <c r="F392" s="97">
        <v>16</v>
      </c>
      <c r="G392" s="98" t="s">
        <v>11</v>
      </c>
    </row>
    <row r="393" spans="3:7" ht="15" thickBot="1" x14ac:dyDescent="0.35">
      <c r="C393" s="95">
        <v>43341</v>
      </c>
      <c r="D393" s="96">
        <v>0.77711805555555558</v>
      </c>
      <c r="E393" s="97" t="s">
        <v>9</v>
      </c>
      <c r="F393" s="97">
        <v>11</v>
      </c>
      <c r="G393" s="98" t="s">
        <v>11</v>
      </c>
    </row>
    <row r="394" spans="3:7" ht="15" thickBot="1" x14ac:dyDescent="0.35">
      <c r="C394" s="95">
        <v>43341</v>
      </c>
      <c r="D394" s="96">
        <v>0.77771990740740737</v>
      </c>
      <c r="E394" s="97" t="s">
        <v>9</v>
      </c>
      <c r="F394" s="97">
        <v>21</v>
      </c>
      <c r="G394" s="98" t="s">
        <v>10</v>
      </c>
    </row>
    <row r="395" spans="3:7" ht="15" thickBot="1" x14ac:dyDescent="0.35">
      <c r="C395" s="95">
        <v>43341</v>
      </c>
      <c r="D395" s="96">
        <v>0.78400462962962969</v>
      </c>
      <c r="E395" s="97" t="s">
        <v>9</v>
      </c>
      <c r="F395" s="97">
        <v>21</v>
      </c>
      <c r="G395" s="98" t="s">
        <v>10</v>
      </c>
    </row>
    <row r="396" spans="3:7" ht="15" thickBot="1" x14ac:dyDescent="0.35">
      <c r="C396" s="95">
        <v>43341</v>
      </c>
      <c r="D396" s="96">
        <v>0.78518518518518521</v>
      </c>
      <c r="E396" s="97" t="s">
        <v>9</v>
      </c>
      <c r="F396" s="97">
        <v>11</v>
      </c>
      <c r="G396" s="98" t="s">
        <v>11</v>
      </c>
    </row>
    <row r="397" spans="3:7" ht="15" thickBot="1" x14ac:dyDescent="0.35">
      <c r="C397" s="95">
        <v>43341</v>
      </c>
      <c r="D397" s="96">
        <v>0.79252314814814817</v>
      </c>
      <c r="E397" s="97" t="s">
        <v>9</v>
      </c>
      <c r="F397" s="97">
        <v>29</v>
      </c>
      <c r="G397" s="98" t="s">
        <v>10</v>
      </c>
    </row>
    <row r="398" spans="3:7" ht="15" thickBot="1" x14ac:dyDescent="0.35">
      <c r="C398" s="95">
        <v>43341</v>
      </c>
      <c r="D398" s="96">
        <v>0.80622685185185183</v>
      </c>
      <c r="E398" s="97" t="s">
        <v>9</v>
      </c>
      <c r="F398" s="97">
        <v>10</v>
      </c>
      <c r="G398" s="98" t="s">
        <v>11</v>
      </c>
    </row>
    <row r="399" spans="3:7" ht="15" thickBot="1" x14ac:dyDescent="0.35">
      <c r="C399" s="95">
        <v>43341</v>
      </c>
      <c r="D399" s="96">
        <v>0.83604166666666668</v>
      </c>
      <c r="E399" s="97" t="s">
        <v>9</v>
      </c>
      <c r="F399" s="97">
        <v>16</v>
      </c>
      <c r="G399" s="98" t="s">
        <v>10</v>
      </c>
    </row>
    <row r="400" spans="3:7" ht="15" thickBot="1" x14ac:dyDescent="0.35">
      <c r="C400" s="95">
        <v>43341</v>
      </c>
      <c r="D400" s="96">
        <v>0.83605324074074072</v>
      </c>
      <c r="E400" s="97" t="s">
        <v>9</v>
      </c>
      <c r="F400" s="97">
        <v>12</v>
      </c>
      <c r="G400" s="98" t="s">
        <v>10</v>
      </c>
    </row>
    <row r="401" spans="3:7" ht="15" thickBot="1" x14ac:dyDescent="0.35">
      <c r="C401" s="95">
        <v>43341</v>
      </c>
      <c r="D401" s="96">
        <v>0.83922453703703714</v>
      </c>
      <c r="E401" s="97" t="s">
        <v>9</v>
      </c>
      <c r="F401" s="97">
        <v>12</v>
      </c>
      <c r="G401" s="98" t="s">
        <v>11</v>
      </c>
    </row>
    <row r="402" spans="3:7" ht="15" thickBot="1" x14ac:dyDescent="0.35">
      <c r="C402" s="95">
        <v>43341</v>
      </c>
      <c r="D402" s="96">
        <v>0.84182870370370377</v>
      </c>
      <c r="E402" s="97" t="s">
        <v>9</v>
      </c>
      <c r="F402" s="97">
        <v>10</v>
      </c>
      <c r="G402" s="98" t="s">
        <v>11</v>
      </c>
    </row>
    <row r="403" spans="3:7" ht="15" thickBot="1" x14ac:dyDescent="0.35">
      <c r="C403" s="95">
        <v>43341</v>
      </c>
      <c r="D403" s="96">
        <v>0.84613425925925922</v>
      </c>
      <c r="E403" s="97" t="s">
        <v>9</v>
      </c>
      <c r="F403" s="97">
        <v>19</v>
      </c>
      <c r="G403" s="98" t="s">
        <v>10</v>
      </c>
    </row>
    <row r="404" spans="3:7" ht="15" thickBot="1" x14ac:dyDescent="0.35">
      <c r="C404" s="95">
        <v>43341</v>
      </c>
      <c r="D404" s="96">
        <v>0.84884259259259265</v>
      </c>
      <c r="E404" s="97" t="s">
        <v>9</v>
      </c>
      <c r="F404" s="97">
        <v>13</v>
      </c>
      <c r="G404" s="98" t="s">
        <v>11</v>
      </c>
    </row>
    <row r="405" spans="3:7" ht="15" thickBot="1" x14ac:dyDescent="0.35">
      <c r="C405" s="95">
        <v>43341</v>
      </c>
      <c r="D405" s="96">
        <v>0.8536921296296297</v>
      </c>
      <c r="E405" s="97" t="s">
        <v>9</v>
      </c>
      <c r="F405" s="97">
        <v>12</v>
      </c>
      <c r="G405" s="98" t="s">
        <v>11</v>
      </c>
    </row>
    <row r="406" spans="3:7" ht="15" thickBot="1" x14ac:dyDescent="0.35">
      <c r="C406" s="95">
        <v>43341</v>
      </c>
      <c r="D406" s="96">
        <v>0.8601967592592592</v>
      </c>
      <c r="E406" s="97" t="s">
        <v>9</v>
      </c>
      <c r="F406" s="97">
        <v>21</v>
      </c>
      <c r="G406" s="98" t="s">
        <v>10</v>
      </c>
    </row>
    <row r="407" spans="3:7" ht="15" thickBot="1" x14ac:dyDescent="0.35">
      <c r="C407" s="95">
        <v>43341</v>
      </c>
      <c r="D407" s="96">
        <v>0.86663194444444447</v>
      </c>
      <c r="E407" s="97" t="s">
        <v>9</v>
      </c>
      <c r="F407" s="97">
        <v>9</v>
      </c>
      <c r="G407" s="98" t="s">
        <v>10</v>
      </c>
    </row>
    <row r="408" spans="3:7" ht="15" thickBot="1" x14ac:dyDescent="0.35">
      <c r="C408" s="95">
        <v>43341</v>
      </c>
      <c r="D408" s="96">
        <v>0.88287037037037042</v>
      </c>
      <c r="E408" s="97" t="s">
        <v>9</v>
      </c>
      <c r="F408" s="97">
        <v>12</v>
      </c>
      <c r="G408" s="98" t="s">
        <v>10</v>
      </c>
    </row>
    <row r="409" spans="3:7" ht="15" thickBot="1" x14ac:dyDescent="0.35">
      <c r="C409" s="95">
        <v>43341</v>
      </c>
      <c r="D409" s="96">
        <v>0.88305555555555548</v>
      </c>
      <c r="E409" s="97" t="s">
        <v>9</v>
      </c>
      <c r="F409" s="97">
        <v>17</v>
      </c>
      <c r="G409" s="98" t="s">
        <v>11</v>
      </c>
    </row>
    <row r="410" spans="3:7" ht="15" thickBot="1" x14ac:dyDescent="0.35">
      <c r="C410" s="95">
        <v>43341</v>
      </c>
      <c r="D410" s="96">
        <v>0.89376157407407408</v>
      </c>
      <c r="E410" s="97" t="s">
        <v>9</v>
      </c>
      <c r="F410" s="97">
        <v>32</v>
      </c>
      <c r="G410" s="98" t="s">
        <v>11</v>
      </c>
    </row>
    <row r="411" spans="3:7" ht="15" thickBot="1" x14ac:dyDescent="0.35">
      <c r="C411" s="95">
        <v>43341</v>
      </c>
      <c r="D411" s="96">
        <v>0.89574074074074073</v>
      </c>
      <c r="E411" s="97" t="s">
        <v>9</v>
      </c>
      <c r="F411" s="97">
        <v>11</v>
      </c>
      <c r="G411" s="98" t="s">
        <v>10</v>
      </c>
    </row>
    <row r="412" spans="3:7" ht="15" thickBot="1" x14ac:dyDescent="0.35">
      <c r="C412" s="95">
        <v>43342</v>
      </c>
      <c r="D412" s="96">
        <v>0.14087962962962963</v>
      </c>
      <c r="E412" s="97" t="s">
        <v>9</v>
      </c>
      <c r="F412" s="97">
        <v>12</v>
      </c>
      <c r="G412" s="98" t="s">
        <v>11</v>
      </c>
    </row>
    <row r="413" spans="3:7" ht="15" thickBot="1" x14ac:dyDescent="0.35">
      <c r="C413" s="95">
        <v>43342</v>
      </c>
      <c r="D413" s="96">
        <v>0.14120370370370369</v>
      </c>
      <c r="E413" s="97" t="s">
        <v>9</v>
      </c>
      <c r="F413" s="97">
        <v>10</v>
      </c>
      <c r="G413" s="98" t="s">
        <v>11</v>
      </c>
    </row>
    <row r="414" spans="3:7" ht="15" thickBot="1" x14ac:dyDescent="0.35">
      <c r="C414" s="95">
        <v>43342</v>
      </c>
      <c r="D414" s="96">
        <v>0.25768518518518518</v>
      </c>
      <c r="E414" s="97" t="s">
        <v>9</v>
      </c>
      <c r="F414" s="97">
        <v>14</v>
      </c>
      <c r="G414" s="98" t="s">
        <v>11</v>
      </c>
    </row>
    <row r="415" spans="3:7" ht="15" thickBot="1" x14ac:dyDescent="0.35">
      <c r="C415" s="95">
        <v>43342</v>
      </c>
      <c r="D415" s="96">
        <v>0.26900462962962962</v>
      </c>
      <c r="E415" s="97" t="s">
        <v>9</v>
      </c>
      <c r="F415" s="97">
        <v>11</v>
      </c>
      <c r="G415" s="98" t="s">
        <v>11</v>
      </c>
    </row>
    <row r="416" spans="3:7" ht="15" thickBot="1" x14ac:dyDescent="0.35">
      <c r="C416" s="95">
        <v>43342</v>
      </c>
      <c r="D416" s="96">
        <v>0.27945601851851848</v>
      </c>
      <c r="E416" s="97" t="s">
        <v>9</v>
      </c>
      <c r="F416" s="97">
        <v>12</v>
      </c>
      <c r="G416" s="98" t="s">
        <v>11</v>
      </c>
    </row>
    <row r="417" spans="3:7" ht="15" thickBot="1" x14ac:dyDescent="0.35">
      <c r="C417" s="95">
        <v>43342</v>
      </c>
      <c r="D417" s="96">
        <v>0.28111111111111109</v>
      </c>
      <c r="E417" s="97" t="s">
        <v>9</v>
      </c>
      <c r="F417" s="97">
        <v>10</v>
      </c>
      <c r="G417" s="98" t="s">
        <v>10</v>
      </c>
    </row>
    <row r="418" spans="3:7" ht="15" thickBot="1" x14ac:dyDescent="0.35">
      <c r="C418" s="95">
        <v>43342</v>
      </c>
      <c r="D418" s="96">
        <v>0.30439814814814814</v>
      </c>
      <c r="E418" s="97" t="s">
        <v>9</v>
      </c>
      <c r="F418" s="97">
        <v>11</v>
      </c>
      <c r="G418" s="98" t="s">
        <v>11</v>
      </c>
    </row>
    <row r="419" spans="3:7" ht="15" thickBot="1" x14ac:dyDescent="0.35">
      <c r="C419" s="95">
        <v>43342</v>
      </c>
      <c r="D419" s="96">
        <v>0.3064236111111111</v>
      </c>
      <c r="E419" s="97" t="s">
        <v>9</v>
      </c>
      <c r="F419" s="97">
        <v>11</v>
      </c>
      <c r="G419" s="98" t="s">
        <v>11</v>
      </c>
    </row>
    <row r="420" spans="3:7" ht="15" thickBot="1" x14ac:dyDescent="0.35">
      <c r="C420" s="95">
        <v>43342</v>
      </c>
      <c r="D420" s="96">
        <v>0.31056712962962962</v>
      </c>
      <c r="E420" s="97" t="s">
        <v>9</v>
      </c>
      <c r="F420" s="97">
        <v>12</v>
      </c>
      <c r="G420" s="98" t="s">
        <v>11</v>
      </c>
    </row>
    <row r="421" spans="3:7" ht="15" thickBot="1" x14ac:dyDescent="0.35">
      <c r="C421" s="95">
        <v>43342</v>
      </c>
      <c r="D421" s="96">
        <v>0.31130787037037039</v>
      </c>
      <c r="E421" s="97" t="s">
        <v>9</v>
      </c>
      <c r="F421" s="97">
        <v>13</v>
      </c>
      <c r="G421" s="98" t="s">
        <v>11</v>
      </c>
    </row>
    <row r="422" spans="3:7" ht="15" thickBot="1" x14ac:dyDescent="0.35">
      <c r="C422" s="95">
        <v>43342</v>
      </c>
      <c r="D422" s="96">
        <v>0.32041666666666663</v>
      </c>
      <c r="E422" s="97" t="s">
        <v>9</v>
      </c>
      <c r="F422" s="97">
        <v>20</v>
      </c>
      <c r="G422" s="98" t="s">
        <v>10</v>
      </c>
    </row>
    <row r="423" spans="3:7" ht="15" thickBot="1" x14ac:dyDescent="0.35">
      <c r="C423" s="95">
        <v>43342</v>
      </c>
      <c r="D423" s="96">
        <v>0.32715277777777779</v>
      </c>
      <c r="E423" s="97" t="s">
        <v>9</v>
      </c>
      <c r="F423" s="97">
        <v>15</v>
      </c>
      <c r="G423" s="98" t="s">
        <v>11</v>
      </c>
    </row>
    <row r="424" spans="3:7" ht="15" thickBot="1" x14ac:dyDescent="0.35">
      <c r="C424" s="95">
        <v>43342</v>
      </c>
      <c r="D424" s="96">
        <v>0.34672453703703704</v>
      </c>
      <c r="E424" s="97" t="s">
        <v>9</v>
      </c>
      <c r="F424" s="97">
        <v>13</v>
      </c>
      <c r="G424" s="98" t="s">
        <v>11</v>
      </c>
    </row>
    <row r="425" spans="3:7" ht="15" thickBot="1" x14ac:dyDescent="0.35">
      <c r="C425" s="95">
        <v>43342</v>
      </c>
      <c r="D425" s="96">
        <v>0.34855324074074073</v>
      </c>
      <c r="E425" s="97" t="s">
        <v>9</v>
      </c>
      <c r="F425" s="97">
        <v>9</v>
      </c>
      <c r="G425" s="98" t="s">
        <v>10</v>
      </c>
    </row>
    <row r="426" spans="3:7" ht="15" thickBot="1" x14ac:dyDescent="0.35">
      <c r="C426" s="95">
        <v>43342</v>
      </c>
      <c r="D426" s="96">
        <v>0.35422453703703699</v>
      </c>
      <c r="E426" s="97" t="s">
        <v>9</v>
      </c>
      <c r="F426" s="97">
        <v>11</v>
      </c>
      <c r="G426" s="98" t="s">
        <v>11</v>
      </c>
    </row>
    <row r="427" spans="3:7" ht="15" thickBot="1" x14ac:dyDescent="0.35">
      <c r="C427" s="95">
        <v>43342</v>
      </c>
      <c r="D427" s="96">
        <v>0.36230324074074072</v>
      </c>
      <c r="E427" s="97" t="s">
        <v>9</v>
      </c>
      <c r="F427" s="97">
        <v>10</v>
      </c>
      <c r="G427" s="98" t="s">
        <v>11</v>
      </c>
    </row>
    <row r="428" spans="3:7" ht="15" thickBot="1" x14ac:dyDescent="0.35">
      <c r="C428" s="95">
        <v>43342</v>
      </c>
      <c r="D428" s="96">
        <v>0.36894675925925924</v>
      </c>
      <c r="E428" s="97" t="s">
        <v>9</v>
      </c>
      <c r="F428" s="97">
        <v>9</v>
      </c>
      <c r="G428" s="98" t="s">
        <v>11</v>
      </c>
    </row>
    <row r="429" spans="3:7" ht="15" thickBot="1" x14ac:dyDescent="0.35">
      <c r="C429" s="95">
        <v>43342</v>
      </c>
      <c r="D429" s="96">
        <v>0.38127314814814817</v>
      </c>
      <c r="E429" s="97" t="s">
        <v>9</v>
      </c>
      <c r="F429" s="97">
        <v>12</v>
      </c>
      <c r="G429" s="98" t="s">
        <v>11</v>
      </c>
    </row>
    <row r="430" spans="3:7" ht="15" thickBot="1" x14ac:dyDescent="0.35">
      <c r="C430" s="95">
        <v>43342</v>
      </c>
      <c r="D430" s="96">
        <v>0.38484953703703706</v>
      </c>
      <c r="E430" s="97" t="s">
        <v>9</v>
      </c>
      <c r="F430" s="97">
        <v>6</v>
      </c>
      <c r="G430" s="98" t="s">
        <v>11</v>
      </c>
    </row>
    <row r="431" spans="3:7" ht="15" thickBot="1" x14ac:dyDescent="0.35">
      <c r="C431" s="95">
        <v>43342</v>
      </c>
      <c r="D431" s="96">
        <v>0.39422453703703703</v>
      </c>
      <c r="E431" s="97" t="s">
        <v>9</v>
      </c>
      <c r="F431" s="97">
        <v>10</v>
      </c>
      <c r="G431" s="98" t="s">
        <v>11</v>
      </c>
    </row>
    <row r="432" spans="3:7" ht="15" thickBot="1" x14ac:dyDescent="0.35">
      <c r="C432" s="95">
        <v>43342</v>
      </c>
      <c r="D432" s="96">
        <v>0.41271990740740744</v>
      </c>
      <c r="E432" s="97" t="s">
        <v>9</v>
      </c>
      <c r="F432" s="97">
        <v>10</v>
      </c>
      <c r="G432" s="98" t="s">
        <v>11</v>
      </c>
    </row>
    <row r="433" spans="3:7" ht="15" thickBot="1" x14ac:dyDescent="0.35">
      <c r="C433" s="95">
        <v>43342</v>
      </c>
      <c r="D433" s="96">
        <v>0.42917824074074074</v>
      </c>
      <c r="E433" s="97" t="s">
        <v>9</v>
      </c>
      <c r="F433" s="97">
        <v>10</v>
      </c>
      <c r="G433" s="98" t="s">
        <v>11</v>
      </c>
    </row>
    <row r="434" spans="3:7" ht="15" thickBot="1" x14ac:dyDescent="0.35">
      <c r="C434" s="95">
        <v>43342</v>
      </c>
      <c r="D434" s="96">
        <v>0.4796643518518518</v>
      </c>
      <c r="E434" s="97" t="s">
        <v>9</v>
      </c>
      <c r="F434" s="97">
        <v>8</v>
      </c>
      <c r="G434" s="98" t="s">
        <v>10</v>
      </c>
    </row>
    <row r="435" spans="3:7" ht="15" thickBot="1" x14ac:dyDescent="0.35">
      <c r="C435" s="95">
        <v>43342</v>
      </c>
      <c r="D435" s="96">
        <v>0.49670138888888887</v>
      </c>
      <c r="E435" s="97" t="s">
        <v>9</v>
      </c>
      <c r="F435" s="97">
        <v>5</v>
      </c>
      <c r="G435" s="98" t="s">
        <v>11</v>
      </c>
    </row>
    <row r="436" spans="3:7" ht="15" thickBot="1" x14ac:dyDescent="0.35">
      <c r="C436" s="95">
        <v>43342</v>
      </c>
      <c r="D436" s="96">
        <v>0.49712962962962964</v>
      </c>
      <c r="E436" s="97" t="s">
        <v>9</v>
      </c>
      <c r="F436" s="97">
        <v>26</v>
      </c>
      <c r="G436" s="98" t="s">
        <v>10</v>
      </c>
    </row>
    <row r="437" spans="3:7" ht="15" thickBot="1" x14ac:dyDescent="0.35">
      <c r="C437" s="95">
        <v>43342</v>
      </c>
      <c r="D437" s="96">
        <v>0.49790509259259258</v>
      </c>
      <c r="E437" s="97" t="s">
        <v>9</v>
      </c>
      <c r="F437" s="97">
        <v>11</v>
      </c>
      <c r="G437" s="98" t="s">
        <v>11</v>
      </c>
    </row>
    <row r="438" spans="3:7" ht="15" thickBot="1" x14ac:dyDescent="0.35">
      <c r="C438" s="95">
        <v>43342</v>
      </c>
      <c r="D438" s="96">
        <v>0.49836805555555558</v>
      </c>
      <c r="E438" s="97" t="s">
        <v>9</v>
      </c>
      <c r="F438" s="97">
        <v>10</v>
      </c>
      <c r="G438" s="98" t="s">
        <v>11</v>
      </c>
    </row>
    <row r="439" spans="3:7" ht="15" thickBot="1" x14ac:dyDescent="0.35">
      <c r="C439" s="95">
        <v>43342</v>
      </c>
      <c r="D439" s="96">
        <v>0.51209490740740737</v>
      </c>
      <c r="E439" s="97" t="s">
        <v>9</v>
      </c>
      <c r="F439" s="97">
        <v>9</v>
      </c>
      <c r="G439" s="98" t="s">
        <v>11</v>
      </c>
    </row>
    <row r="440" spans="3:7" ht="15" thickBot="1" x14ac:dyDescent="0.35">
      <c r="C440" s="95">
        <v>43342</v>
      </c>
      <c r="D440" s="96">
        <v>0.51671296296296299</v>
      </c>
      <c r="E440" s="97" t="s">
        <v>9</v>
      </c>
      <c r="F440" s="97">
        <v>10</v>
      </c>
      <c r="G440" s="98" t="s">
        <v>11</v>
      </c>
    </row>
    <row r="441" spans="3:7" ht="15" thickBot="1" x14ac:dyDescent="0.35">
      <c r="C441" s="95">
        <v>43342</v>
      </c>
      <c r="D441" s="96">
        <v>0.53809027777777774</v>
      </c>
      <c r="E441" s="97" t="s">
        <v>9</v>
      </c>
      <c r="F441" s="97">
        <v>9</v>
      </c>
      <c r="G441" s="98" t="s">
        <v>11</v>
      </c>
    </row>
    <row r="442" spans="3:7" ht="15" thickBot="1" x14ac:dyDescent="0.35">
      <c r="C442" s="95">
        <v>43342</v>
      </c>
      <c r="D442" s="96">
        <v>0.53834490740740748</v>
      </c>
      <c r="E442" s="97" t="s">
        <v>9</v>
      </c>
      <c r="F442" s="97">
        <v>6</v>
      </c>
      <c r="G442" s="98" t="s">
        <v>10</v>
      </c>
    </row>
    <row r="443" spans="3:7" ht="15" thickBot="1" x14ac:dyDescent="0.35">
      <c r="C443" s="95">
        <v>43342</v>
      </c>
      <c r="D443" s="96">
        <v>0.54519675925925926</v>
      </c>
      <c r="E443" s="97" t="s">
        <v>9</v>
      </c>
      <c r="F443" s="97">
        <v>19</v>
      </c>
      <c r="G443" s="98" t="s">
        <v>10</v>
      </c>
    </row>
    <row r="444" spans="3:7" ht="15" thickBot="1" x14ac:dyDescent="0.35">
      <c r="C444" s="95">
        <v>43342</v>
      </c>
      <c r="D444" s="96">
        <v>0.55032407407407413</v>
      </c>
      <c r="E444" s="97" t="s">
        <v>9</v>
      </c>
      <c r="F444" s="97">
        <v>19</v>
      </c>
      <c r="G444" s="98" t="s">
        <v>11</v>
      </c>
    </row>
    <row r="445" spans="3:7" ht="15" thickBot="1" x14ac:dyDescent="0.35">
      <c r="C445" s="95">
        <v>43342</v>
      </c>
      <c r="D445" s="96">
        <v>0.55629629629629629</v>
      </c>
      <c r="E445" s="97" t="s">
        <v>9</v>
      </c>
      <c r="F445" s="97">
        <v>15</v>
      </c>
      <c r="G445" s="98" t="s">
        <v>11</v>
      </c>
    </row>
    <row r="446" spans="3:7" ht="15" thickBot="1" x14ac:dyDescent="0.35">
      <c r="C446" s="95">
        <v>43342</v>
      </c>
      <c r="D446" s="96">
        <v>0.56468750000000001</v>
      </c>
      <c r="E446" s="97" t="s">
        <v>9</v>
      </c>
      <c r="F446" s="97">
        <v>10</v>
      </c>
      <c r="G446" s="98" t="s">
        <v>10</v>
      </c>
    </row>
    <row r="447" spans="3:7" ht="15" thickBot="1" x14ac:dyDescent="0.35">
      <c r="C447" s="95">
        <v>43342</v>
      </c>
      <c r="D447" s="96">
        <v>0.56668981481481484</v>
      </c>
      <c r="E447" s="97" t="s">
        <v>9</v>
      </c>
      <c r="F447" s="97">
        <v>7</v>
      </c>
      <c r="G447" s="98" t="s">
        <v>11</v>
      </c>
    </row>
    <row r="448" spans="3:7" ht="15" thickBot="1" x14ac:dyDescent="0.35">
      <c r="C448" s="95">
        <v>43342</v>
      </c>
      <c r="D448" s="96">
        <v>0.57315972222222222</v>
      </c>
      <c r="E448" s="97" t="s">
        <v>9</v>
      </c>
      <c r="F448" s="97">
        <v>13</v>
      </c>
      <c r="G448" s="98" t="s">
        <v>10</v>
      </c>
    </row>
    <row r="449" spans="3:7" ht="15" thickBot="1" x14ac:dyDescent="0.35">
      <c r="C449" s="95">
        <v>43342</v>
      </c>
      <c r="D449" s="96">
        <v>0.57751157407407405</v>
      </c>
      <c r="E449" s="97" t="s">
        <v>9</v>
      </c>
      <c r="F449" s="97">
        <v>12</v>
      </c>
      <c r="G449" s="98" t="s">
        <v>11</v>
      </c>
    </row>
    <row r="450" spans="3:7" ht="15" thickBot="1" x14ac:dyDescent="0.35">
      <c r="C450" s="95">
        <v>43342</v>
      </c>
      <c r="D450" s="96">
        <v>0.577662037037037</v>
      </c>
      <c r="E450" s="97" t="s">
        <v>9</v>
      </c>
      <c r="F450" s="97">
        <v>10</v>
      </c>
      <c r="G450" s="98" t="s">
        <v>11</v>
      </c>
    </row>
    <row r="451" spans="3:7" ht="15" thickBot="1" x14ac:dyDescent="0.35">
      <c r="C451" s="95">
        <v>43342</v>
      </c>
      <c r="D451" s="96">
        <v>0.58078703703703705</v>
      </c>
      <c r="E451" s="97" t="s">
        <v>9</v>
      </c>
      <c r="F451" s="97">
        <v>8</v>
      </c>
      <c r="G451" s="98" t="s">
        <v>10</v>
      </c>
    </row>
    <row r="452" spans="3:7" ht="15" thickBot="1" x14ac:dyDescent="0.35">
      <c r="C452" s="95">
        <v>43342</v>
      </c>
      <c r="D452" s="96">
        <v>0.58723379629629624</v>
      </c>
      <c r="E452" s="97" t="s">
        <v>9</v>
      </c>
      <c r="F452" s="97">
        <v>7</v>
      </c>
      <c r="G452" s="98" t="s">
        <v>10</v>
      </c>
    </row>
    <row r="453" spans="3:7" ht="15" thickBot="1" x14ac:dyDescent="0.35">
      <c r="C453" s="95">
        <v>43342</v>
      </c>
      <c r="D453" s="96">
        <v>0.59273148148148147</v>
      </c>
      <c r="E453" s="97" t="s">
        <v>9</v>
      </c>
      <c r="F453" s="97">
        <v>14</v>
      </c>
      <c r="G453" s="98" t="s">
        <v>11</v>
      </c>
    </row>
    <row r="454" spans="3:7" ht="15" thickBot="1" x14ac:dyDescent="0.35">
      <c r="C454" s="95">
        <v>43342</v>
      </c>
      <c r="D454" s="96">
        <v>0.5950347222222222</v>
      </c>
      <c r="E454" s="97" t="s">
        <v>9</v>
      </c>
      <c r="F454" s="97">
        <v>10</v>
      </c>
      <c r="G454" s="98" t="s">
        <v>11</v>
      </c>
    </row>
    <row r="455" spans="3:7" ht="15" thickBot="1" x14ac:dyDescent="0.35">
      <c r="C455" s="95">
        <v>43342</v>
      </c>
      <c r="D455" s="96">
        <v>0.60452546296296295</v>
      </c>
      <c r="E455" s="97" t="s">
        <v>9</v>
      </c>
      <c r="F455" s="97">
        <v>10</v>
      </c>
      <c r="G455" s="98" t="s">
        <v>11</v>
      </c>
    </row>
    <row r="456" spans="3:7" ht="15" thickBot="1" x14ac:dyDescent="0.35">
      <c r="C456" s="95">
        <v>43342</v>
      </c>
      <c r="D456" s="96">
        <v>0.61192129629629632</v>
      </c>
      <c r="E456" s="97" t="s">
        <v>9</v>
      </c>
      <c r="F456" s="97">
        <v>20</v>
      </c>
      <c r="G456" s="98" t="s">
        <v>10</v>
      </c>
    </row>
    <row r="457" spans="3:7" ht="15" thickBot="1" x14ac:dyDescent="0.35">
      <c r="C457" s="95">
        <v>43342</v>
      </c>
      <c r="D457" s="96">
        <v>0.62732638888888892</v>
      </c>
      <c r="E457" s="97" t="s">
        <v>9</v>
      </c>
      <c r="F457" s="97">
        <v>19</v>
      </c>
      <c r="G457" s="98" t="s">
        <v>10</v>
      </c>
    </row>
    <row r="458" spans="3:7" ht="15" thickBot="1" x14ac:dyDescent="0.35">
      <c r="C458" s="95">
        <v>43342</v>
      </c>
      <c r="D458" s="96">
        <v>0.62756944444444451</v>
      </c>
      <c r="E458" s="97" t="s">
        <v>9</v>
      </c>
      <c r="F458" s="97">
        <v>12</v>
      </c>
      <c r="G458" s="98" t="s">
        <v>11</v>
      </c>
    </row>
    <row r="459" spans="3:7" ht="15" thickBot="1" x14ac:dyDescent="0.35">
      <c r="C459" s="95">
        <v>43342</v>
      </c>
      <c r="D459" s="96">
        <v>0.63921296296296293</v>
      </c>
      <c r="E459" s="97" t="s">
        <v>9</v>
      </c>
      <c r="F459" s="97">
        <v>9</v>
      </c>
      <c r="G459" s="98" t="s">
        <v>11</v>
      </c>
    </row>
    <row r="460" spans="3:7" ht="15" thickBot="1" x14ac:dyDescent="0.35">
      <c r="C460" s="95">
        <v>43342</v>
      </c>
      <c r="D460" s="96">
        <v>0.64627314814814818</v>
      </c>
      <c r="E460" s="97" t="s">
        <v>9</v>
      </c>
      <c r="F460" s="97">
        <v>9</v>
      </c>
      <c r="G460" s="98" t="s">
        <v>11</v>
      </c>
    </row>
    <row r="461" spans="3:7" ht="15" thickBot="1" x14ac:dyDescent="0.35">
      <c r="C461" s="95">
        <v>43342</v>
      </c>
      <c r="D461" s="96">
        <v>0.64815972222222229</v>
      </c>
      <c r="E461" s="97" t="s">
        <v>9</v>
      </c>
      <c r="F461" s="97">
        <v>25</v>
      </c>
      <c r="G461" s="98" t="s">
        <v>10</v>
      </c>
    </row>
    <row r="462" spans="3:7" ht="15" thickBot="1" x14ac:dyDescent="0.35">
      <c r="C462" s="95">
        <v>43342</v>
      </c>
      <c r="D462" s="96">
        <v>0.65606481481481482</v>
      </c>
      <c r="E462" s="97" t="s">
        <v>9</v>
      </c>
      <c r="F462" s="97">
        <v>25</v>
      </c>
      <c r="G462" s="98" t="s">
        <v>11</v>
      </c>
    </row>
    <row r="463" spans="3:7" ht="15" thickBot="1" x14ac:dyDescent="0.35">
      <c r="C463" s="95">
        <v>43342</v>
      </c>
      <c r="D463" s="96">
        <v>0.65833333333333333</v>
      </c>
      <c r="E463" s="97" t="s">
        <v>9</v>
      </c>
      <c r="F463" s="97">
        <v>15</v>
      </c>
      <c r="G463" s="98" t="s">
        <v>11</v>
      </c>
    </row>
    <row r="464" spans="3:7" ht="15" thickBot="1" x14ac:dyDescent="0.35">
      <c r="C464" s="95">
        <v>43342</v>
      </c>
      <c r="D464" s="96">
        <v>0.66217592592592589</v>
      </c>
      <c r="E464" s="97" t="s">
        <v>9</v>
      </c>
      <c r="F464" s="97">
        <v>17</v>
      </c>
      <c r="G464" s="98" t="s">
        <v>11</v>
      </c>
    </row>
    <row r="465" spans="3:7" ht="15" thickBot="1" x14ac:dyDescent="0.35">
      <c r="C465" s="95">
        <v>43342</v>
      </c>
      <c r="D465" s="96">
        <v>0.67570601851851853</v>
      </c>
      <c r="E465" s="97" t="s">
        <v>9</v>
      </c>
      <c r="F465" s="97">
        <v>18</v>
      </c>
      <c r="G465" s="98" t="s">
        <v>10</v>
      </c>
    </row>
    <row r="466" spans="3:7" ht="15" thickBot="1" x14ac:dyDescent="0.35">
      <c r="C466" s="95">
        <v>43342</v>
      </c>
      <c r="D466" s="96">
        <v>0.68842592592592589</v>
      </c>
      <c r="E466" s="97" t="s">
        <v>9</v>
      </c>
      <c r="F466" s="97">
        <v>22</v>
      </c>
      <c r="G466" s="98" t="s">
        <v>10</v>
      </c>
    </row>
    <row r="467" spans="3:7" ht="15" thickBot="1" x14ac:dyDescent="0.35">
      <c r="C467" s="95">
        <v>43342</v>
      </c>
      <c r="D467" s="96">
        <v>0.69057870370370367</v>
      </c>
      <c r="E467" s="97" t="s">
        <v>9</v>
      </c>
      <c r="F467" s="97">
        <v>13</v>
      </c>
      <c r="G467" s="98" t="s">
        <v>10</v>
      </c>
    </row>
    <row r="468" spans="3:7" ht="15" thickBot="1" x14ac:dyDescent="0.35">
      <c r="C468" s="95">
        <v>43342</v>
      </c>
      <c r="D468" s="96">
        <v>0.6918171296296296</v>
      </c>
      <c r="E468" s="97" t="s">
        <v>9</v>
      </c>
      <c r="F468" s="97">
        <v>18</v>
      </c>
      <c r="G468" s="98" t="s">
        <v>10</v>
      </c>
    </row>
    <row r="469" spans="3:7" ht="15" thickBot="1" x14ac:dyDescent="0.35">
      <c r="C469" s="95">
        <v>43342</v>
      </c>
      <c r="D469" s="96">
        <v>0.69357638888888884</v>
      </c>
      <c r="E469" s="97" t="s">
        <v>9</v>
      </c>
      <c r="F469" s="97">
        <v>21</v>
      </c>
      <c r="G469" s="98" t="s">
        <v>10</v>
      </c>
    </row>
    <row r="470" spans="3:7" ht="15" thickBot="1" x14ac:dyDescent="0.35">
      <c r="C470" s="95">
        <v>43342</v>
      </c>
      <c r="D470" s="96">
        <v>0.69425925925925924</v>
      </c>
      <c r="E470" s="97" t="s">
        <v>9</v>
      </c>
      <c r="F470" s="97">
        <v>21</v>
      </c>
      <c r="G470" s="98" t="s">
        <v>11</v>
      </c>
    </row>
    <row r="471" spans="3:7" ht="15" thickBot="1" x14ac:dyDescent="0.35">
      <c r="C471" s="95">
        <v>43342</v>
      </c>
      <c r="D471" s="96">
        <v>0.69445601851851846</v>
      </c>
      <c r="E471" s="97" t="s">
        <v>9</v>
      </c>
      <c r="F471" s="97">
        <v>25</v>
      </c>
      <c r="G471" s="98" t="s">
        <v>10</v>
      </c>
    </row>
    <row r="472" spans="3:7" ht="15" thickBot="1" x14ac:dyDescent="0.35">
      <c r="C472" s="95">
        <v>43342</v>
      </c>
      <c r="D472" s="96">
        <v>0.69560185185185175</v>
      </c>
      <c r="E472" s="97" t="s">
        <v>9</v>
      </c>
      <c r="F472" s="97">
        <v>10</v>
      </c>
      <c r="G472" s="98" t="s">
        <v>11</v>
      </c>
    </row>
    <row r="473" spans="3:7" ht="15" thickBot="1" x14ac:dyDescent="0.35">
      <c r="C473" s="95">
        <v>43342</v>
      </c>
      <c r="D473" s="96">
        <v>0.695775462962963</v>
      </c>
      <c r="E473" s="97" t="s">
        <v>9</v>
      </c>
      <c r="F473" s="97">
        <v>13</v>
      </c>
      <c r="G473" s="98" t="s">
        <v>11</v>
      </c>
    </row>
    <row r="474" spans="3:7" ht="15" thickBot="1" x14ac:dyDescent="0.35">
      <c r="C474" s="95">
        <v>43342</v>
      </c>
      <c r="D474" s="96">
        <v>0.69682870370370376</v>
      </c>
      <c r="E474" s="97" t="s">
        <v>9</v>
      </c>
      <c r="F474" s="97">
        <v>11</v>
      </c>
      <c r="G474" s="98" t="s">
        <v>11</v>
      </c>
    </row>
    <row r="475" spans="3:7" ht="15" thickBot="1" x14ac:dyDescent="0.35">
      <c r="C475" s="95">
        <v>43342</v>
      </c>
      <c r="D475" s="96">
        <v>0.69893518518518516</v>
      </c>
      <c r="E475" s="97" t="s">
        <v>9</v>
      </c>
      <c r="F475" s="97">
        <v>20</v>
      </c>
      <c r="G475" s="98" t="s">
        <v>10</v>
      </c>
    </row>
    <row r="476" spans="3:7" ht="15" thickBot="1" x14ac:dyDescent="0.35">
      <c r="C476" s="95">
        <v>43342</v>
      </c>
      <c r="D476" s="96">
        <v>0.7007175925925927</v>
      </c>
      <c r="E476" s="97" t="s">
        <v>9</v>
      </c>
      <c r="F476" s="97">
        <v>17</v>
      </c>
      <c r="G476" s="98" t="s">
        <v>10</v>
      </c>
    </row>
    <row r="477" spans="3:7" ht="15" thickBot="1" x14ac:dyDescent="0.35">
      <c r="C477" s="95">
        <v>43342</v>
      </c>
      <c r="D477" s="96">
        <v>0.70075231481481481</v>
      </c>
      <c r="E477" s="97" t="s">
        <v>9</v>
      </c>
      <c r="F477" s="97">
        <v>16</v>
      </c>
      <c r="G477" s="98" t="s">
        <v>10</v>
      </c>
    </row>
    <row r="478" spans="3:7" ht="15" thickBot="1" x14ac:dyDescent="0.35">
      <c r="C478" s="95">
        <v>43342</v>
      </c>
      <c r="D478" s="96">
        <v>0.70077546296296289</v>
      </c>
      <c r="E478" s="97" t="s">
        <v>9</v>
      </c>
      <c r="F478" s="97">
        <v>21</v>
      </c>
      <c r="G478" s="98" t="s">
        <v>10</v>
      </c>
    </row>
    <row r="479" spans="3:7" ht="15" thickBot="1" x14ac:dyDescent="0.35">
      <c r="C479" s="95">
        <v>43342</v>
      </c>
      <c r="D479" s="96">
        <v>0.70133101851851853</v>
      </c>
      <c r="E479" s="97" t="s">
        <v>9</v>
      </c>
      <c r="F479" s="97">
        <v>28</v>
      </c>
      <c r="G479" s="98" t="s">
        <v>10</v>
      </c>
    </row>
    <row r="480" spans="3:7" ht="15" thickBot="1" x14ac:dyDescent="0.35">
      <c r="C480" s="95">
        <v>43342</v>
      </c>
      <c r="D480" s="96">
        <v>0.70159722222222232</v>
      </c>
      <c r="E480" s="97" t="s">
        <v>9</v>
      </c>
      <c r="F480" s="97">
        <v>23</v>
      </c>
      <c r="G480" s="98" t="s">
        <v>10</v>
      </c>
    </row>
    <row r="481" spans="3:7" ht="15" thickBot="1" x14ac:dyDescent="0.35">
      <c r="C481" s="95">
        <v>43342</v>
      </c>
      <c r="D481" s="96">
        <v>0.70197916666666671</v>
      </c>
      <c r="E481" s="97" t="s">
        <v>9</v>
      </c>
      <c r="F481" s="97">
        <v>21</v>
      </c>
      <c r="G481" s="98" t="s">
        <v>11</v>
      </c>
    </row>
    <row r="482" spans="3:7" ht="15" thickBot="1" x14ac:dyDescent="0.35">
      <c r="C482" s="95">
        <v>43342</v>
      </c>
      <c r="D482" s="96">
        <v>0.70211805555555562</v>
      </c>
      <c r="E482" s="97" t="s">
        <v>9</v>
      </c>
      <c r="F482" s="97">
        <v>23</v>
      </c>
      <c r="G482" s="98" t="s">
        <v>10</v>
      </c>
    </row>
    <row r="483" spans="3:7" ht="15" thickBot="1" x14ac:dyDescent="0.35">
      <c r="C483" s="95">
        <v>43342</v>
      </c>
      <c r="D483" s="96">
        <v>0.70320601851851849</v>
      </c>
      <c r="E483" s="97" t="s">
        <v>9</v>
      </c>
      <c r="F483" s="97">
        <v>13</v>
      </c>
      <c r="G483" s="98" t="s">
        <v>11</v>
      </c>
    </row>
    <row r="484" spans="3:7" ht="15" thickBot="1" x14ac:dyDescent="0.35">
      <c r="C484" s="95">
        <v>43342</v>
      </c>
      <c r="D484" s="96">
        <v>0.7034259259259259</v>
      </c>
      <c r="E484" s="97" t="s">
        <v>9</v>
      </c>
      <c r="F484" s="97">
        <v>18</v>
      </c>
      <c r="G484" s="98" t="s">
        <v>10</v>
      </c>
    </row>
    <row r="485" spans="3:7" ht="15" thickBot="1" x14ac:dyDescent="0.35">
      <c r="C485" s="95">
        <v>43342</v>
      </c>
      <c r="D485" s="96">
        <v>0.70445601851851858</v>
      </c>
      <c r="E485" s="97" t="s">
        <v>9</v>
      </c>
      <c r="F485" s="97">
        <v>31</v>
      </c>
      <c r="G485" s="98" t="s">
        <v>10</v>
      </c>
    </row>
    <row r="486" spans="3:7" ht="15" thickBot="1" x14ac:dyDescent="0.35">
      <c r="C486" s="95">
        <v>43342</v>
      </c>
      <c r="D486" s="96">
        <v>0.70528935185185182</v>
      </c>
      <c r="E486" s="97" t="s">
        <v>9</v>
      </c>
      <c r="F486" s="97">
        <v>13</v>
      </c>
      <c r="G486" s="98" t="s">
        <v>11</v>
      </c>
    </row>
    <row r="487" spans="3:7" ht="15" thickBot="1" x14ac:dyDescent="0.35">
      <c r="C487" s="95">
        <v>43342</v>
      </c>
      <c r="D487" s="96">
        <v>0.70570601851851855</v>
      </c>
      <c r="E487" s="97" t="s">
        <v>9</v>
      </c>
      <c r="F487" s="97">
        <v>19</v>
      </c>
      <c r="G487" s="98" t="s">
        <v>10</v>
      </c>
    </row>
    <row r="488" spans="3:7" ht="15" thickBot="1" x14ac:dyDescent="0.35">
      <c r="C488" s="95">
        <v>43342</v>
      </c>
      <c r="D488" s="96">
        <v>0.70758101851851851</v>
      </c>
      <c r="E488" s="97" t="s">
        <v>9</v>
      </c>
      <c r="F488" s="97">
        <v>27</v>
      </c>
      <c r="G488" s="98" t="s">
        <v>10</v>
      </c>
    </row>
    <row r="489" spans="3:7" ht="15" thickBot="1" x14ac:dyDescent="0.35">
      <c r="C489" s="95">
        <v>43342</v>
      </c>
      <c r="D489" s="96">
        <v>0.7168402777777777</v>
      </c>
      <c r="E489" s="97" t="s">
        <v>9</v>
      </c>
      <c r="F489" s="97">
        <v>27</v>
      </c>
      <c r="G489" s="98" t="s">
        <v>10</v>
      </c>
    </row>
    <row r="490" spans="3:7" ht="15" thickBot="1" x14ac:dyDescent="0.35">
      <c r="C490" s="95">
        <v>43342</v>
      </c>
      <c r="D490" s="96">
        <v>0.72365740740740747</v>
      </c>
      <c r="E490" s="97" t="s">
        <v>9</v>
      </c>
      <c r="F490" s="97">
        <v>11</v>
      </c>
      <c r="G490" s="98" t="s">
        <v>10</v>
      </c>
    </row>
    <row r="491" spans="3:7" ht="15" thickBot="1" x14ac:dyDescent="0.35">
      <c r="C491" s="95">
        <v>43342</v>
      </c>
      <c r="D491" s="96">
        <v>0.7254976851851852</v>
      </c>
      <c r="E491" s="97" t="s">
        <v>9</v>
      </c>
      <c r="F491" s="97">
        <v>13</v>
      </c>
      <c r="G491" s="98" t="s">
        <v>10</v>
      </c>
    </row>
    <row r="492" spans="3:7" ht="15" thickBot="1" x14ac:dyDescent="0.35">
      <c r="C492" s="95">
        <v>43342</v>
      </c>
      <c r="D492" s="96">
        <v>0.7335532407407408</v>
      </c>
      <c r="E492" s="97" t="s">
        <v>9</v>
      </c>
      <c r="F492" s="97">
        <v>29</v>
      </c>
      <c r="G492" s="98" t="s">
        <v>10</v>
      </c>
    </row>
    <row r="493" spans="3:7" ht="15" thickBot="1" x14ac:dyDescent="0.35">
      <c r="C493" s="95">
        <v>43342</v>
      </c>
      <c r="D493" s="96">
        <v>0.73671296296296296</v>
      </c>
      <c r="E493" s="97" t="s">
        <v>9</v>
      </c>
      <c r="F493" s="97">
        <v>13</v>
      </c>
      <c r="G493" s="98" t="s">
        <v>11</v>
      </c>
    </row>
    <row r="494" spans="3:7" ht="15" thickBot="1" x14ac:dyDescent="0.35">
      <c r="C494" s="95">
        <v>43342</v>
      </c>
      <c r="D494" s="96">
        <v>0.73751157407407408</v>
      </c>
      <c r="E494" s="97" t="s">
        <v>9</v>
      </c>
      <c r="F494" s="97">
        <v>24</v>
      </c>
      <c r="G494" s="98" t="s">
        <v>10</v>
      </c>
    </row>
    <row r="495" spans="3:7" ht="15" thickBot="1" x14ac:dyDescent="0.35">
      <c r="C495" s="95">
        <v>43342</v>
      </c>
      <c r="D495" s="96">
        <v>0.739375</v>
      </c>
      <c r="E495" s="97" t="s">
        <v>9</v>
      </c>
      <c r="F495" s="97">
        <v>25</v>
      </c>
      <c r="G495" s="98" t="s">
        <v>10</v>
      </c>
    </row>
    <row r="496" spans="3:7" ht="15" thickBot="1" x14ac:dyDescent="0.35">
      <c r="C496" s="95">
        <v>43342</v>
      </c>
      <c r="D496" s="96">
        <v>0.75484953703703705</v>
      </c>
      <c r="E496" s="97" t="s">
        <v>9</v>
      </c>
      <c r="F496" s="97">
        <v>19</v>
      </c>
      <c r="G496" s="98" t="s">
        <v>10</v>
      </c>
    </row>
    <row r="497" spans="3:7" ht="15" thickBot="1" x14ac:dyDescent="0.35">
      <c r="C497" s="95">
        <v>43342</v>
      </c>
      <c r="D497" s="96">
        <v>0.76170138888888894</v>
      </c>
      <c r="E497" s="97" t="s">
        <v>9</v>
      </c>
      <c r="F497" s="97">
        <v>28</v>
      </c>
      <c r="G497" s="98" t="s">
        <v>10</v>
      </c>
    </row>
    <row r="498" spans="3:7" ht="15" thickBot="1" x14ac:dyDescent="0.35">
      <c r="C498" s="95">
        <v>43342</v>
      </c>
      <c r="D498" s="96">
        <v>0.76302083333333337</v>
      </c>
      <c r="E498" s="97" t="s">
        <v>9</v>
      </c>
      <c r="F498" s="97">
        <v>29</v>
      </c>
      <c r="G498" s="98" t="s">
        <v>11</v>
      </c>
    </row>
    <row r="499" spans="3:7" ht="15" thickBot="1" x14ac:dyDescent="0.35">
      <c r="C499" s="95">
        <v>43342</v>
      </c>
      <c r="D499" s="96">
        <v>0.76304398148148145</v>
      </c>
      <c r="E499" s="97" t="s">
        <v>9</v>
      </c>
      <c r="F499" s="97">
        <v>16</v>
      </c>
      <c r="G499" s="98" t="s">
        <v>11</v>
      </c>
    </row>
    <row r="500" spans="3:7" ht="15" thickBot="1" x14ac:dyDescent="0.35">
      <c r="C500" s="95">
        <v>43342</v>
      </c>
      <c r="D500" s="96">
        <v>0.76541666666666675</v>
      </c>
      <c r="E500" s="97" t="s">
        <v>9</v>
      </c>
      <c r="F500" s="97">
        <v>16</v>
      </c>
      <c r="G500" s="98" t="s">
        <v>10</v>
      </c>
    </row>
    <row r="501" spans="3:7" ht="15" thickBot="1" x14ac:dyDescent="0.35">
      <c r="C501" s="95">
        <v>43342</v>
      </c>
      <c r="D501" s="96">
        <v>0.76552083333333332</v>
      </c>
      <c r="E501" s="97" t="s">
        <v>9</v>
      </c>
      <c r="F501" s="97">
        <v>27</v>
      </c>
      <c r="G501" s="98" t="s">
        <v>10</v>
      </c>
    </row>
    <row r="502" spans="3:7" ht="15" thickBot="1" x14ac:dyDescent="0.35">
      <c r="C502" s="95">
        <v>43342</v>
      </c>
      <c r="D502" s="96">
        <v>0.76597222222222217</v>
      </c>
      <c r="E502" s="97" t="s">
        <v>9</v>
      </c>
      <c r="F502" s="97">
        <v>24</v>
      </c>
      <c r="G502" s="98" t="s">
        <v>10</v>
      </c>
    </row>
    <row r="503" spans="3:7" ht="15" thickBot="1" x14ac:dyDescent="0.35">
      <c r="C503" s="95">
        <v>43342</v>
      </c>
      <c r="D503" s="96">
        <v>0.76601851851851854</v>
      </c>
      <c r="E503" s="97" t="s">
        <v>9</v>
      </c>
      <c r="F503" s="97">
        <v>24</v>
      </c>
      <c r="G503" s="98" t="s">
        <v>10</v>
      </c>
    </row>
    <row r="504" spans="3:7" ht="15" thickBot="1" x14ac:dyDescent="0.35">
      <c r="C504" s="95">
        <v>43342</v>
      </c>
      <c r="D504" s="96">
        <v>0.76631944444444444</v>
      </c>
      <c r="E504" s="97" t="s">
        <v>9</v>
      </c>
      <c r="F504" s="97">
        <v>23</v>
      </c>
      <c r="G504" s="98" t="s">
        <v>10</v>
      </c>
    </row>
    <row r="505" spans="3:7" ht="15" thickBot="1" x14ac:dyDescent="0.35">
      <c r="C505" s="95">
        <v>43342</v>
      </c>
      <c r="D505" s="96">
        <v>0.76634259259259263</v>
      </c>
      <c r="E505" s="97" t="s">
        <v>9</v>
      </c>
      <c r="F505" s="97">
        <v>20</v>
      </c>
      <c r="G505" s="98" t="s">
        <v>10</v>
      </c>
    </row>
    <row r="506" spans="3:7" ht="15" thickBot="1" x14ac:dyDescent="0.35">
      <c r="C506" s="95">
        <v>43342</v>
      </c>
      <c r="D506" s="96">
        <v>0.76714120370370376</v>
      </c>
      <c r="E506" s="97" t="s">
        <v>9</v>
      </c>
      <c r="F506" s="97">
        <v>21</v>
      </c>
      <c r="G506" s="98" t="s">
        <v>10</v>
      </c>
    </row>
    <row r="507" spans="3:7" ht="15" thickBot="1" x14ac:dyDescent="0.35">
      <c r="C507" s="95">
        <v>43342</v>
      </c>
      <c r="D507" s="96">
        <v>0.76791666666666669</v>
      </c>
      <c r="E507" s="97" t="s">
        <v>9</v>
      </c>
      <c r="F507" s="97">
        <v>29</v>
      </c>
      <c r="G507" s="98" t="s">
        <v>10</v>
      </c>
    </row>
    <row r="508" spans="3:7" ht="15" thickBot="1" x14ac:dyDescent="0.35">
      <c r="C508" s="95">
        <v>43342</v>
      </c>
      <c r="D508" s="96">
        <v>0.77090277777777771</v>
      </c>
      <c r="E508" s="97" t="s">
        <v>9</v>
      </c>
      <c r="F508" s="97">
        <v>23</v>
      </c>
      <c r="G508" s="98" t="s">
        <v>11</v>
      </c>
    </row>
    <row r="509" spans="3:7" ht="15" thickBot="1" x14ac:dyDescent="0.35">
      <c r="C509" s="95">
        <v>43342</v>
      </c>
      <c r="D509" s="96">
        <v>0.77255787037037038</v>
      </c>
      <c r="E509" s="97" t="s">
        <v>9</v>
      </c>
      <c r="F509" s="97">
        <v>19</v>
      </c>
      <c r="G509" s="98" t="s">
        <v>10</v>
      </c>
    </row>
    <row r="510" spans="3:7" ht="15" thickBot="1" x14ac:dyDescent="0.35">
      <c r="C510" s="95">
        <v>43342</v>
      </c>
      <c r="D510" s="96">
        <v>0.77262731481481473</v>
      </c>
      <c r="E510" s="97" t="s">
        <v>9</v>
      </c>
      <c r="F510" s="97">
        <v>22</v>
      </c>
      <c r="G510" s="98" t="s">
        <v>10</v>
      </c>
    </row>
    <row r="511" spans="3:7" ht="15" thickBot="1" x14ac:dyDescent="0.35">
      <c r="C511" s="95">
        <v>43342</v>
      </c>
      <c r="D511" s="96">
        <v>0.77538194444444442</v>
      </c>
      <c r="E511" s="97" t="s">
        <v>9</v>
      </c>
      <c r="F511" s="97">
        <v>20</v>
      </c>
      <c r="G511" s="98" t="s">
        <v>11</v>
      </c>
    </row>
    <row r="512" spans="3:7" ht="15" thickBot="1" x14ac:dyDescent="0.35">
      <c r="C512" s="95">
        <v>43342</v>
      </c>
      <c r="D512" s="96">
        <v>0.77571759259259254</v>
      </c>
      <c r="E512" s="97" t="s">
        <v>9</v>
      </c>
      <c r="F512" s="97">
        <v>24</v>
      </c>
      <c r="G512" s="98" t="s">
        <v>11</v>
      </c>
    </row>
    <row r="513" spans="3:7" ht="15" thickBot="1" x14ac:dyDescent="0.35">
      <c r="C513" s="95">
        <v>43342</v>
      </c>
      <c r="D513" s="96">
        <v>0.77574074074074073</v>
      </c>
      <c r="E513" s="97" t="s">
        <v>9</v>
      </c>
      <c r="F513" s="97">
        <v>12</v>
      </c>
      <c r="G513" s="98" t="s">
        <v>11</v>
      </c>
    </row>
    <row r="514" spans="3:7" ht="15" thickBot="1" x14ac:dyDescent="0.35">
      <c r="C514" s="95">
        <v>43342</v>
      </c>
      <c r="D514" s="96">
        <v>0.77635416666666668</v>
      </c>
      <c r="E514" s="97" t="s">
        <v>9</v>
      </c>
      <c r="F514" s="97">
        <v>11</v>
      </c>
      <c r="G514" s="98" t="s">
        <v>11</v>
      </c>
    </row>
    <row r="515" spans="3:7" ht="15" thickBot="1" x14ac:dyDescent="0.35">
      <c r="C515" s="95">
        <v>43342</v>
      </c>
      <c r="D515" s="96">
        <v>0.77642361111111102</v>
      </c>
      <c r="E515" s="97" t="s">
        <v>9</v>
      </c>
      <c r="F515" s="97">
        <v>22</v>
      </c>
      <c r="G515" s="98" t="s">
        <v>11</v>
      </c>
    </row>
    <row r="516" spans="3:7" ht="15" thickBot="1" x14ac:dyDescent="0.35">
      <c r="C516" s="95">
        <v>43342</v>
      </c>
      <c r="D516" s="96">
        <v>0.7764699074074074</v>
      </c>
      <c r="E516" s="97" t="s">
        <v>9</v>
      </c>
      <c r="F516" s="97">
        <v>22</v>
      </c>
      <c r="G516" s="98" t="s">
        <v>11</v>
      </c>
    </row>
    <row r="517" spans="3:7" ht="15" thickBot="1" x14ac:dyDescent="0.35">
      <c r="C517" s="95">
        <v>43342</v>
      </c>
      <c r="D517" s="96">
        <v>0.77648148148148144</v>
      </c>
      <c r="E517" s="97" t="s">
        <v>9</v>
      </c>
      <c r="F517" s="97">
        <v>22</v>
      </c>
      <c r="G517" s="98" t="s">
        <v>11</v>
      </c>
    </row>
    <row r="518" spans="3:7" ht="15" thickBot="1" x14ac:dyDescent="0.35">
      <c r="C518" s="95">
        <v>43342</v>
      </c>
      <c r="D518" s="96">
        <v>0.77651620370370367</v>
      </c>
      <c r="E518" s="97" t="s">
        <v>9</v>
      </c>
      <c r="F518" s="97">
        <v>10</v>
      </c>
      <c r="G518" s="98" t="s">
        <v>11</v>
      </c>
    </row>
    <row r="519" spans="3:7" ht="15" thickBot="1" x14ac:dyDescent="0.35">
      <c r="C519" s="95">
        <v>43342</v>
      </c>
      <c r="D519" s="96">
        <v>0.7767708333333333</v>
      </c>
      <c r="E519" s="97" t="s">
        <v>9</v>
      </c>
      <c r="F519" s="97">
        <v>13</v>
      </c>
      <c r="G519" s="98" t="s">
        <v>11</v>
      </c>
    </row>
    <row r="520" spans="3:7" ht="15" thickBot="1" x14ac:dyDescent="0.35">
      <c r="C520" s="95">
        <v>43342</v>
      </c>
      <c r="D520" s="96">
        <v>0.77763888888888888</v>
      </c>
      <c r="E520" s="97" t="s">
        <v>9</v>
      </c>
      <c r="F520" s="97">
        <v>13</v>
      </c>
      <c r="G520" s="98" t="s">
        <v>11</v>
      </c>
    </row>
    <row r="521" spans="3:7" ht="15" thickBot="1" x14ac:dyDescent="0.35">
      <c r="C521" s="95">
        <v>43342</v>
      </c>
      <c r="D521" s="96">
        <v>0.77809027777777784</v>
      </c>
      <c r="E521" s="97" t="s">
        <v>9</v>
      </c>
      <c r="F521" s="97">
        <v>13</v>
      </c>
      <c r="G521" s="98" t="s">
        <v>11</v>
      </c>
    </row>
    <row r="522" spans="3:7" ht="15" thickBot="1" x14ac:dyDescent="0.35">
      <c r="C522" s="95">
        <v>43342</v>
      </c>
      <c r="D522" s="96">
        <v>0.77868055555555549</v>
      </c>
      <c r="E522" s="97" t="s">
        <v>9</v>
      </c>
      <c r="F522" s="97">
        <v>16</v>
      </c>
      <c r="G522" s="98" t="s">
        <v>10</v>
      </c>
    </row>
    <row r="523" spans="3:7" ht="15" thickBot="1" x14ac:dyDescent="0.35">
      <c r="C523" s="95">
        <v>43342</v>
      </c>
      <c r="D523" s="96">
        <v>0.7788425925925927</v>
      </c>
      <c r="E523" s="97" t="s">
        <v>9</v>
      </c>
      <c r="F523" s="97">
        <v>11</v>
      </c>
      <c r="G523" s="98" t="s">
        <v>11</v>
      </c>
    </row>
    <row r="524" spans="3:7" ht="15" thickBot="1" x14ac:dyDescent="0.35">
      <c r="C524" s="95">
        <v>43342</v>
      </c>
      <c r="D524" s="96">
        <v>0.77922453703703709</v>
      </c>
      <c r="E524" s="97" t="s">
        <v>9</v>
      </c>
      <c r="F524" s="97">
        <v>30</v>
      </c>
      <c r="G524" s="98" t="s">
        <v>11</v>
      </c>
    </row>
    <row r="525" spans="3:7" ht="15" thickBot="1" x14ac:dyDescent="0.35">
      <c r="C525" s="95">
        <v>43342</v>
      </c>
      <c r="D525" s="96">
        <v>0.77935185185185185</v>
      </c>
      <c r="E525" s="97" t="s">
        <v>9</v>
      </c>
      <c r="F525" s="97">
        <v>16</v>
      </c>
      <c r="G525" s="98" t="s">
        <v>11</v>
      </c>
    </row>
    <row r="526" spans="3:7" ht="15" thickBot="1" x14ac:dyDescent="0.35">
      <c r="C526" s="95">
        <v>43342</v>
      </c>
      <c r="D526" s="96">
        <v>0.779363425925926</v>
      </c>
      <c r="E526" s="97" t="s">
        <v>9</v>
      </c>
      <c r="F526" s="97">
        <v>15</v>
      </c>
      <c r="G526" s="98" t="s">
        <v>11</v>
      </c>
    </row>
    <row r="527" spans="3:7" ht="15" thickBot="1" x14ac:dyDescent="0.35">
      <c r="C527" s="95">
        <v>43342</v>
      </c>
      <c r="D527" s="96">
        <v>0.77967592592592594</v>
      </c>
      <c r="E527" s="97" t="s">
        <v>9</v>
      </c>
      <c r="F527" s="97">
        <v>16</v>
      </c>
      <c r="G527" s="98" t="s">
        <v>11</v>
      </c>
    </row>
    <row r="528" spans="3:7" ht="15" thickBot="1" x14ac:dyDescent="0.35">
      <c r="C528" s="95">
        <v>43342</v>
      </c>
      <c r="D528" s="96">
        <v>0.77969907407407402</v>
      </c>
      <c r="E528" s="97" t="s">
        <v>9</v>
      </c>
      <c r="F528" s="97">
        <v>11</v>
      </c>
      <c r="G528" s="98" t="s">
        <v>11</v>
      </c>
    </row>
    <row r="529" spans="3:7" ht="15" thickBot="1" x14ac:dyDescent="0.35">
      <c r="C529" s="95">
        <v>43342</v>
      </c>
      <c r="D529" s="96">
        <v>0.78392361111111108</v>
      </c>
      <c r="E529" s="97" t="s">
        <v>9</v>
      </c>
      <c r="F529" s="97">
        <v>28</v>
      </c>
      <c r="G529" s="98" t="s">
        <v>10</v>
      </c>
    </row>
    <row r="530" spans="3:7" ht="15" thickBot="1" x14ac:dyDescent="0.35">
      <c r="C530" s="95">
        <v>43342</v>
      </c>
      <c r="D530" s="96">
        <v>0.78393518518518512</v>
      </c>
      <c r="E530" s="97" t="s">
        <v>9</v>
      </c>
      <c r="F530" s="97">
        <v>30</v>
      </c>
      <c r="G530" s="98" t="s">
        <v>10</v>
      </c>
    </row>
    <row r="531" spans="3:7" ht="15" thickBot="1" x14ac:dyDescent="0.35">
      <c r="C531" s="95">
        <v>43342</v>
      </c>
      <c r="D531" s="96">
        <v>0.7842824074074074</v>
      </c>
      <c r="E531" s="97" t="s">
        <v>9</v>
      </c>
      <c r="F531" s="97">
        <v>18</v>
      </c>
      <c r="G531" s="98" t="s">
        <v>11</v>
      </c>
    </row>
    <row r="532" spans="3:7" ht="15" thickBot="1" x14ac:dyDescent="0.35">
      <c r="C532" s="95">
        <v>43342</v>
      </c>
      <c r="D532" s="96">
        <v>0.78429398148148144</v>
      </c>
      <c r="E532" s="97" t="s">
        <v>9</v>
      </c>
      <c r="F532" s="97">
        <v>10</v>
      </c>
      <c r="G532" s="98" t="s">
        <v>11</v>
      </c>
    </row>
    <row r="533" spans="3:7" ht="15" thickBot="1" x14ac:dyDescent="0.35">
      <c r="C533" s="95">
        <v>43342</v>
      </c>
      <c r="D533" s="96">
        <v>0.78453703703703714</v>
      </c>
      <c r="E533" s="97" t="s">
        <v>9</v>
      </c>
      <c r="F533" s="97">
        <v>30</v>
      </c>
      <c r="G533" s="98" t="s">
        <v>10</v>
      </c>
    </row>
    <row r="534" spans="3:7" ht="15" thickBot="1" x14ac:dyDescent="0.35">
      <c r="C534" s="95">
        <v>43342</v>
      </c>
      <c r="D534" s="96">
        <v>0.78454861111111107</v>
      </c>
      <c r="E534" s="97" t="s">
        <v>9</v>
      </c>
      <c r="F534" s="97">
        <v>28</v>
      </c>
      <c r="G534" s="98" t="s">
        <v>10</v>
      </c>
    </row>
    <row r="535" spans="3:7" ht="15" thickBot="1" x14ac:dyDescent="0.35">
      <c r="C535" s="95">
        <v>43342</v>
      </c>
      <c r="D535" s="96">
        <v>0.78835648148148152</v>
      </c>
      <c r="E535" s="97" t="s">
        <v>9</v>
      </c>
      <c r="F535" s="97">
        <v>16</v>
      </c>
      <c r="G535" s="98" t="s">
        <v>11</v>
      </c>
    </row>
    <row r="536" spans="3:7" ht="15" thickBot="1" x14ac:dyDescent="0.35">
      <c r="C536" s="95">
        <v>43342</v>
      </c>
      <c r="D536" s="96">
        <v>0.78836805555555556</v>
      </c>
      <c r="E536" s="97" t="s">
        <v>9</v>
      </c>
      <c r="F536" s="97">
        <v>11</v>
      </c>
      <c r="G536" s="98" t="s">
        <v>11</v>
      </c>
    </row>
    <row r="537" spans="3:7" ht="15" thickBot="1" x14ac:dyDescent="0.35">
      <c r="C537" s="95">
        <v>43342</v>
      </c>
      <c r="D537" s="96">
        <v>0.79988425925925932</v>
      </c>
      <c r="E537" s="97" t="s">
        <v>9</v>
      </c>
      <c r="F537" s="97">
        <v>11</v>
      </c>
      <c r="G537" s="98" t="s">
        <v>11</v>
      </c>
    </row>
    <row r="538" spans="3:7" ht="15" thickBot="1" x14ac:dyDescent="0.35">
      <c r="C538" s="95">
        <v>43342</v>
      </c>
      <c r="D538" s="96">
        <v>0.79995370370370367</v>
      </c>
      <c r="E538" s="97" t="s">
        <v>9</v>
      </c>
      <c r="F538" s="97">
        <v>13</v>
      </c>
      <c r="G538" s="98" t="s">
        <v>11</v>
      </c>
    </row>
    <row r="539" spans="3:7" ht="15" thickBot="1" x14ac:dyDescent="0.35">
      <c r="C539" s="95">
        <v>43342</v>
      </c>
      <c r="D539" s="96">
        <v>0.81018518518518512</v>
      </c>
      <c r="E539" s="97" t="s">
        <v>9</v>
      </c>
      <c r="F539" s="97">
        <v>26</v>
      </c>
      <c r="G539" s="98" t="s">
        <v>10</v>
      </c>
    </row>
    <row r="540" spans="3:7" ht="15" thickBot="1" x14ac:dyDescent="0.35">
      <c r="C540" s="95">
        <v>43342</v>
      </c>
      <c r="D540" s="96">
        <v>0.81023148148148139</v>
      </c>
      <c r="E540" s="97" t="s">
        <v>9</v>
      </c>
      <c r="F540" s="97">
        <v>23</v>
      </c>
      <c r="G540" s="98" t="s">
        <v>10</v>
      </c>
    </row>
    <row r="541" spans="3:7" ht="15" thickBot="1" x14ac:dyDescent="0.35">
      <c r="C541" s="95">
        <v>43342</v>
      </c>
      <c r="D541" s="96">
        <v>0.82826388888888891</v>
      </c>
      <c r="E541" s="97" t="s">
        <v>9</v>
      </c>
      <c r="F541" s="97">
        <v>20</v>
      </c>
      <c r="G541" s="98" t="s">
        <v>10</v>
      </c>
    </row>
    <row r="542" spans="3:7" ht="15" thickBot="1" x14ac:dyDescent="0.35">
      <c r="C542" s="95">
        <v>43342</v>
      </c>
      <c r="D542" s="96">
        <v>0.82832175925925933</v>
      </c>
      <c r="E542" s="97" t="s">
        <v>9</v>
      </c>
      <c r="F542" s="97">
        <v>20</v>
      </c>
      <c r="G542" s="98" t="s">
        <v>10</v>
      </c>
    </row>
    <row r="543" spans="3:7" ht="15" thickBot="1" x14ac:dyDescent="0.35">
      <c r="C543" s="95">
        <v>43342</v>
      </c>
      <c r="D543" s="96">
        <v>0.83753472222222225</v>
      </c>
      <c r="E543" s="97" t="s">
        <v>9</v>
      </c>
      <c r="F543" s="97">
        <v>22</v>
      </c>
      <c r="G543" s="98" t="s">
        <v>10</v>
      </c>
    </row>
    <row r="544" spans="3:7" ht="15" thickBot="1" x14ac:dyDescent="0.35">
      <c r="C544" s="95">
        <v>43342</v>
      </c>
      <c r="D544" s="96">
        <v>0.83758101851851852</v>
      </c>
      <c r="E544" s="97" t="s">
        <v>9</v>
      </c>
      <c r="F544" s="97">
        <v>23</v>
      </c>
      <c r="G544" s="98" t="s">
        <v>10</v>
      </c>
    </row>
    <row r="545" spans="3:7" ht="15" thickBot="1" x14ac:dyDescent="0.35">
      <c r="C545" s="95">
        <v>43342</v>
      </c>
      <c r="D545" s="96">
        <v>0.84432870370370372</v>
      </c>
      <c r="E545" s="97" t="s">
        <v>9</v>
      </c>
      <c r="F545" s="97">
        <v>12</v>
      </c>
      <c r="G545" s="98" t="s">
        <v>11</v>
      </c>
    </row>
    <row r="546" spans="3:7" ht="15" thickBot="1" x14ac:dyDescent="0.35">
      <c r="C546" s="95">
        <v>43342</v>
      </c>
      <c r="D546" s="96">
        <v>0.85310185185185183</v>
      </c>
      <c r="E546" s="97" t="s">
        <v>9</v>
      </c>
      <c r="F546" s="97">
        <v>16</v>
      </c>
      <c r="G546" s="98" t="s">
        <v>10</v>
      </c>
    </row>
    <row r="547" spans="3:7" ht="15" thickBot="1" x14ac:dyDescent="0.35">
      <c r="C547" s="95">
        <v>43342</v>
      </c>
      <c r="D547" s="96">
        <v>0.8531481481481481</v>
      </c>
      <c r="E547" s="97" t="s">
        <v>9</v>
      </c>
      <c r="F547" s="97">
        <v>19</v>
      </c>
      <c r="G547" s="98" t="s">
        <v>10</v>
      </c>
    </row>
    <row r="548" spans="3:7" ht="15" thickBot="1" x14ac:dyDescent="0.35">
      <c r="C548" s="95">
        <v>43342</v>
      </c>
      <c r="D548" s="96">
        <v>0.85320601851851852</v>
      </c>
      <c r="E548" s="97" t="s">
        <v>9</v>
      </c>
      <c r="F548" s="97">
        <v>14</v>
      </c>
      <c r="G548" s="98" t="s">
        <v>10</v>
      </c>
    </row>
    <row r="549" spans="3:7" ht="15" thickBot="1" x14ac:dyDescent="0.35">
      <c r="C549" s="95">
        <v>43342</v>
      </c>
      <c r="D549" s="96">
        <v>0.85324074074074074</v>
      </c>
      <c r="E549" s="97" t="s">
        <v>9</v>
      </c>
      <c r="F549" s="97">
        <v>16</v>
      </c>
      <c r="G549" s="98" t="s">
        <v>10</v>
      </c>
    </row>
    <row r="550" spans="3:7" ht="15" thickBot="1" x14ac:dyDescent="0.35">
      <c r="C550" s="95">
        <v>43342</v>
      </c>
      <c r="D550" s="96">
        <v>0.85332175925925924</v>
      </c>
      <c r="E550" s="97" t="s">
        <v>9</v>
      </c>
      <c r="F550" s="97">
        <v>18</v>
      </c>
      <c r="G550" s="98" t="s">
        <v>10</v>
      </c>
    </row>
    <row r="551" spans="3:7" ht="15" thickBot="1" x14ac:dyDescent="0.35">
      <c r="C551" s="95">
        <v>43342</v>
      </c>
      <c r="D551" s="96">
        <v>0.85368055555555555</v>
      </c>
      <c r="E551" s="97" t="s">
        <v>9</v>
      </c>
      <c r="F551" s="97">
        <v>14</v>
      </c>
      <c r="G551" s="98" t="s">
        <v>11</v>
      </c>
    </row>
    <row r="552" spans="3:7" ht="15" thickBot="1" x14ac:dyDescent="0.35">
      <c r="C552" s="95">
        <v>43342</v>
      </c>
      <c r="D552" s="96">
        <v>0.85376157407407405</v>
      </c>
      <c r="E552" s="97" t="s">
        <v>9</v>
      </c>
      <c r="F552" s="97">
        <v>13</v>
      </c>
      <c r="G552" s="98" t="s">
        <v>11</v>
      </c>
    </row>
    <row r="553" spans="3:7" ht="15" thickBot="1" x14ac:dyDescent="0.35">
      <c r="C553" s="95">
        <v>43342</v>
      </c>
      <c r="D553" s="96">
        <v>0.85636574074074068</v>
      </c>
      <c r="E553" s="97" t="s">
        <v>9</v>
      </c>
      <c r="F553" s="97">
        <v>11</v>
      </c>
      <c r="G553" s="98" t="s">
        <v>10</v>
      </c>
    </row>
    <row r="554" spans="3:7" ht="15" thickBot="1" x14ac:dyDescent="0.35">
      <c r="C554" s="95">
        <v>43342</v>
      </c>
      <c r="D554" s="96">
        <v>0.86163194444444446</v>
      </c>
      <c r="E554" s="97" t="s">
        <v>9</v>
      </c>
      <c r="F554" s="97">
        <v>25</v>
      </c>
      <c r="G554" s="98" t="s">
        <v>10</v>
      </c>
    </row>
    <row r="555" spans="3:7" ht="15" thickBot="1" x14ac:dyDescent="0.35">
      <c r="C555" s="95">
        <v>43342</v>
      </c>
      <c r="D555" s="96">
        <v>0.86592592592592599</v>
      </c>
      <c r="E555" s="97" t="s">
        <v>9</v>
      </c>
      <c r="F555" s="97">
        <v>16</v>
      </c>
      <c r="G555" s="98" t="s">
        <v>10</v>
      </c>
    </row>
    <row r="556" spans="3:7" ht="15" thickBot="1" x14ac:dyDescent="0.35">
      <c r="C556" s="95">
        <v>43342</v>
      </c>
      <c r="D556" s="96">
        <v>0.86593749999999992</v>
      </c>
      <c r="E556" s="97" t="s">
        <v>9</v>
      </c>
      <c r="F556" s="97">
        <v>15</v>
      </c>
      <c r="G556" s="98" t="s">
        <v>10</v>
      </c>
    </row>
    <row r="557" spans="3:7" ht="15" thickBot="1" x14ac:dyDescent="0.35">
      <c r="C557" s="95">
        <v>43342</v>
      </c>
      <c r="D557" s="96">
        <v>0.86597222222222225</v>
      </c>
      <c r="E557" s="97" t="s">
        <v>9</v>
      </c>
      <c r="F557" s="97">
        <v>11</v>
      </c>
      <c r="G557" s="98" t="s">
        <v>10</v>
      </c>
    </row>
    <row r="558" spans="3:7" ht="15" thickBot="1" x14ac:dyDescent="0.35">
      <c r="C558" s="95">
        <v>43342</v>
      </c>
      <c r="D558" s="96">
        <v>0.91282407407407407</v>
      </c>
      <c r="E558" s="97" t="s">
        <v>9</v>
      </c>
      <c r="F558" s="97">
        <v>22</v>
      </c>
      <c r="G558" s="98" t="s">
        <v>10</v>
      </c>
    </row>
    <row r="559" spans="3:7" ht="15" thickBot="1" x14ac:dyDescent="0.35">
      <c r="C559" s="95">
        <v>43343</v>
      </c>
      <c r="D559" s="96">
        <v>0.19497685185185185</v>
      </c>
      <c r="E559" s="97" t="s">
        <v>9</v>
      </c>
      <c r="F559" s="97">
        <v>17</v>
      </c>
      <c r="G559" s="98" t="s">
        <v>11</v>
      </c>
    </row>
    <row r="560" spans="3:7" ht="15" thickBot="1" x14ac:dyDescent="0.35">
      <c r="C560" s="95">
        <v>43343</v>
      </c>
      <c r="D560" s="96">
        <v>0.19515046296296298</v>
      </c>
      <c r="E560" s="97" t="s">
        <v>9</v>
      </c>
      <c r="F560" s="97">
        <v>12</v>
      </c>
      <c r="G560" s="98" t="s">
        <v>11</v>
      </c>
    </row>
    <row r="561" spans="3:7" ht="15" thickBot="1" x14ac:dyDescent="0.35">
      <c r="C561" s="95">
        <v>43343</v>
      </c>
      <c r="D561" s="96">
        <v>0.19516203703703705</v>
      </c>
      <c r="E561" s="97" t="s">
        <v>9</v>
      </c>
      <c r="F561" s="97">
        <v>20</v>
      </c>
      <c r="G561" s="98" t="s">
        <v>11</v>
      </c>
    </row>
    <row r="562" spans="3:7" ht="15" thickBot="1" x14ac:dyDescent="0.35">
      <c r="C562" s="95">
        <v>43343</v>
      </c>
      <c r="D562" s="96">
        <v>0.21480324074074075</v>
      </c>
      <c r="E562" s="97" t="s">
        <v>9</v>
      </c>
      <c r="F562" s="97">
        <v>23</v>
      </c>
      <c r="G562" s="98" t="s">
        <v>10</v>
      </c>
    </row>
    <row r="563" spans="3:7" ht="15" thickBot="1" x14ac:dyDescent="0.35">
      <c r="C563" s="95">
        <v>43343</v>
      </c>
      <c r="D563" s="96">
        <v>0.22164351851851852</v>
      </c>
      <c r="E563" s="97" t="s">
        <v>9</v>
      </c>
      <c r="F563" s="97">
        <v>19</v>
      </c>
      <c r="G563" s="98" t="s">
        <v>10</v>
      </c>
    </row>
    <row r="564" spans="3:7" ht="15" thickBot="1" x14ac:dyDescent="0.35">
      <c r="C564" s="95">
        <v>43343</v>
      </c>
      <c r="D564" s="96">
        <v>0.22604166666666667</v>
      </c>
      <c r="E564" s="97" t="s">
        <v>9</v>
      </c>
      <c r="F564" s="97">
        <v>14</v>
      </c>
      <c r="G564" s="98" t="s">
        <v>10</v>
      </c>
    </row>
    <row r="565" spans="3:7" ht="15" thickBot="1" x14ac:dyDescent="0.35">
      <c r="C565" s="95">
        <v>43343</v>
      </c>
      <c r="D565" s="96">
        <v>0.24046296296296296</v>
      </c>
      <c r="E565" s="97" t="s">
        <v>9</v>
      </c>
      <c r="F565" s="97">
        <v>7</v>
      </c>
      <c r="G565" s="98" t="s">
        <v>10</v>
      </c>
    </row>
    <row r="566" spans="3:7" ht="15" thickBot="1" x14ac:dyDescent="0.35">
      <c r="C566" s="95">
        <v>43343</v>
      </c>
      <c r="D566" s="96">
        <v>0.2407060185185185</v>
      </c>
      <c r="E566" s="97" t="s">
        <v>9</v>
      </c>
      <c r="F566" s="97">
        <v>6</v>
      </c>
      <c r="G566" s="98" t="s">
        <v>10</v>
      </c>
    </row>
    <row r="567" spans="3:7" ht="15" thickBot="1" x14ac:dyDescent="0.35">
      <c r="C567" s="95">
        <v>43343</v>
      </c>
      <c r="D567" s="96">
        <v>0.24074074074074073</v>
      </c>
      <c r="E567" s="97" t="s">
        <v>9</v>
      </c>
      <c r="F567" s="97">
        <v>7</v>
      </c>
      <c r="G567" s="98" t="s">
        <v>10</v>
      </c>
    </row>
    <row r="568" spans="3:7" ht="15" thickBot="1" x14ac:dyDescent="0.35">
      <c r="C568" s="95">
        <v>43343</v>
      </c>
      <c r="D568" s="96">
        <v>0.26305555555555554</v>
      </c>
      <c r="E568" s="97" t="s">
        <v>9</v>
      </c>
      <c r="F568" s="97">
        <v>23</v>
      </c>
      <c r="G568" s="98" t="s">
        <v>11</v>
      </c>
    </row>
    <row r="569" spans="3:7" ht="15" thickBot="1" x14ac:dyDescent="0.35">
      <c r="C569" s="95">
        <v>43343</v>
      </c>
      <c r="D569" s="96">
        <v>0.26307870370370373</v>
      </c>
      <c r="E569" s="97" t="s">
        <v>9</v>
      </c>
      <c r="F569" s="97">
        <v>23</v>
      </c>
      <c r="G569" s="98" t="s">
        <v>11</v>
      </c>
    </row>
    <row r="570" spans="3:7" ht="15" thickBot="1" x14ac:dyDescent="0.35">
      <c r="C570" s="95">
        <v>43343</v>
      </c>
      <c r="D570" s="96">
        <v>0.26930555555555552</v>
      </c>
      <c r="E570" s="97" t="s">
        <v>9</v>
      </c>
      <c r="F570" s="97">
        <v>24</v>
      </c>
      <c r="G570" s="98" t="s">
        <v>11</v>
      </c>
    </row>
    <row r="571" spans="3:7" ht="15" thickBot="1" x14ac:dyDescent="0.35">
      <c r="C571" s="95">
        <v>43343</v>
      </c>
      <c r="D571" s="96">
        <v>0.26931712962962961</v>
      </c>
      <c r="E571" s="97" t="s">
        <v>9</v>
      </c>
      <c r="F571" s="97">
        <v>24</v>
      </c>
      <c r="G571" s="98" t="s">
        <v>11</v>
      </c>
    </row>
    <row r="572" spans="3:7" ht="15" thickBot="1" x14ac:dyDescent="0.35">
      <c r="C572" s="95">
        <v>43343</v>
      </c>
      <c r="D572" s="96">
        <v>0.26932870370370371</v>
      </c>
      <c r="E572" s="97" t="s">
        <v>9</v>
      </c>
      <c r="F572" s="97">
        <v>11</v>
      </c>
      <c r="G572" s="98" t="s">
        <v>11</v>
      </c>
    </row>
    <row r="573" spans="3:7" ht="15" thickBot="1" x14ac:dyDescent="0.35">
      <c r="C573" s="95">
        <v>43343</v>
      </c>
      <c r="D573" s="96">
        <v>0.28006944444444443</v>
      </c>
      <c r="E573" s="97" t="s">
        <v>9</v>
      </c>
      <c r="F573" s="97">
        <v>19</v>
      </c>
      <c r="G573" s="98" t="s">
        <v>11</v>
      </c>
    </row>
    <row r="574" spans="3:7" ht="15" thickBot="1" x14ac:dyDescent="0.35">
      <c r="C574" s="95">
        <v>43343</v>
      </c>
      <c r="D574" s="96">
        <v>0.28008101851851852</v>
      </c>
      <c r="E574" s="97" t="s">
        <v>9</v>
      </c>
      <c r="F574" s="97">
        <v>24</v>
      </c>
      <c r="G574" s="98" t="s">
        <v>11</v>
      </c>
    </row>
    <row r="575" spans="3:7" ht="15" thickBot="1" x14ac:dyDescent="0.35">
      <c r="C575" s="95">
        <v>43343</v>
      </c>
      <c r="D575" s="96">
        <v>0.28010416666666665</v>
      </c>
      <c r="E575" s="97" t="s">
        <v>9</v>
      </c>
      <c r="F575" s="97">
        <v>23</v>
      </c>
      <c r="G575" s="98" t="s">
        <v>11</v>
      </c>
    </row>
    <row r="576" spans="3:7" ht="15" thickBot="1" x14ac:dyDescent="0.35">
      <c r="C576" s="95">
        <v>43343</v>
      </c>
      <c r="D576" s="96">
        <v>0.28013888888888888</v>
      </c>
      <c r="E576" s="97" t="s">
        <v>9</v>
      </c>
      <c r="F576" s="97">
        <v>13</v>
      </c>
      <c r="G576" s="98" t="s">
        <v>11</v>
      </c>
    </row>
    <row r="577" spans="3:7" ht="15" thickBot="1" x14ac:dyDescent="0.35">
      <c r="C577" s="95">
        <v>43343</v>
      </c>
      <c r="D577" s="96">
        <v>0.28394675925925927</v>
      </c>
      <c r="E577" s="97" t="s">
        <v>9</v>
      </c>
      <c r="F577" s="97">
        <v>19</v>
      </c>
      <c r="G577" s="98" t="s">
        <v>11</v>
      </c>
    </row>
    <row r="578" spans="3:7" ht="15" thickBot="1" x14ac:dyDescent="0.35">
      <c r="C578" s="95">
        <v>43343</v>
      </c>
      <c r="D578" s="96">
        <v>0.30464120370370368</v>
      </c>
      <c r="E578" s="97" t="s">
        <v>9</v>
      </c>
      <c r="F578" s="97">
        <v>24</v>
      </c>
      <c r="G578" s="98" t="s">
        <v>11</v>
      </c>
    </row>
    <row r="579" spans="3:7" ht="15" thickBot="1" x14ac:dyDescent="0.35">
      <c r="C579" s="95">
        <v>43343</v>
      </c>
      <c r="D579" s="96">
        <v>0.3117361111111111</v>
      </c>
      <c r="E579" s="97" t="s">
        <v>9</v>
      </c>
      <c r="F579" s="97">
        <v>11</v>
      </c>
      <c r="G579" s="98" t="s">
        <v>11</v>
      </c>
    </row>
    <row r="580" spans="3:7" ht="15" thickBot="1" x14ac:dyDescent="0.35">
      <c r="C580" s="95">
        <v>43343</v>
      </c>
      <c r="D580" s="96">
        <v>0.3117476851851852</v>
      </c>
      <c r="E580" s="97" t="s">
        <v>9</v>
      </c>
      <c r="F580" s="97">
        <v>12</v>
      </c>
      <c r="G580" s="98" t="s">
        <v>11</v>
      </c>
    </row>
    <row r="581" spans="3:7" ht="15" thickBot="1" x14ac:dyDescent="0.35">
      <c r="C581" s="95">
        <v>43343</v>
      </c>
      <c r="D581" s="96">
        <v>0.31175925925925924</v>
      </c>
      <c r="E581" s="97" t="s">
        <v>9</v>
      </c>
      <c r="F581" s="97">
        <v>9</v>
      </c>
      <c r="G581" s="98" t="s">
        <v>11</v>
      </c>
    </row>
    <row r="582" spans="3:7" ht="15" thickBot="1" x14ac:dyDescent="0.35">
      <c r="C582" s="95">
        <v>43343</v>
      </c>
      <c r="D582" s="96">
        <v>0.31179398148148146</v>
      </c>
      <c r="E582" s="97" t="s">
        <v>9</v>
      </c>
      <c r="F582" s="97">
        <v>8</v>
      </c>
      <c r="G582" s="98" t="s">
        <v>11</v>
      </c>
    </row>
    <row r="583" spans="3:7" ht="15" thickBot="1" x14ac:dyDescent="0.35">
      <c r="C583" s="95">
        <v>43343</v>
      </c>
      <c r="D583" s="96">
        <v>0.31589120370370372</v>
      </c>
      <c r="E583" s="97" t="s">
        <v>9</v>
      </c>
      <c r="F583" s="97">
        <v>13</v>
      </c>
      <c r="G583" s="98" t="s">
        <v>11</v>
      </c>
    </row>
    <row r="584" spans="3:7" ht="15" thickBot="1" x14ac:dyDescent="0.35">
      <c r="C584" s="95">
        <v>43343</v>
      </c>
      <c r="D584" s="96">
        <v>0.31590277777777781</v>
      </c>
      <c r="E584" s="97" t="s">
        <v>9</v>
      </c>
      <c r="F584" s="97">
        <v>15</v>
      </c>
      <c r="G584" s="98" t="s">
        <v>11</v>
      </c>
    </row>
    <row r="585" spans="3:7" ht="15" thickBot="1" x14ac:dyDescent="0.35">
      <c r="C585" s="95">
        <v>43343</v>
      </c>
      <c r="D585" s="96">
        <v>0.31594907407407408</v>
      </c>
      <c r="E585" s="97" t="s">
        <v>9</v>
      </c>
      <c r="F585" s="97">
        <v>15</v>
      </c>
      <c r="G585" s="98" t="s">
        <v>11</v>
      </c>
    </row>
    <row r="586" spans="3:7" ht="15" thickBot="1" x14ac:dyDescent="0.35">
      <c r="C586" s="95">
        <v>43343</v>
      </c>
      <c r="D586" s="96">
        <v>0.32730324074074074</v>
      </c>
      <c r="E586" s="97" t="s">
        <v>9</v>
      </c>
      <c r="F586" s="97">
        <v>38</v>
      </c>
      <c r="G586" s="98" t="s">
        <v>11</v>
      </c>
    </row>
    <row r="587" spans="3:7" ht="15" thickBot="1" x14ac:dyDescent="0.35">
      <c r="C587" s="95">
        <v>43343</v>
      </c>
      <c r="D587" s="96">
        <v>0.32733796296296297</v>
      </c>
      <c r="E587" s="97" t="s">
        <v>9</v>
      </c>
      <c r="F587" s="97">
        <v>22</v>
      </c>
      <c r="G587" s="98" t="s">
        <v>11</v>
      </c>
    </row>
    <row r="588" spans="3:7" ht="15" thickBot="1" x14ac:dyDescent="0.35">
      <c r="C588" s="95">
        <v>43343</v>
      </c>
      <c r="D588" s="96">
        <v>0.33719907407407407</v>
      </c>
      <c r="E588" s="97" t="s">
        <v>9</v>
      </c>
      <c r="F588" s="97">
        <v>18</v>
      </c>
      <c r="G588" s="98" t="s">
        <v>10</v>
      </c>
    </row>
    <row r="589" spans="3:7" ht="15" thickBot="1" x14ac:dyDescent="0.35">
      <c r="C589" s="95">
        <v>43343</v>
      </c>
      <c r="D589" s="96">
        <v>0.33721064814814811</v>
      </c>
      <c r="E589" s="97" t="s">
        <v>9</v>
      </c>
      <c r="F589" s="97">
        <v>11</v>
      </c>
      <c r="G589" s="98" t="s">
        <v>10</v>
      </c>
    </row>
    <row r="590" spans="3:7" ht="15" thickBot="1" x14ac:dyDescent="0.35">
      <c r="C590" s="95">
        <v>43343</v>
      </c>
      <c r="D590" s="96">
        <v>0.35317129629629629</v>
      </c>
      <c r="E590" s="97" t="s">
        <v>9</v>
      </c>
      <c r="F590" s="97">
        <v>25</v>
      </c>
      <c r="G590" s="98" t="s">
        <v>11</v>
      </c>
    </row>
    <row r="591" spans="3:7" ht="15" thickBot="1" x14ac:dyDescent="0.35">
      <c r="C591" s="95">
        <v>43343</v>
      </c>
      <c r="D591" s="96">
        <v>0.35319444444444442</v>
      </c>
      <c r="E591" s="97" t="s">
        <v>9</v>
      </c>
      <c r="F591" s="97">
        <v>27</v>
      </c>
      <c r="G591" s="98" t="s">
        <v>11</v>
      </c>
    </row>
    <row r="592" spans="3:7" ht="15" thickBot="1" x14ac:dyDescent="0.35">
      <c r="C592" s="95">
        <v>43343</v>
      </c>
      <c r="D592" s="96">
        <v>0.36894675925925924</v>
      </c>
      <c r="E592" s="97" t="s">
        <v>9</v>
      </c>
      <c r="F592" s="97">
        <v>18</v>
      </c>
      <c r="G592" s="98" t="s">
        <v>11</v>
      </c>
    </row>
    <row r="593" spans="3:7" ht="15" thickBot="1" x14ac:dyDescent="0.35">
      <c r="C593" s="95">
        <v>43343</v>
      </c>
      <c r="D593" s="96">
        <v>0.39611111111111108</v>
      </c>
      <c r="E593" s="97" t="s">
        <v>9</v>
      </c>
      <c r="F593" s="97">
        <v>22</v>
      </c>
      <c r="G593" s="98" t="s">
        <v>10</v>
      </c>
    </row>
    <row r="594" spans="3:7" ht="15" thickBot="1" x14ac:dyDescent="0.35">
      <c r="C594" s="95">
        <v>43343</v>
      </c>
      <c r="D594" s="96">
        <v>0.43281249999999999</v>
      </c>
      <c r="E594" s="97" t="s">
        <v>9</v>
      </c>
      <c r="F594" s="97">
        <v>22</v>
      </c>
      <c r="G594" s="98" t="s">
        <v>11</v>
      </c>
    </row>
    <row r="595" spans="3:7" ht="15" thickBot="1" x14ac:dyDescent="0.35">
      <c r="C595" s="95">
        <v>43343</v>
      </c>
      <c r="D595" s="96">
        <v>0.43464120370370374</v>
      </c>
      <c r="E595" s="97" t="s">
        <v>9</v>
      </c>
      <c r="F595" s="97">
        <v>23</v>
      </c>
      <c r="G595" s="98" t="s">
        <v>11</v>
      </c>
    </row>
    <row r="596" spans="3:7" ht="15" thickBot="1" x14ac:dyDescent="0.35">
      <c r="C596" s="95">
        <v>43343</v>
      </c>
      <c r="D596" s="96">
        <v>0.43466435185185182</v>
      </c>
      <c r="E596" s="97" t="s">
        <v>9</v>
      </c>
      <c r="F596" s="97">
        <v>23</v>
      </c>
      <c r="G596" s="98" t="s">
        <v>11</v>
      </c>
    </row>
    <row r="597" spans="3:7" ht="15" thickBot="1" x14ac:dyDescent="0.35">
      <c r="C597" s="95">
        <v>43343</v>
      </c>
      <c r="D597" s="96">
        <v>0.49312500000000004</v>
      </c>
      <c r="E597" s="97" t="s">
        <v>9</v>
      </c>
      <c r="F597" s="97">
        <v>27</v>
      </c>
      <c r="G597" s="98" t="s">
        <v>10</v>
      </c>
    </row>
    <row r="598" spans="3:7" ht="15" thickBot="1" x14ac:dyDescent="0.35">
      <c r="C598" s="95">
        <v>43343</v>
      </c>
      <c r="D598" s="96">
        <v>0.49383101851851857</v>
      </c>
      <c r="E598" s="97" t="s">
        <v>9</v>
      </c>
      <c r="F598" s="97">
        <v>12</v>
      </c>
      <c r="G598" s="98" t="s">
        <v>11</v>
      </c>
    </row>
    <row r="599" spans="3:7" ht="15" thickBot="1" x14ac:dyDescent="0.35">
      <c r="C599" s="95">
        <v>43343</v>
      </c>
      <c r="D599" s="96">
        <v>0.49437500000000001</v>
      </c>
      <c r="E599" s="97" t="s">
        <v>9</v>
      </c>
      <c r="F599" s="97">
        <v>10</v>
      </c>
      <c r="G599" s="98" t="s">
        <v>11</v>
      </c>
    </row>
    <row r="600" spans="3:7" ht="15" thickBot="1" x14ac:dyDescent="0.35">
      <c r="C600" s="95">
        <v>43343</v>
      </c>
      <c r="D600" s="96">
        <v>0.50987268518518525</v>
      </c>
      <c r="E600" s="97" t="s">
        <v>9</v>
      </c>
      <c r="F600" s="97">
        <v>8</v>
      </c>
      <c r="G600" s="98" t="s">
        <v>10</v>
      </c>
    </row>
    <row r="601" spans="3:7" ht="15" thickBot="1" x14ac:dyDescent="0.35">
      <c r="C601" s="95">
        <v>43343</v>
      </c>
      <c r="D601" s="96">
        <v>0.50989583333333333</v>
      </c>
      <c r="E601" s="97" t="s">
        <v>9</v>
      </c>
      <c r="F601" s="97">
        <v>19</v>
      </c>
      <c r="G601" s="98" t="s">
        <v>10</v>
      </c>
    </row>
    <row r="602" spans="3:7" ht="15" thickBot="1" x14ac:dyDescent="0.35">
      <c r="C602" s="95">
        <v>43343</v>
      </c>
      <c r="D602" s="96">
        <v>0.50991898148148151</v>
      </c>
      <c r="E602" s="97" t="s">
        <v>9</v>
      </c>
      <c r="F602" s="97">
        <v>16</v>
      </c>
      <c r="G602" s="98" t="s">
        <v>10</v>
      </c>
    </row>
    <row r="603" spans="3:7" ht="15" thickBot="1" x14ac:dyDescent="0.35">
      <c r="C603" s="95">
        <v>43343</v>
      </c>
      <c r="D603" s="96">
        <v>0.53285879629629629</v>
      </c>
      <c r="E603" s="97" t="s">
        <v>9</v>
      </c>
      <c r="F603" s="97">
        <v>24</v>
      </c>
      <c r="G603" s="98" t="s">
        <v>10</v>
      </c>
    </row>
    <row r="604" spans="3:7" ht="15" thickBot="1" x14ac:dyDescent="0.35">
      <c r="C604" s="95">
        <v>43343</v>
      </c>
      <c r="D604" s="96">
        <v>0.54756944444444444</v>
      </c>
      <c r="E604" s="97" t="s">
        <v>9</v>
      </c>
      <c r="F604" s="97">
        <v>20</v>
      </c>
      <c r="G604" s="98" t="s">
        <v>11</v>
      </c>
    </row>
    <row r="605" spans="3:7" ht="15" thickBot="1" x14ac:dyDescent="0.35">
      <c r="C605" s="95">
        <v>43343</v>
      </c>
      <c r="D605" s="96">
        <v>0.55140046296296297</v>
      </c>
      <c r="E605" s="97" t="s">
        <v>9</v>
      </c>
      <c r="F605" s="97">
        <v>28</v>
      </c>
      <c r="G605" s="98" t="s">
        <v>11</v>
      </c>
    </row>
    <row r="606" spans="3:7" ht="15" thickBot="1" x14ac:dyDescent="0.35">
      <c r="C606" s="95">
        <v>43343</v>
      </c>
      <c r="D606" s="96">
        <v>0.59674768518518517</v>
      </c>
      <c r="E606" s="97" t="s">
        <v>9</v>
      </c>
      <c r="F606" s="97">
        <v>19</v>
      </c>
      <c r="G606" s="98" t="s">
        <v>10</v>
      </c>
    </row>
    <row r="607" spans="3:7" ht="15" thickBot="1" x14ac:dyDescent="0.35">
      <c r="C607" s="95">
        <v>43343</v>
      </c>
      <c r="D607" s="96">
        <v>0.60791666666666666</v>
      </c>
      <c r="E607" s="97" t="s">
        <v>9</v>
      </c>
      <c r="F607" s="97">
        <v>13</v>
      </c>
      <c r="G607" s="98" t="s">
        <v>10</v>
      </c>
    </row>
    <row r="608" spans="3:7" ht="15" thickBot="1" x14ac:dyDescent="0.35">
      <c r="C608" s="95">
        <v>43343</v>
      </c>
      <c r="D608" s="96">
        <v>0.60796296296296293</v>
      </c>
      <c r="E608" s="97" t="s">
        <v>9</v>
      </c>
      <c r="F608" s="97">
        <v>10</v>
      </c>
      <c r="G608" s="98" t="s">
        <v>10</v>
      </c>
    </row>
    <row r="609" spans="3:7" ht="15" thickBot="1" x14ac:dyDescent="0.35">
      <c r="C609" s="95">
        <v>43343</v>
      </c>
      <c r="D609" s="96">
        <v>0.63453703703703701</v>
      </c>
      <c r="E609" s="97" t="s">
        <v>9</v>
      </c>
      <c r="F609" s="97">
        <v>10</v>
      </c>
      <c r="G609" s="98" t="s">
        <v>11</v>
      </c>
    </row>
    <row r="610" spans="3:7" ht="15" thickBot="1" x14ac:dyDescent="0.35">
      <c r="C610" s="95">
        <v>43343</v>
      </c>
      <c r="D610" s="96">
        <v>0.63805555555555549</v>
      </c>
      <c r="E610" s="97" t="s">
        <v>9</v>
      </c>
      <c r="F610" s="97">
        <v>10</v>
      </c>
      <c r="G610" s="98" t="s">
        <v>10</v>
      </c>
    </row>
    <row r="611" spans="3:7" ht="15" thickBot="1" x14ac:dyDescent="0.35">
      <c r="C611" s="95">
        <v>43343</v>
      </c>
      <c r="D611" s="96">
        <v>0.65915509259259253</v>
      </c>
      <c r="E611" s="97" t="s">
        <v>9</v>
      </c>
      <c r="F611" s="97">
        <v>16</v>
      </c>
      <c r="G611" s="98" t="s">
        <v>10</v>
      </c>
    </row>
    <row r="612" spans="3:7" ht="15" thickBot="1" x14ac:dyDescent="0.35">
      <c r="C612" s="95">
        <v>43343</v>
      </c>
      <c r="D612" s="96">
        <v>0.66339120370370364</v>
      </c>
      <c r="E612" s="97" t="s">
        <v>9</v>
      </c>
      <c r="F612" s="97">
        <v>13</v>
      </c>
      <c r="G612" s="98" t="s">
        <v>10</v>
      </c>
    </row>
    <row r="613" spans="3:7" ht="15" thickBot="1" x14ac:dyDescent="0.35">
      <c r="C613" s="95">
        <v>43343</v>
      </c>
      <c r="D613" s="96">
        <v>0.6642824074074074</v>
      </c>
      <c r="E613" s="97" t="s">
        <v>9</v>
      </c>
      <c r="F613" s="97">
        <v>12</v>
      </c>
      <c r="G613" s="98" t="s">
        <v>11</v>
      </c>
    </row>
    <row r="614" spans="3:7" ht="15" thickBot="1" x14ac:dyDescent="0.35">
      <c r="C614" s="95">
        <v>43343</v>
      </c>
      <c r="D614" s="96">
        <v>0.66805555555555562</v>
      </c>
      <c r="E614" s="97" t="s">
        <v>9</v>
      </c>
      <c r="F614" s="97">
        <v>19</v>
      </c>
      <c r="G614" s="98" t="s">
        <v>10</v>
      </c>
    </row>
    <row r="615" spans="3:7" ht="15" thickBot="1" x14ac:dyDescent="0.35">
      <c r="C615" s="95">
        <v>43343</v>
      </c>
      <c r="D615" s="96">
        <v>0.67383101851851857</v>
      </c>
      <c r="E615" s="97" t="s">
        <v>9</v>
      </c>
      <c r="F615" s="97">
        <v>12</v>
      </c>
      <c r="G615" s="98" t="s">
        <v>11</v>
      </c>
    </row>
    <row r="616" spans="3:7" ht="15" thickBot="1" x14ac:dyDescent="0.35">
      <c r="C616" s="95">
        <v>43343</v>
      </c>
      <c r="D616" s="96">
        <v>0.67662037037037026</v>
      </c>
      <c r="E616" s="97" t="s">
        <v>9</v>
      </c>
      <c r="F616" s="97">
        <v>26</v>
      </c>
      <c r="G616" s="98" t="s">
        <v>10</v>
      </c>
    </row>
    <row r="617" spans="3:7" ht="15" thickBot="1" x14ac:dyDescent="0.35">
      <c r="C617" s="95">
        <v>43343</v>
      </c>
      <c r="D617" s="96">
        <v>0.6766550925925926</v>
      </c>
      <c r="E617" s="97" t="s">
        <v>9</v>
      </c>
      <c r="F617" s="97">
        <v>25</v>
      </c>
      <c r="G617" s="98" t="s">
        <v>10</v>
      </c>
    </row>
    <row r="618" spans="3:7" ht="15" thickBot="1" x14ac:dyDescent="0.35">
      <c r="C618" s="95">
        <v>43343</v>
      </c>
      <c r="D618" s="96">
        <v>0.70063657407407398</v>
      </c>
      <c r="E618" s="97" t="s">
        <v>9</v>
      </c>
      <c r="F618" s="97">
        <v>12</v>
      </c>
      <c r="G618" s="98" t="s">
        <v>11</v>
      </c>
    </row>
    <row r="619" spans="3:7" ht="15" thickBot="1" x14ac:dyDescent="0.35">
      <c r="C619" s="95">
        <v>43343</v>
      </c>
      <c r="D619" s="96">
        <v>0.71630787037037036</v>
      </c>
      <c r="E619" s="97" t="s">
        <v>9</v>
      </c>
      <c r="F619" s="97">
        <v>13</v>
      </c>
      <c r="G619" s="98" t="s">
        <v>10</v>
      </c>
    </row>
    <row r="620" spans="3:7" ht="15" thickBot="1" x14ac:dyDescent="0.35">
      <c r="C620" s="95">
        <v>43343</v>
      </c>
      <c r="D620" s="96">
        <v>0.71689814814814812</v>
      </c>
      <c r="E620" s="97" t="s">
        <v>9</v>
      </c>
      <c r="F620" s="97">
        <v>21</v>
      </c>
      <c r="G620" s="98" t="s">
        <v>10</v>
      </c>
    </row>
    <row r="621" spans="3:7" ht="15" thickBot="1" x14ac:dyDescent="0.35">
      <c r="C621" s="95">
        <v>43343</v>
      </c>
      <c r="D621" s="96">
        <v>0.71697916666666661</v>
      </c>
      <c r="E621" s="97" t="s">
        <v>9</v>
      </c>
      <c r="F621" s="97">
        <v>22</v>
      </c>
      <c r="G621" s="98" t="s">
        <v>10</v>
      </c>
    </row>
    <row r="622" spans="3:7" ht="15" thickBot="1" x14ac:dyDescent="0.35">
      <c r="C622" s="95">
        <v>43343</v>
      </c>
      <c r="D622" s="96">
        <v>0.71864583333333332</v>
      </c>
      <c r="E622" s="97" t="s">
        <v>9</v>
      </c>
      <c r="F622" s="97">
        <v>10</v>
      </c>
      <c r="G622" s="98" t="s">
        <v>10</v>
      </c>
    </row>
    <row r="623" spans="3:7" ht="15" thickBot="1" x14ac:dyDescent="0.35">
      <c r="C623" s="95">
        <v>43343</v>
      </c>
      <c r="D623" s="96">
        <v>0.71901620370370367</v>
      </c>
      <c r="E623" s="97" t="s">
        <v>9</v>
      </c>
      <c r="F623" s="97">
        <v>29</v>
      </c>
      <c r="G623" s="98" t="s">
        <v>10</v>
      </c>
    </row>
    <row r="624" spans="3:7" ht="15" thickBot="1" x14ac:dyDescent="0.35">
      <c r="C624" s="95">
        <v>43343</v>
      </c>
      <c r="D624" s="96">
        <v>0.72127314814814814</v>
      </c>
      <c r="E624" s="97" t="s">
        <v>9</v>
      </c>
      <c r="F624" s="97">
        <v>11</v>
      </c>
      <c r="G624" s="98" t="s">
        <v>10</v>
      </c>
    </row>
    <row r="625" spans="3:7" ht="15" thickBot="1" x14ac:dyDescent="0.35">
      <c r="C625" s="95">
        <v>43343</v>
      </c>
      <c r="D625" s="96">
        <v>0.72486111111111118</v>
      </c>
      <c r="E625" s="97" t="s">
        <v>9</v>
      </c>
      <c r="F625" s="97">
        <v>15</v>
      </c>
      <c r="G625" s="98" t="s">
        <v>10</v>
      </c>
    </row>
    <row r="626" spans="3:7" ht="15" thickBot="1" x14ac:dyDescent="0.35">
      <c r="C626" s="95">
        <v>43343</v>
      </c>
      <c r="D626" s="96">
        <v>0.73699074074074078</v>
      </c>
      <c r="E626" s="97" t="s">
        <v>9</v>
      </c>
      <c r="F626" s="97">
        <v>13</v>
      </c>
      <c r="G626" s="98" t="s">
        <v>10</v>
      </c>
    </row>
    <row r="627" spans="3:7" ht="15" thickBot="1" x14ac:dyDescent="0.35">
      <c r="C627" s="95">
        <v>43343</v>
      </c>
      <c r="D627" s="96">
        <v>0.74113425925925924</v>
      </c>
      <c r="E627" s="97" t="s">
        <v>9</v>
      </c>
      <c r="F627" s="97">
        <v>14</v>
      </c>
      <c r="G627" s="98" t="s">
        <v>11</v>
      </c>
    </row>
    <row r="628" spans="3:7" ht="15" thickBot="1" x14ac:dyDescent="0.35">
      <c r="C628" s="95">
        <v>43343</v>
      </c>
      <c r="D628" s="96">
        <v>0.74403935185185188</v>
      </c>
      <c r="E628" s="97" t="s">
        <v>9</v>
      </c>
      <c r="F628" s="97">
        <v>13</v>
      </c>
      <c r="G628" s="98" t="s">
        <v>11</v>
      </c>
    </row>
    <row r="629" spans="3:7" ht="15" thickBot="1" x14ac:dyDescent="0.35">
      <c r="C629" s="95">
        <v>43343</v>
      </c>
      <c r="D629" s="96">
        <v>0.74751157407407398</v>
      </c>
      <c r="E629" s="97" t="s">
        <v>9</v>
      </c>
      <c r="F629" s="97">
        <v>28</v>
      </c>
      <c r="G629" s="98" t="s">
        <v>11</v>
      </c>
    </row>
    <row r="630" spans="3:7" ht="15" thickBot="1" x14ac:dyDescent="0.35">
      <c r="C630" s="95">
        <v>43343</v>
      </c>
      <c r="D630" s="96">
        <v>0.7475925925925927</v>
      </c>
      <c r="E630" s="97" t="s">
        <v>9</v>
      </c>
      <c r="F630" s="97">
        <v>12</v>
      </c>
      <c r="G630" s="98" t="s">
        <v>11</v>
      </c>
    </row>
    <row r="631" spans="3:7" ht="15" thickBot="1" x14ac:dyDescent="0.35">
      <c r="C631" s="95">
        <v>43343</v>
      </c>
      <c r="D631" s="96">
        <v>0.75079861111111112</v>
      </c>
      <c r="E631" s="97" t="s">
        <v>9</v>
      </c>
      <c r="F631" s="97">
        <v>10</v>
      </c>
      <c r="G631" s="98" t="s">
        <v>11</v>
      </c>
    </row>
    <row r="632" spans="3:7" ht="15" thickBot="1" x14ac:dyDescent="0.35">
      <c r="C632" s="95">
        <v>43343</v>
      </c>
      <c r="D632" s="96">
        <v>0.75440972222222225</v>
      </c>
      <c r="E632" s="97" t="s">
        <v>9</v>
      </c>
      <c r="F632" s="97">
        <v>17</v>
      </c>
      <c r="G632" s="98" t="s">
        <v>11</v>
      </c>
    </row>
    <row r="633" spans="3:7" ht="15" thickBot="1" x14ac:dyDescent="0.35">
      <c r="C633" s="95">
        <v>43343</v>
      </c>
      <c r="D633" s="96">
        <v>0.75996527777777778</v>
      </c>
      <c r="E633" s="97" t="s">
        <v>9</v>
      </c>
      <c r="F633" s="97">
        <v>11</v>
      </c>
      <c r="G633" s="98" t="s">
        <v>11</v>
      </c>
    </row>
    <row r="634" spans="3:7" ht="15" thickBot="1" x14ac:dyDescent="0.35">
      <c r="C634" s="95">
        <v>43343</v>
      </c>
      <c r="D634" s="96">
        <v>0.77409722222222221</v>
      </c>
      <c r="E634" s="97" t="s">
        <v>9</v>
      </c>
      <c r="F634" s="97">
        <v>11</v>
      </c>
      <c r="G634" s="98" t="s">
        <v>11</v>
      </c>
    </row>
    <row r="635" spans="3:7" ht="15" thickBot="1" x14ac:dyDescent="0.35">
      <c r="C635" s="95">
        <v>43343</v>
      </c>
      <c r="D635" s="96">
        <v>0.79296296296296298</v>
      </c>
      <c r="E635" s="97" t="s">
        <v>9</v>
      </c>
      <c r="F635" s="97">
        <v>21</v>
      </c>
      <c r="G635" s="98" t="s">
        <v>10</v>
      </c>
    </row>
    <row r="636" spans="3:7" ht="15" thickBot="1" x14ac:dyDescent="0.35">
      <c r="C636" s="95">
        <v>43343</v>
      </c>
      <c r="D636" s="96">
        <v>0.79370370370370369</v>
      </c>
      <c r="E636" s="97" t="s">
        <v>9</v>
      </c>
      <c r="F636" s="97">
        <v>10</v>
      </c>
      <c r="G636" s="98" t="s">
        <v>10</v>
      </c>
    </row>
    <row r="637" spans="3:7" ht="15" thickBot="1" x14ac:dyDescent="0.35">
      <c r="C637" s="95">
        <v>43343</v>
      </c>
      <c r="D637" s="96">
        <v>0.79587962962962966</v>
      </c>
      <c r="E637" s="97" t="s">
        <v>9</v>
      </c>
      <c r="F637" s="97">
        <v>11</v>
      </c>
      <c r="G637" s="98" t="s">
        <v>11</v>
      </c>
    </row>
    <row r="638" spans="3:7" ht="15" thickBot="1" x14ac:dyDescent="0.35">
      <c r="C638" s="95">
        <v>43343</v>
      </c>
      <c r="D638" s="96">
        <v>0.80048611111111112</v>
      </c>
      <c r="E638" s="97" t="s">
        <v>9</v>
      </c>
      <c r="F638" s="97">
        <v>19</v>
      </c>
      <c r="G638" s="98" t="s">
        <v>10</v>
      </c>
    </row>
    <row r="639" spans="3:7" ht="15" thickBot="1" x14ac:dyDescent="0.35">
      <c r="C639" s="95">
        <v>43343</v>
      </c>
      <c r="D639" s="96">
        <v>0.80364583333333339</v>
      </c>
      <c r="E639" s="97" t="s">
        <v>9</v>
      </c>
      <c r="F639" s="97">
        <v>24</v>
      </c>
      <c r="G639" s="98" t="s">
        <v>10</v>
      </c>
    </row>
    <row r="640" spans="3:7" ht="15" thickBot="1" x14ac:dyDescent="0.35">
      <c r="C640" s="95">
        <v>43343</v>
      </c>
      <c r="D640" s="96">
        <v>0.83126157407407408</v>
      </c>
      <c r="E640" s="97" t="s">
        <v>9</v>
      </c>
      <c r="F640" s="97">
        <v>12</v>
      </c>
      <c r="G640" s="98" t="s">
        <v>11</v>
      </c>
    </row>
    <row r="641" spans="3:7" ht="15" thickBot="1" x14ac:dyDescent="0.35">
      <c r="C641" s="95">
        <v>43343</v>
      </c>
      <c r="D641" s="96">
        <v>0.837824074074074</v>
      </c>
      <c r="E641" s="97" t="s">
        <v>9</v>
      </c>
      <c r="F641" s="97">
        <v>10</v>
      </c>
      <c r="G641" s="98" t="s">
        <v>11</v>
      </c>
    </row>
    <row r="642" spans="3:7" ht="15" thickBot="1" x14ac:dyDescent="0.35">
      <c r="C642" s="95">
        <v>43343</v>
      </c>
      <c r="D642" s="96">
        <v>0.85229166666666656</v>
      </c>
      <c r="E642" s="97" t="s">
        <v>9</v>
      </c>
      <c r="F642" s="97">
        <v>21</v>
      </c>
      <c r="G642" s="98" t="s">
        <v>10</v>
      </c>
    </row>
    <row r="643" spans="3:7" ht="15" thickBot="1" x14ac:dyDescent="0.35">
      <c r="C643" s="95">
        <v>43343</v>
      </c>
      <c r="D643" s="96">
        <v>0.88037037037037036</v>
      </c>
      <c r="E643" s="97" t="s">
        <v>9</v>
      </c>
      <c r="F643" s="97">
        <v>14</v>
      </c>
      <c r="G643" s="98" t="s">
        <v>10</v>
      </c>
    </row>
    <row r="644" spans="3:7" ht="15" thickBot="1" x14ac:dyDescent="0.35">
      <c r="C644" s="95">
        <v>43343</v>
      </c>
      <c r="D644" s="96">
        <v>0.89347222222222233</v>
      </c>
      <c r="E644" s="97" t="s">
        <v>9</v>
      </c>
      <c r="F644" s="97">
        <v>25</v>
      </c>
      <c r="G644" s="98" t="s">
        <v>10</v>
      </c>
    </row>
    <row r="645" spans="3:7" ht="15" thickBot="1" x14ac:dyDescent="0.35">
      <c r="C645" s="95">
        <v>43343</v>
      </c>
      <c r="D645" s="96">
        <v>0.8991203703703704</v>
      </c>
      <c r="E645" s="97" t="s">
        <v>9</v>
      </c>
      <c r="F645" s="97">
        <v>31</v>
      </c>
      <c r="G645" s="98" t="s">
        <v>11</v>
      </c>
    </row>
    <row r="646" spans="3:7" ht="15" thickBot="1" x14ac:dyDescent="0.35">
      <c r="C646" s="95">
        <v>43343</v>
      </c>
      <c r="D646" s="96">
        <v>0.91177083333333331</v>
      </c>
      <c r="E646" s="97" t="s">
        <v>9</v>
      </c>
      <c r="F646" s="97">
        <v>11</v>
      </c>
      <c r="G646" s="98" t="s">
        <v>10</v>
      </c>
    </row>
    <row r="647" spans="3:7" ht="15" thickBot="1" x14ac:dyDescent="0.35">
      <c r="C647" s="95">
        <v>43344</v>
      </c>
      <c r="D647" s="96">
        <v>0.14806712962962962</v>
      </c>
      <c r="E647" s="97" t="s">
        <v>9</v>
      </c>
      <c r="F647" s="97">
        <v>13</v>
      </c>
      <c r="G647" s="98" t="s">
        <v>11</v>
      </c>
    </row>
    <row r="648" spans="3:7" ht="15" thickBot="1" x14ac:dyDescent="0.35">
      <c r="C648" s="95">
        <v>43344</v>
      </c>
      <c r="D648" s="96">
        <v>0.14824074074074076</v>
      </c>
      <c r="E648" s="97" t="s">
        <v>9</v>
      </c>
      <c r="F648" s="97">
        <v>16</v>
      </c>
      <c r="G648" s="98" t="s">
        <v>11</v>
      </c>
    </row>
    <row r="649" spans="3:7" ht="15" thickBot="1" x14ac:dyDescent="0.35">
      <c r="C649" s="95">
        <v>43344</v>
      </c>
      <c r="D649" s="96">
        <v>0.28287037037037038</v>
      </c>
      <c r="E649" s="97" t="s">
        <v>9</v>
      </c>
      <c r="F649" s="97">
        <v>15</v>
      </c>
      <c r="G649" s="98" t="s">
        <v>11</v>
      </c>
    </row>
    <row r="650" spans="3:7" ht="15" thickBot="1" x14ac:dyDescent="0.35">
      <c r="C650" s="95">
        <v>43344</v>
      </c>
      <c r="D650" s="96">
        <v>0.28488425925925925</v>
      </c>
      <c r="E650" s="97" t="s">
        <v>9</v>
      </c>
      <c r="F650" s="97">
        <v>11</v>
      </c>
      <c r="G650" s="98" t="s">
        <v>11</v>
      </c>
    </row>
    <row r="651" spans="3:7" ht="15" thickBot="1" x14ac:dyDescent="0.35">
      <c r="C651" s="95">
        <v>43344</v>
      </c>
      <c r="D651" s="96">
        <v>0.28495370370370371</v>
      </c>
      <c r="E651" s="97" t="s">
        <v>9</v>
      </c>
      <c r="F651" s="97">
        <v>10</v>
      </c>
      <c r="G651" s="98" t="s">
        <v>11</v>
      </c>
    </row>
    <row r="652" spans="3:7" ht="15" thickBot="1" x14ac:dyDescent="0.35">
      <c r="C652" s="95">
        <v>43344</v>
      </c>
      <c r="D652" s="96">
        <v>0.30430555555555555</v>
      </c>
      <c r="E652" s="97" t="s">
        <v>9</v>
      </c>
      <c r="F652" s="97">
        <v>10</v>
      </c>
      <c r="G652" s="98" t="s">
        <v>11</v>
      </c>
    </row>
    <row r="653" spans="3:7" ht="15" thickBot="1" x14ac:dyDescent="0.35">
      <c r="C653" s="95">
        <v>43344</v>
      </c>
      <c r="D653" s="96">
        <v>0.30663194444444447</v>
      </c>
      <c r="E653" s="97" t="s">
        <v>9</v>
      </c>
      <c r="F653" s="97">
        <v>12</v>
      </c>
      <c r="G653" s="98" t="s">
        <v>11</v>
      </c>
    </row>
    <row r="654" spans="3:7" ht="15" thickBot="1" x14ac:dyDescent="0.35">
      <c r="C654" s="95">
        <v>43344</v>
      </c>
      <c r="D654" s="96">
        <v>0.3183449074074074</v>
      </c>
      <c r="E654" s="97" t="s">
        <v>9</v>
      </c>
      <c r="F654" s="97">
        <v>16</v>
      </c>
      <c r="G654" s="98" t="s">
        <v>10</v>
      </c>
    </row>
    <row r="655" spans="3:7" ht="15" thickBot="1" x14ac:dyDescent="0.35">
      <c r="C655" s="95">
        <v>43344</v>
      </c>
      <c r="D655" s="96">
        <v>0.33614583333333337</v>
      </c>
      <c r="E655" s="97" t="s">
        <v>9</v>
      </c>
      <c r="F655" s="97">
        <v>12</v>
      </c>
      <c r="G655" s="98" t="s">
        <v>11</v>
      </c>
    </row>
    <row r="656" spans="3:7" ht="15" thickBot="1" x14ac:dyDescent="0.35">
      <c r="C656" s="95">
        <v>43344</v>
      </c>
      <c r="D656" s="96">
        <v>0.33783564814814815</v>
      </c>
      <c r="E656" s="97" t="s">
        <v>9</v>
      </c>
      <c r="F656" s="97">
        <v>12</v>
      </c>
      <c r="G656" s="98" t="s">
        <v>11</v>
      </c>
    </row>
    <row r="657" spans="3:7" ht="15" thickBot="1" x14ac:dyDescent="0.35">
      <c r="C657" s="95">
        <v>43344</v>
      </c>
      <c r="D657" s="96">
        <v>0.37767361111111114</v>
      </c>
      <c r="E657" s="97" t="s">
        <v>9</v>
      </c>
      <c r="F657" s="97">
        <v>10</v>
      </c>
      <c r="G657" s="98" t="s">
        <v>11</v>
      </c>
    </row>
    <row r="658" spans="3:7" ht="15" thickBot="1" x14ac:dyDescent="0.35">
      <c r="C658" s="95">
        <v>43344</v>
      </c>
      <c r="D658" s="96">
        <v>0.39180555555555552</v>
      </c>
      <c r="E658" s="97" t="s">
        <v>9</v>
      </c>
      <c r="F658" s="97">
        <v>13</v>
      </c>
      <c r="G658" s="98" t="s">
        <v>11</v>
      </c>
    </row>
    <row r="659" spans="3:7" ht="15" thickBot="1" x14ac:dyDescent="0.35">
      <c r="C659" s="95">
        <v>43344</v>
      </c>
      <c r="D659" s="96">
        <v>0.40440972222222221</v>
      </c>
      <c r="E659" s="97" t="s">
        <v>9</v>
      </c>
      <c r="F659" s="97">
        <v>12</v>
      </c>
      <c r="G659" s="98" t="s">
        <v>11</v>
      </c>
    </row>
    <row r="660" spans="3:7" ht="15" thickBot="1" x14ac:dyDescent="0.35">
      <c r="C660" s="95">
        <v>43344</v>
      </c>
      <c r="D660" s="96">
        <v>0.41818287037037033</v>
      </c>
      <c r="E660" s="97" t="s">
        <v>9</v>
      </c>
      <c r="F660" s="97">
        <v>16</v>
      </c>
      <c r="G660" s="98" t="s">
        <v>10</v>
      </c>
    </row>
    <row r="661" spans="3:7" ht="15" thickBot="1" x14ac:dyDescent="0.35">
      <c r="C661" s="95">
        <v>43344</v>
      </c>
      <c r="D661" s="96">
        <v>0.41820601851851852</v>
      </c>
      <c r="E661" s="97" t="s">
        <v>9</v>
      </c>
      <c r="F661" s="97">
        <v>11</v>
      </c>
      <c r="G661" s="98" t="s">
        <v>10</v>
      </c>
    </row>
    <row r="662" spans="3:7" ht="15" thickBot="1" x14ac:dyDescent="0.35">
      <c r="C662" s="95">
        <v>43344</v>
      </c>
      <c r="D662" s="96">
        <v>0.43267361111111113</v>
      </c>
      <c r="E662" s="97" t="s">
        <v>9</v>
      </c>
      <c r="F662" s="97">
        <v>12</v>
      </c>
      <c r="G662" s="98" t="s">
        <v>11</v>
      </c>
    </row>
    <row r="663" spans="3:7" ht="15" thickBot="1" x14ac:dyDescent="0.35">
      <c r="C663" s="95">
        <v>43344</v>
      </c>
      <c r="D663" s="96">
        <v>0.44298611111111108</v>
      </c>
      <c r="E663" s="97" t="s">
        <v>9</v>
      </c>
      <c r="F663" s="97">
        <v>20</v>
      </c>
      <c r="G663" s="98" t="s">
        <v>10</v>
      </c>
    </row>
    <row r="664" spans="3:7" ht="15" thickBot="1" x14ac:dyDescent="0.35">
      <c r="C664" s="95">
        <v>43344</v>
      </c>
      <c r="D664" s="96">
        <v>0.44954861111111111</v>
      </c>
      <c r="E664" s="97" t="s">
        <v>9</v>
      </c>
      <c r="F664" s="97">
        <v>8</v>
      </c>
      <c r="G664" s="98" t="s">
        <v>10</v>
      </c>
    </row>
    <row r="665" spans="3:7" ht="15" thickBot="1" x14ac:dyDescent="0.35">
      <c r="C665" s="95">
        <v>43344</v>
      </c>
      <c r="D665" s="96">
        <v>0.45021990740740742</v>
      </c>
      <c r="E665" s="97" t="s">
        <v>9</v>
      </c>
      <c r="F665" s="97">
        <v>22</v>
      </c>
      <c r="G665" s="98" t="s">
        <v>10</v>
      </c>
    </row>
    <row r="666" spans="3:7" ht="15" thickBot="1" x14ac:dyDescent="0.35">
      <c r="C666" s="95">
        <v>43344</v>
      </c>
      <c r="D666" s="96">
        <v>0.45052083333333331</v>
      </c>
      <c r="E666" s="97" t="s">
        <v>9</v>
      </c>
      <c r="F666" s="97">
        <v>16</v>
      </c>
      <c r="G666" s="98" t="s">
        <v>10</v>
      </c>
    </row>
    <row r="667" spans="3:7" ht="15" thickBot="1" x14ac:dyDescent="0.35">
      <c r="C667" s="95">
        <v>43344</v>
      </c>
      <c r="D667" s="96">
        <v>0.45708333333333334</v>
      </c>
      <c r="E667" s="97" t="s">
        <v>9</v>
      </c>
      <c r="F667" s="97">
        <v>12</v>
      </c>
      <c r="G667" s="98" t="s">
        <v>10</v>
      </c>
    </row>
    <row r="668" spans="3:7" ht="15" thickBot="1" x14ac:dyDescent="0.35">
      <c r="C668" s="95">
        <v>43344</v>
      </c>
      <c r="D668" s="96">
        <v>0.47814814814814816</v>
      </c>
      <c r="E668" s="97" t="s">
        <v>9</v>
      </c>
      <c r="F668" s="97">
        <v>14</v>
      </c>
      <c r="G668" s="98" t="s">
        <v>11</v>
      </c>
    </row>
    <row r="669" spans="3:7" ht="15" thickBot="1" x14ac:dyDescent="0.35">
      <c r="C669" s="95">
        <v>43344</v>
      </c>
      <c r="D669" s="96">
        <v>0.48626157407407411</v>
      </c>
      <c r="E669" s="97" t="s">
        <v>9</v>
      </c>
      <c r="F669" s="97">
        <v>17</v>
      </c>
      <c r="G669" s="98" t="s">
        <v>10</v>
      </c>
    </row>
    <row r="670" spans="3:7" ht="15" thickBot="1" x14ac:dyDescent="0.35">
      <c r="C670" s="95">
        <v>43344</v>
      </c>
      <c r="D670" s="96">
        <v>0.48762731481481486</v>
      </c>
      <c r="E670" s="97" t="s">
        <v>9</v>
      </c>
      <c r="F670" s="97">
        <v>19</v>
      </c>
      <c r="G670" s="98" t="s">
        <v>10</v>
      </c>
    </row>
    <row r="671" spans="3:7" ht="15" thickBot="1" x14ac:dyDescent="0.35">
      <c r="C671" s="95">
        <v>43344</v>
      </c>
      <c r="D671" s="96">
        <v>0.48969907407407409</v>
      </c>
      <c r="E671" s="97" t="s">
        <v>9</v>
      </c>
      <c r="F671" s="97">
        <v>17</v>
      </c>
      <c r="G671" s="98" t="s">
        <v>10</v>
      </c>
    </row>
    <row r="672" spans="3:7" ht="15" thickBot="1" x14ac:dyDescent="0.35">
      <c r="C672" s="95">
        <v>43344</v>
      </c>
      <c r="D672" s="96">
        <v>0.49377314814814816</v>
      </c>
      <c r="E672" s="97" t="s">
        <v>9</v>
      </c>
      <c r="F672" s="97">
        <v>11</v>
      </c>
      <c r="G672" s="98" t="s">
        <v>11</v>
      </c>
    </row>
    <row r="673" spans="3:7" ht="15" thickBot="1" x14ac:dyDescent="0.35">
      <c r="C673" s="95">
        <v>43344</v>
      </c>
      <c r="D673" s="96">
        <v>0.50163194444444448</v>
      </c>
      <c r="E673" s="97" t="s">
        <v>9</v>
      </c>
      <c r="F673" s="97">
        <v>11</v>
      </c>
      <c r="G673" s="98" t="s">
        <v>11</v>
      </c>
    </row>
    <row r="674" spans="3:7" ht="15" thickBot="1" x14ac:dyDescent="0.35">
      <c r="C674" s="95">
        <v>43344</v>
      </c>
      <c r="D674" s="96">
        <v>0.50504629629629627</v>
      </c>
      <c r="E674" s="97" t="s">
        <v>9</v>
      </c>
      <c r="F674" s="97">
        <v>13</v>
      </c>
      <c r="G674" s="98" t="s">
        <v>11</v>
      </c>
    </row>
    <row r="675" spans="3:7" ht="15" thickBot="1" x14ac:dyDescent="0.35">
      <c r="C675" s="95">
        <v>43344</v>
      </c>
      <c r="D675" s="96">
        <v>0.51346064814814818</v>
      </c>
      <c r="E675" s="97" t="s">
        <v>9</v>
      </c>
      <c r="F675" s="97">
        <v>14</v>
      </c>
      <c r="G675" s="98" t="s">
        <v>11</v>
      </c>
    </row>
    <row r="676" spans="3:7" ht="15" thickBot="1" x14ac:dyDescent="0.35">
      <c r="C676" s="95">
        <v>43344</v>
      </c>
      <c r="D676" s="96">
        <v>0.51488425925925929</v>
      </c>
      <c r="E676" s="97" t="s">
        <v>9</v>
      </c>
      <c r="F676" s="97">
        <v>11</v>
      </c>
      <c r="G676" s="98" t="s">
        <v>11</v>
      </c>
    </row>
    <row r="677" spans="3:7" ht="15" thickBot="1" x14ac:dyDescent="0.35">
      <c r="C677" s="95">
        <v>43344</v>
      </c>
      <c r="D677" s="96">
        <v>0.51708333333333334</v>
      </c>
      <c r="E677" s="97" t="s">
        <v>9</v>
      </c>
      <c r="F677" s="97">
        <v>13</v>
      </c>
      <c r="G677" s="98" t="s">
        <v>11</v>
      </c>
    </row>
    <row r="678" spans="3:7" ht="15" thickBot="1" x14ac:dyDescent="0.35">
      <c r="C678" s="95">
        <v>43344</v>
      </c>
      <c r="D678" s="96">
        <v>0.52853009259259254</v>
      </c>
      <c r="E678" s="97" t="s">
        <v>9</v>
      </c>
      <c r="F678" s="97">
        <v>32</v>
      </c>
      <c r="G678" s="98" t="s">
        <v>10</v>
      </c>
    </row>
    <row r="679" spans="3:7" ht="15" thickBot="1" x14ac:dyDescent="0.35">
      <c r="C679" s="95">
        <v>43344</v>
      </c>
      <c r="D679" s="96">
        <v>0.54031249999999997</v>
      </c>
      <c r="E679" s="97" t="s">
        <v>9</v>
      </c>
      <c r="F679" s="97">
        <v>21</v>
      </c>
      <c r="G679" s="98" t="s">
        <v>10</v>
      </c>
    </row>
    <row r="680" spans="3:7" ht="15" thickBot="1" x14ac:dyDescent="0.35">
      <c r="C680" s="95">
        <v>43344</v>
      </c>
      <c r="D680" s="96">
        <v>0.54721064814814813</v>
      </c>
      <c r="E680" s="97" t="s">
        <v>9</v>
      </c>
      <c r="F680" s="97">
        <v>31</v>
      </c>
      <c r="G680" s="98" t="s">
        <v>10</v>
      </c>
    </row>
    <row r="681" spans="3:7" ht="15" thickBot="1" x14ac:dyDescent="0.35">
      <c r="C681" s="95">
        <v>43344</v>
      </c>
      <c r="D681" s="96">
        <v>0.54810185185185178</v>
      </c>
      <c r="E681" s="97" t="s">
        <v>9</v>
      </c>
      <c r="F681" s="97">
        <v>10</v>
      </c>
      <c r="G681" s="98" t="s">
        <v>10</v>
      </c>
    </row>
    <row r="682" spans="3:7" ht="15" thickBot="1" x14ac:dyDescent="0.35">
      <c r="C682" s="95">
        <v>43344</v>
      </c>
      <c r="D682" s="96">
        <v>0.5516550925925926</v>
      </c>
      <c r="E682" s="97" t="s">
        <v>9</v>
      </c>
      <c r="F682" s="97">
        <v>11</v>
      </c>
      <c r="G682" s="98" t="s">
        <v>11</v>
      </c>
    </row>
    <row r="683" spans="3:7" ht="15" thickBot="1" x14ac:dyDescent="0.35">
      <c r="C683" s="95">
        <v>43344</v>
      </c>
      <c r="D683" s="96">
        <v>0.58695601851851853</v>
      </c>
      <c r="E683" s="97" t="s">
        <v>9</v>
      </c>
      <c r="F683" s="97">
        <v>25</v>
      </c>
      <c r="G683" s="98" t="s">
        <v>10</v>
      </c>
    </row>
    <row r="684" spans="3:7" ht="15" thickBot="1" x14ac:dyDescent="0.35">
      <c r="C684" s="95">
        <v>43344</v>
      </c>
      <c r="D684" s="96">
        <v>0.58701388888888884</v>
      </c>
      <c r="E684" s="97" t="s">
        <v>9</v>
      </c>
      <c r="F684" s="97">
        <v>20</v>
      </c>
      <c r="G684" s="98" t="s">
        <v>10</v>
      </c>
    </row>
    <row r="685" spans="3:7" ht="15" thickBot="1" x14ac:dyDescent="0.35">
      <c r="C685" s="95">
        <v>43344</v>
      </c>
      <c r="D685" s="96">
        <v>0.58755787037037044</v>
      </c>
      <c r="E685" s="97" t="s">
        <v>9</v>
      </c>
      <c r="F685" s="97">
        <v>10</v>
      </c>
      <c r="G685" s="98" t="s">
        <v>10</v>
      </c>
    </row>
    <row r="686" spans="3:7" ht="15" thickBot="1" x14ac:dyDescent="0.35">
      <c r="C686" s="95">
        <v>43344</v>
      </c>
      <c r="D686" s="96">
        <v>0.60115740740740742</v>
      </c>
      <c r="E686" s="97" t="s">
        <v>9</v>
      </c>
      <c r="F686" s="97">
        <v>21</v>
      </c>
      <c r="G686" s="98" t="s">
        <v>10</v>
      </c>
    </row>
    <row r="687" spans="3:7" ht="15" thickBot="1" x14ac:dyDescent="0.35">
      <c r="C687" s="95">
        <v>43344</v>
      </c>
      <c r="D687" s="96">
        <v>0.61436342592592597</v>
      </c>
      <c r="E687" s="97" t="s">
        <v>9</v>
      </c>
      <c r="F687" s="97">
        <v>20</v>
      </c>
      <c r="G687" s="98" t="s">
        <v>11</v>
      </c>
    </row>
    <row r="688" spans="3:7" ht="15" thickBot="1" x14ac:dyDescent="0.35">
      <c r="C688" s="95">
        <v>43344</v>
      </c>
      <c r="D688" s="96">
        <v>0.62156250000000002</v>
      </c>
      <c r="E688" s="97" t="s">
        <v>9</v>
      </c>
      <c r="F688" s="97">
        <v>12</v>
      </c>
      <c r="G688" s="98" t="s">
        <v>11</v>
      </c>
    </row>
    <row r="689" spans="3:7" ht="15" thickBot="1" x14ac:dyDescent="0.35">
      <c r="C689" s="95">
        <v>43344</v>
      </c>
      <c r="D689" s="96">
        <v>0.62534722222222217</v>
      </c>
      <c r="E689" s="97" t="s">
        <v>9</v>
      </c>
      <c r="F689" s="97">
        <v>30</v>
      </c>
      <c r="G689" s="98" t="s">
        <v>10</v>
      </c>
    </row>
    <row r="690" spans="3:7" ht="15" thickBot="1" x14ac:dyDescent="0.35">
      <c r="C690" s="95">
        <v>43344</v>
      </c>
      <c r="D690" s="96">
        <v>0.63585648148148144</v>
      </c>
      <c r="E690" s="97" t="s">
        <v>9</v>
      </c>
      <c r="F690" s="97">
        <v>12</v>
      </c>
      <c r="G690" s="98" t="s">
        <v>10</v>
      </c>
    </row>
    <row r="691" spans="3:7" ht="15" thickBot="1" x14ac:dyDescent="0.35">
      <c r="C691" s="95">
        <v>43344</v>
      </c>
      <c r="D691" s="96">
        <v>0.6361458333333333</v>
      </c>
      <c r="E691" s="97" t="s">
        <v>9</v>
      </c>
      <c r="F691" s="97">
        <v>15</v>
      </c>
      <c r="G691" s="98" t="s">
        <v>10</v>
      </c>
    </row>
    <row r="692" spans="3:7" ht="15" thickBot="1" x14ac:dyDescent="0.35">
      <c r="C692" s="95">
        <v>43344</v>
      </c>
      <c r="D692" s="96">
        <v>0.63702546296296292</v>
      </c>
      <c r="E692" s="97" t="s">
        <v>9</v>
      </c>
      <c r="F692" s="97">
        <v>12</v>
      </c>
      <c r="G692" s="98" t="s">
        <v>11</v>
      </c>
    </row>
    <row r="693" spans="3:7" ht="15" thickBot="1" x14ac:dyDescent="0.35">
      <c r="C693" s="95">
        <v>43344</v>
      </c>
      <c r="D693" s="96">
        <v>0.64222222222222225</v>
      </c>
      <c r="E693" s="97" t="s">
        <v>9</v>
      </c>
      <c r="F693" s="97">
        <v>11</v>
      </c>
      <c r="G693" s="98" t="s">
        <v>11</v>
      </c>
    </row>
    <row r="694" spans="3:7" ht="15" thickBot="1" x14ac:dyDescent="0.35">
      <c r="C694" s="95">
        <v>43344</v>
      </c>
      <c r="D694" s="96">
        <v>0.64628472222222222</v>
      </c>
      <c r="E694" s="97" t="s">
        <v>9</v>
      </c>
      <c r="F694" s="97">
        <v>10</v>
      </c>
      <c r="G694" s="98" t="s">
        <v>10</v>
      </c>
    </row>
    <row r="695" spans="3:7" ht="15" thickBot="1" x14ac:dyDescent="0.35">
      <c r="C695" s="95">
        <v>43344</v>
      </c>
      <c r="D695" s="96">
        <v>0.64704861111111112</v>
      </c>
      <c r="E695" s="97" t="s">
        <v>9</v>
      </c>
      <c r="F695" s="97">
        <v>25</v>
      </c>
      <c r="G695" s="98" t="s">
        <v>10</v>
      </c>
    </row>
    <row r="696" spans="3:7" ht="15" thickBot="1" x14ac:dyDescent="0.35">
      <c r="C696" s="95">
        <v>43344</v>
      </c>
      <c r="D696" s="96">
        <v>0.64795138888888892</v>
      </c>
      <c r="E696" s="97" t="s">
        <v>9</v>
      </c>
      <c r="F696" s="97">
        <v>16</v>
      </c>
      <c r="G696" s="98" t="s">
        <v>10</v>
      </c>
    </row>
    <row r="697" spans="3:7" ht="15" thickBot="1" x14ac:dyDescent="0.35">
      <c r="C697" s="95">
        <v>43344</v>
      </c>
      <c r="D697" s="96">
        <v>0.64966435185185178</v>
      </c>
      <c r="E697" s="97" t="s">
        <v>9</v>
      </c>
      <c r="F697" s="97">
        <v>18</v>
      </c>
      <c r="G697" s="98" t="s">
        <v>10</v>
      </c>
    </row>
    <row r="698" spans="3:7" ht="15" thickBot="1" x14ac:dyDescent="0.35">
      <c r="C698" s="95">
        <v>43344</v>
      </c>
      <c r="D698" s="96">
        <v>0.65978009259259263</v>
      </c>
      <c r="E698" s="97" t="s">
        <v>9</v>
      </c>
      <c r="F698" s="97">
        <v>16</v>
      </c>
      <c r="G698" s="98" t="s">
        <v>10</v>
      </c>
    </row>
    <row r="699" spans="3:7" ht="15" thickBot="1" x14ac:dyDescent="0.35">
      <c r="C699" s="95">
        <v>43344</v>
      </c>
      <c r="D699" s="96">
        <v>0.66736111111111107</v>
      </c>
      <c r="E699" s="97" t="s">
        <v>9</v>
      </c>
      <c r="F699" s="97">
        <v>17</v>
      </c>
      <c r="G699" s="98" t="s">
        <v>10</v>
      </c>
    </row>
    <row r="700" spans="3:7" ht="15" thickBot="1" x14ac:dyDescent="0.35">
      <c r="C700" s="95">
        <v>43344</v>
      </c>
      <c r="D700" s="96">
        <v>0.66890046296296291</v>
      </c>
      <c r="E700" s="97" t="s">
        <v>9</v>
      </c>
      <c r="F700" s="97">
        <v>38</v>
      </c>
      <c r="G700" s="98" t="s">
        <v>11</v>
      </c>
    </row>
    <row r="701" spans="3:7" ht="15" thickBot="1" x14ac:dyDescent="0.35">
      <c r="C701" s="95">
        <v>43344</v>
      </c>
      <c r="D701" s="96">
        <v>0.67386574074074079</v>
      </c>
      <c r="E701" s="97" t="s">
        <v>9</v>
      </c>
      <c r="F701" s="97">
        <v>11</v>
      </c>
      <c r="G701" s="98" t="s">
        <v>11</v>
      </c>
    </row>
    <row r="702" spans="3:7" ht="15" thickBot="1" x14ac:dyDescent="0.35">
      <c r="C702" s="95">
        <v>43344</v>
      </c>
      <c r="D702" s="96">
        <v>0.68017361111111108</v>
      </c>
      <c r="E702" s="97" t="s">
        <v>9</v>
      </c>
      <c r="F702" s="97">
        <v>10</v>
      </c>
      <c r="G702" s="98" t="s">
        <v>11</v>
      </c>
    </row>
    <row r="703" spans="3:7" ht="15" thickBot="1" x14ac:dyDescent="0.35">
      <c r="C703" s="95">
        <v>43344</v>
      </c>
      <c r="D703" s="96">
        <v>0.68252314814814818</v>
      </c>
      <c r="E703" s="97" t="s">
        <v>9</v>
      </c>
      <c r="F703" s="97">
        <v>22</v>
      </c>
      <c r="G703" s="98" t="s">
        <v>10</v>
      </c>
    </row>
    <row r="704" spans="3:7" ht="15" thickBot="1" x14ac:dyDescent="0.35">
      <c r="C704" s="95">
        <v>43344</v>
      </c>
      <c r="D704" s="96">
        <v>0.70084490740740746</v>
      </c>
      <c r="E704" s="97" t="s">
        <v>9</v>
      </c>
      <c r="F704" s="97">
        <v>13</v>
      </c>
      <c r="G704" s="98" t="s">
        <v>10</v>
      </c>
    </row>
    <row r="705" spans="3:7" ht="15" thickBot="1" x14ac:dyDescent="0.35">
      <c r="C705" s="95">
        <v>43344</v>
      </c>
      <c r="D705" s="96">
        <v>0.70094907407407403</v>
      </c>
      <c r="E705" s="97" t="s">
        <v>9</v>
      </c>
      <c r="F705" s="97">
        <v>30</v>
      </c>
      <c r="G705" s="98" t="s">
        <v>11</v>
      </c>
    </row>
    <row r="706" spans="3:7" ht="15" thickBot="1" x14ac:dyDescent="0.35">
      <c r="C706" s="95">
        <v>43344</v>
      </c>
      <c r="D706" s="96">
        <v>0.73192129629629632</v>
      </c>
      <c r="E706" s="97" t="s">
        <v>9</v>
      </c>
      <c r="F706" s="97">
        <v>16</v>
      </c>
      <c r="G706" s="98" t="s">
        <v>10</v>
      </c>
    </row>
    <row r="707" spans="3:7" ht="15" thickBot="1" x14ac:dyDescent="0.35">
      <c r="C707" s="95">
        <v>43344</v>
      </c>
      <c r="D707" s="96">
        <v>0.751886574074074</v>
      </c>
      <c r="E707" s="97" t="s">
        <v>9</v>
      </c>
      <c r="F707" s="97">
        <v>17</v>
      </c>
      <c r="G707" s="98" t="s">
        <v>11</v>
      </c>
    </row>
    <row r="708" spans="3:7" ht="15" thickBot="1" x14ac:dyDescent="0.35">
      <c r="C708" s="95">
        <v>43344</v>
      </c>
      <c r="D708" s="96">
        <v>0.76177083333333329</v>
      </c>
      <c r="E708" s="97" t="s">
        <v>9</v>
      </c>
      <c r="F708" s="97">
        <v>24</v>
      </c>
      <c r="G708" s="98" t="s">
        <v>10</v>
      </c>
    </row>
    <row r="709" spans="3:7" ht="15" thickBot="1" x14ac:dyDescent="0.35">
      <c r="C709" s="95">
        <v>43344</v>
      </c>
      <c r="D709" s="96">
        <v>0.76949074074074064</v>
      </c>
      <c r="E709" s="97" t="s">
        <v>9</v>
      </c>
      <c r="F709" s="97">
        <v>18</v>
      </c>
      <c r="G709" s="98" t="s">
        <v>10</v>
      </c>
    </row>
    <row r="710" spans="3:7" ht="15" thickBot="1" x14ac:dyDescent="0.35">
      <c r="C710" s="95">
        <v>43344</v>
      </c>
      <c r="D710" s="96">
        <v>0.77834490740740747</v>
      </c>
      <c r="E710" s="97" t="s">
        <v>9</v>
      </c>
      <c r="F710" s="97">
        <v>12</v>
      </c>
      <c r="G710" s="98" t="s">
        <v>11</v>
      </c>
    </row>
    <row r="711" spans="3:7" ht="15" thickBot="1" x14ac:dyDescent="0.35">
      <c r="C711" s="95">
        <v>43344</v>
      </c>
      <c r="D711" s="96">
        <v>0.810613425925926</v>
      </c>
      <c r="E711" s="97" t="s">
        <v>9</v>
      </c>
      <c r="F711" s="97">
        <v>12</v>
      </c>
      <c r="G711" s="98" t="s">
        <v>11</v>
      </c>
    </row>
    <row r="712" spans="3:7" ht="15" thickBot="1" x14ac:dyDescent="0.35">
      <c r="C712" s="95">
        <v>43344</v>
      </c>
      <c r="D712" s="96">
        <v>0.81451388888888887</v>
      </c>
      <c r="E712" s="97" t="s">
        <v>9</v>
      </c>
      <c r="F712" s="97">
        <v>12</v>
      </c>
      <c r="G712" s="98" t="s">
        <v>11</v>
      </c>
    </row>
    <row r="713" spans="3:7" ht="15" thickBot="1" x14ac:dyDescent="0.35">
      <c r="C713" s="95">
        <v>43344</v>
      </c>
      <c r="D713" s="96">
        <v>0.81626157407407407</v>
      </c>
      <c r="E713" s="97" t="s">
        <v>9</v>
      </c>
      <c r="F713" s="97">
        <v>11</v>
      </c>
      <c r="G713" s="98" t="s">
        <v>11</v>
      </c>
    </row>
    <row r="714" spans="3:7" ht="15" thickBot="1" x14ac:dyDescent="0.35">
      <c r="C714" s="95">
        <v>43344</v>
      </c>
      <c r="D714" s="96">
        <v>0.82773148148148146</v>
      </c>
      <c r="E714" s="97" t="s">
        <v>9</v>
      </c>
      <c r="F714" s="97">
        <v>10</v>
      </c>
      <c r="G714" s="98" t="s">
        <v>11</v>
      </c>
    </row>
    <row r="715" spans="3:7" ht="15" thickBot="1" x14ac:dyDescent="0.35">
      <c r="C715" s="95">
        <v>43344</v>
      </c>
      <c r="D715" s="96">
        <v>0.83598379629629627</v>
      </c>
      <c r="E715" s="97" t="s">
        <v>9</v>
      </c>
      <c r="F715" s="97">
        <v>19</v>
      </c>
      <c r="G715" s="98" t="s">
        <v>10</v>
      </c>
    </row>
    <row r="716" spans="3:7" ht="15" thickBot="1" x14ac:dyDescent="0.35">
      <c r="C716" s="95">
        <v>43344</v>
      </c>
      <c r="D716" s="96">
        <v>0.88395833333333329</v>
      </c>
      <c r="E716" s="97" t="s">
        <v>9</v>
      </c>
      <c r="F716" s="97">
        <v>11</v>
      </c>
      <c r="G716" s="98" t="s">
        <v>10</v>
      </c>
    </row>
    <row r="717" spans="3:7" ht="15" thickBot="1" x14ac:dyDescent="0.35">
      <c r="C717" s="95">
        <v>43344</v>
      </c>
      <c r="D717" s="96">
        <v>0.90290509259259266</v>
      </c>
      <c r="E717" s="97" t="s">
        <v>9</v>
      </c>
      <c r="F717" s="97">
        <v>13</v>
      </c>
      <c r="G717" s="98" t="s">
        <v>11</v>
      </c>
    </row>
    <row r="718" spans="3:7" ht="15" thickBot="1" x14ac:dyDescent="0.35">
      <c r="C718" s="95">
        <v>43344</v>
      </c>
      <c r="D718" s="96">
        <v>0.93629629629629629</v>
      </c>
      <c r="E718" s="97" t="s">
        <v>9</v>
      </c>
      <c r="F718" s="97">
        <v>11</v>
      </c>
      <c r="G718" s="98" t="s">
        <v>11</v>
      </c>
    </row>
    <row r="719" spans="3:7" ht="15" thickBot="1" x14ac:dyDescent="0.35">
      <c r="C719" s="95">
        <v>43345</v>
      </c>
      <c r="D719" s="96">
        <v>1.5995370370370372E-2</v>
      </c>
      <c r="E719" s="97" t="s">
        <v>9</v>
      </c>
      <c r="F719" s="97">
        <v>14</v>
      </c>
      <c r="G719" s="98" t="s">
        <v>10</v>
      </c>
    </row>
    <row r="720" spans="3:7" ht="15" thickBot="1" x14ac:dyDescent="0.35">
      <c r="C720" s="95">
        <v>43345</v>
      </c>
      <c r="D720" s="96">
        <v>1.6041666666666666E-2</v>
      </c>
      <c r="E720" s="97" t="s">
        <v>9</v>
      </c>
      <c r="F720" s="97">
        <v>10</v>
      </c>
      <c r="G720" s="98" t="s">
        <v>10</v>
      </c>
    </row>
    <row r="721" spans="3:7" ht="15" thickBot="1" x14ac:dyDescent="0.35">
      <c r="C721" s="95">
        <v>43345</v>
      </c>
      <c r="D721" s="96">
        <v>0.25509259259259259</v>
      </c>
      <c r="E721" s="97" t="s">
        <v>9</v>
      </c>
      <c r="F721" s="97">
        <v>11</v>
      </c>
      <c r="G721" s="98" t="s">
        <v>11</v>
      </c>
    </row>
    <row r="722" spans="3:7" ht="15" thickBot="1" x14ac:dyDescent="0.35">
      <c r="C722" s="95">
        <v>43345</v>
      </c>
      <c r="D722" s="96">
        <v>0.31216435185185182</v>
      </c>
      <c r="E722" s="97" t="s">
        <v>9</v>
      </c>
      <c r="F722" s="97">
        <v>10</v>
      </c>
      <c r="G722" s="98" t="s">
        <v>11</v>
      </c>
    </row>
    <row r="723" spans="3:7" ht="15" thickBot="1" x14ac:dyDescent="0.35">
      <c r="C723" s="95">
        <v>43345</v>
      </c>
      <c r="D723" s="96">
        <v>0.33322916666666669</v>
      </c>
      <c r="E723" s="97" t="s">
        <v>9</v>
      </c>
      <c r="F723" s="97">
        <v>13</v>
      </c>
      <c r="G723" s="98" t="s">
        <v>11</v>
      </c>
    </row>
    <row r="724" spans="3:7" ht="15" thickBot="1" x14ac:dyDescent="0.35">
      <c r="C724" s="95">
        <v>43345</v>
      </c>
      <c r="D724" s="96">
        <v>0.35226851851851854</v>
      </c>
      <c r="E724" s="97" t="s">
        <v>9</v>
      </c>
      <c r="F724" s="97">
        <v>25</v>
      </c>
      <c r="G724" s="98" t="s">
        <v>10</v>
      </c>
    </row>
    <row r="725" spans="3:7" ht="15" thickBot="1" x14ac:dyDescent="0.35">
      <c r="C725" s="95">
        <v>43345</v>
      </c>
      <c r="D725" s="96">
        <v>0.3678819444444445</v>
      </c>
      <c r="E725" s="97" t="s">
        <v>9</v>
      </c>
      <c r="F725" s="97">
        <v>26</v>
      </c>
      <c r="G725" s="98" t="s">
        <v>10</v>
      </c>
    </row>
    <row r="726" spans="3:7" ht="15" thickBot="1" x14ac:dyDescent="0.35">
      <c r="C726" s="95">
        <v>43345</v>
      </c>
      <c r="D726" s="96">
        <v>0.36879629629629629</v>
      </c>
      <c r="E726" s="97" t="s">
        <v>9</v>
      </c>
      <c r="F726" s="97">
        <v>22</v>
      </c>
      <c r="G726" s="98" t="s">
        <v>10</v>
      </c>
    </row>
    <row r="727" spans="3:7" ht="15" thickBot="1" x14ac:dyDescent="0.35">
      <c r="C727" s="95">
        <v>43345</v>
      </c>
      <c r="D727" s="96">
        <v>0.36938657407407405</v>
      </c>
      <c r="E727" s="97" t="s">
        <v>9</v>
      </c>
      <c r="F727" s="97">
        <v>14</v>
      </c>
      <c r="G727" s="98" t="s">
        <v>11</v>
      </c>
    </row>
    <row r="728" spans="3:7" ht="15" thickBot="1" x14ac:dyDescent="0.35">
      <c r="C728" s="95">
        <v>43345</v>
      </c>
      <c r="D728" s="96">
        <v>0.37153935185185188</v>
      </c>
      <c r="E728" s="97" t="s">
        <v>9</v>
      </c>
      <c r="F728" s="97">
        <v>15</v>
      </c>
      <c r="G728" s="98" t="s">
        <v>10</v>
      </c>
    </row>
    <row r="729" spans="3:7" ht="15" thickBot="1" x14ac:dyDescent="0.35">
      <c r="C729" s="95">
        <v>43345</v>
      </c>
      <c r="D729" s="96">
        <v>0.3721180555555556</v>
      </c>
      <c r="E729" s="97" t="s">
        <v>9</v>
      </c>
      <c r="F729" s="97">
        <v>24</v>
      </c>
      <c r="G729" s="98" t="s">
        <v>10</v>
      </c>
    </row>
    <row r="730" spans="3:7" ht="15" thickBot="1" x14ac:dyDescent="0.35">
      <c r="C730" s="95">
        <v>43345</v>
      </c>
      <c r="D730" s="96">
        <v>0.37317129629629631</v>
      </c>
      <c r="E730" s="97" t="s">
        <v>9</v>
      </c>
      <c r="F730" s="97">
        <v>26</v>
      </c>
      <c r="G730" s="98" t="s">
        <v>10</v>
      </c>
    </row>
    <row r="731" spans="3:7" ht="15" thickBot="1" x14ac:dyDescent="0.35">
      <c r="C731" s="95">
        <v>43345</v>
      </c>
      <c r="D731" s="96">
        <v>0.37902777777777774</v>
      </c>
      <c r="E731" s="97" t="s">
        <v>9</v>
      </c>
      <c r="F731" s="97">
        <v>24</v>
      </c>
      <c r="G731" s="98" t="s">
        <v>11</v>
      </c>
    </row>
    <row r="732" spans="3:7" ht="15" thickBot="1" x14ac:dyDescent="0.35">
      <c r="C732" s="95">
        <v>43345</v>
      </c>
      <c r="D732" s="96">
        <v>0.38234953703703706</v>
      </c>
      <c r="E732" s="97" t="s">
        <v>9</v>
      </c>
      <c r="F732" s="97">
        <v>15</v>
      </c>
      <c r="G732" s="98" t="s">
        <v>11</v>
      </c>
    </row>
    <row r="733" spans="3:7" ht="15" thickBot="1" x14ac:dyDescent="0.35">
      <c r="C733" s="95">
        <v>43345</v>
      </c>
      <c r="D733" s="96">
        <v>0.38237268518518519</v>
      </c>
      <c r="E733" s="97" t="s">
        <v>9</v>
      </c>
      <c r="F733" s="97">
        <v>13</v>
      </c>
      <c r="G733" s="98" t="s">
        <v>11</v>
      </c>
    </row>
    <row r="734" spans="3:7" ht="15" thickBot="1" x14ac:dyDescent="0.35">
      <c r="C734" s="95">
        <v>43345</v>
      </c>
      <c r="D734" s="96">
        <v>0.38943287037037039</v>
      </c>
      <c r="E734" s="97" t="s">
        <v>9</v>
      </c>
      <c r="F734" s="97">
        <v>11</v>
      </c>
      <c r="G734" s="98" t="s">
        <v>11</v>
      </c>
    </row>
    <row r="735" spans="3:7" ht="15" thickBot="1" x14ac:dyDescent="0.35">
      <c r="C735" s="95">
        <v>43345</v>
      </c>
      <c r="D735" s="96">
        <v>0.39343750000000005</v>
      </c>
      <c r="E735" s="97" t="s">
        <v>9</v>
      </c>
      <c r="F735" s="97">
        <v>12</v>
      </c>
      <c r="G735" s="98" t="s">
        <v>11</v>
      </c>
    </row>
    <row r="736" spans="3:7" ht="15" thickBot="1" x14ac:dyDescent="0.35">
      <c r="C736" s="95">
        <v>43345</v>
      </c>
      <c r="D736" s="96">
        <v>0.39362268518518517</v>
      </c>
      <c r="E736" s="97" t="s">
        <v>9</v>
      </c>
      <c r="F736" s="97">
        <v>14</v>
      </c>
      <c r="G736" s="98" t="s">
        <v>11</v>
      </c>
    </row>
    <row r="737" spans="3:7" ht="15" thickBot="1" x14ac:dyDescent="0.35">
      <c r="C737" s="95">
        <v>43345</v>
      </c>
      <c r="D737" s="96">
        <v>0.39660879629629631</v>
      </c>
      <c r="E737" s="97" t="s">
        <v>9</v>
      </c>
      <c r="F737" s="97">
        <v>18</v>
      </c>
      <c r="G737" s="98" t="s">
        <v>10</v>
      </c>
    </row>
    <row r="738" spans="3:7" ht="15" thickBot="1" x14ac:dyDescent="0.35">
      <c r="C738" s="95">
        <v>43345</v>
      </c>
      <c r="D738" s="96">
        <v>0.40322916666666669</v>
      </c>
      <c r="E738" s="97" t="s">
        <v>9</v>
      </c>
      <c r="F738" s="97">
        <v>17</v>
      </c>
      <c r="G738" s="98" t="s">
        <v>10</v>
      </c>
    </row>
    <row r="739" spans="3:7" ht="15" thickBot="1" x14ac:dyDescent="0.35">
      <c r="C739" s="95">
        <v>43345</v>
      </c>
      <c r="D739" s="96">
        <v>0.40509259259259256</v>
      </c>
      <c r="E739" s="97" t="s">
        <v>9</v>
      </c>
      <c r="F739" s="97">
        <v>19</v>
      </c>
      <c r="G739" s="98" t="s">
        <v>10</v>
      </c>
    </row>
    <row r="740" spans="3:7" ht="15" thickBot="1" x14ac:dyDescent="0.35">
      <c r="C740" s="95">
        <v>43345</v>
      </c>
      <c r="D740" s="96">
        <v>0.40792824074074074</v>
      </c>
      <c r="E740" s="97" t="s">
        <v>9</v>
      </c>
      <c r="F740" s="97">
        <v>29</v>
      </c>
      <c r="G740" s="98" t="s">
        <v>10</v>
      </c>
    </row>
    <row r="741" spans="3:7" ht="15" thickBot="1" x14ac:dyDescent="0.35">
      <c r="C741" s="95">
        <v>43345</v>
      </c>
      <c r="D741" s="96">
        <v>0.40920138888888885</v>
      </c>
      <c r="E741" s="97" t="s">
        <v>9</v>
      </c>
      <c r="F741" s="97">
        <v>23</v>
      </c>
      <c r="G741" s="98" t="s">
        <v>10</v>
      </c>
    </row>
    <row r="742" spans="3:7" ht="15" thickBot="1" x14ac:dyDescent="0.35">
      <c r="C742" s="95">
        <v>43345</v>
      </c>
      <c r="D742" s="96">
        <v>0.41039351851851852</v>
      </c>
      <c r="E742" s="97" t="s">
        <v>9</v>
      </c>
      <c r="F742" s="97">
        <v>22</v>
      </c>
      <c r="G742" s="98" t="s">
        <v>10</v>
      </c>
    </row>
    <row r="743" spans="3:7" ht="15" thickBot="1" x14ac:dyDescent="0.35">
      <c r="C743" s="95">
        <v>43345</v>
      </c>
      <c r="D743" s="96">
        <v>0.41050925925925924</v>
      </c>
      <c r="E743" s="97" t="s">
        <v>9</v>
      </c>
      <c r="F743" s="97">
        <v>24</v>
      </c>
      <c r="G743" s="98" t="s">
        <v>10</v>
      </c>
    </row>
    <row r="744" spans="3:7" ht="15" thickBot="1" x14ac:dyDescent="0.35">
      <c r="C744" s="95">
        <v>43345</v>
      </c>
      <c r="D744" s="96">
        <v>0.41395833333333337</v>
      </c>
      <c r="E744" s="97" t="s">
        <v>9</v>
      </c>
      <c r="F744" s="97">
        <v>12</v>
      </c>
      <c r="G744" s="98" t="s">
        <v>11</v>
      </c>
    </row>
    <row r="745" spans="3:7" ht="15" thickBot="1" x14ac:dyDescent="0.35">
      <c r="C745" s="95">
        <v>43345</v>
      </c>
      <c r="D745" s="96">
        <v>0.41568287037037038</v>
      </c>
      <c r="E745" s="97" t="s">
        <v>9</v>
      </c>
      <c r="F745" s="97">
        <v>11</v>
      </c>
      <c r="G745" s="98" t="s">
        <v>11</v>
      </c>
    </row>
    <row r="746" spans="3:7" ht="15" thickBot="1" x14ac:dyDescent="0.35">
      <c r="C746" s="95">
        <v>43345</v>
      </c>
      <c r="D746" s="96">
        <v>0.41613425925925923</v>
      </c>
      <c r="E746" s="97" t="s">
        <v>9</v>
      </c>
      <c r="F746" s="97">
        <v>12</v>
      </c>
      <c r="G746" s="98" t="s">
        <v>11</v>
      </c>
    </row>
    <row r="747" spans="3:7" ht="15" thickBot="1" x14ac:dyDescent="0.35">
      <c r="C747" s="95">
        <v>43345</v>
      </c>
      <c r="D747" s="96">
        <v>0.4169444444444444</v>
      </c>
      <c r="E747" s="97" t="s">
        <v>9</v>
      </c>
      <c r="F747" s="97">
        <v>15</v>
      </c>
      <c r="G747" s="98" t="s">
        <v>11</v>
      </c>
    </row>
    <row r="748" spans="3:7" ht="15" thickBot="1" x14ac:dyDescent="0.35">
      <c r="C748" s="95">
        <v>43345</v>
      </c>
      <c r="D748" s="96">
        <v>0.41880787037037037</v>
      </c>
      <c r="E748" s="97" t="s">
        <v>9</v>
      </c>
      <c r="F748" s="97">
        <v>21</v>
      </c>
      <c r="G748" s="98" t="s">
        <v>11</v>
      </c>
    </row>
    <row r="749" spans="3:7" ht="15" thickBot="1" x14ac:dyDescent="0.35">
      <c r="C749" s="95">
        <v>43345</v>
      </c>
      <c r="D749" s="96">
        <v>0.41881944444444441</v>
      </c>
      <c r="E749" s="97" t="s">
        <v>9</v>
      </c>
      <c r="F749" s="97">
        <v>21</v>
      </c>
      <c r="G749" s="98" t="s">
        <v>11</v>
      </c>
    </row>
    <row r="750" spans="3:7" ht="15" thickBot="1" x14ac:dyDescent="0.35">
      <c r="C750" s="95">
        <v>43345</v>
      </c>
      <c r="D750" s="96">
        <v>0.41883101851851851</v>
      </c>
      <c r="E750" s="97" t="s">
        <v>9</v>
      </c>
      <c r="F750" s="97">
        <v>21</v>
      </c>
      <c r="G750" s="98" t="s">
        <v>11</v>
      </c>
    </row>
    <row r="751" spans="3:7" ht="15" thickBot="1" x14ac:dyDescent="0.35">
      <c r="C751" s="95">
        <v>43345</v>
      </c>
      <c r="D751" s="96">
        <v>0.41888888888888887</v>
      </c>
      <c r="E751" s="97" t="s">
        <v>9</v>
      </c>
      <c r="F751" s="97">
        <v>15</v>
      </c>
      <c r="G751" s="98" t="s">
        <v>11</v>
      </c>
    </row>
    <row r="752" spans="3:7" ht="15" thickBot="1" x14ac:dyDescent="0.35">
      <c r="C752" s="95">
        <v>43345</v>
      </c>
      <c r="D752" s="96">
        <v>0.41890046296296296</v>
      </c>
      <c r="E752" s="97" t="s">
        <v>9</v>
      </c>
      <c r="F752" s="97">
        <v>9</v>
      </c>
      <c r="G752" s="98" t="s">
        <v>11</v>
      </c>
    </row>
    <row r="753" spans="3:7" ht="15" thickBot="1" x14ac:dyDescent="0.35">
      <c r="C753" s="95">
        <v>43345</v>
      </c>
      <c r="D753" s="96">
        <v>0.42103009259259255</v>
      </c>
      <c r="E753" s="97" t="s">
        <v>9</v>
      </c>
      <c r="F753" s="97">
        <v>7</v>
      </c>
      <c r="G753" s="98" t="s">
        <v>10</v>
      </c>
    </row>
    <row r="754" spans="3:7" ht="15" thickBot="1" x14ac:dyDescent="0.35">
      <c r="C754" s="95">
        <v>43345</v>
      </c>
      <c r="D754" s="96">
        <v>0.42107638888888888</v>
      </c>
      <c r="E754" s="97" t="s">
        <v>9</v>
      </c>
      <c r="F754" s="97">
        <v>22</v>
      </c>
      <c r="G754" s="98" t="s">
        <v>10</v>
      </c>
    </row>
    <row r="755" spans="3:7" ht="15" thickBot="1" x14ac:dyDescent="0.35">
      <c r="C755" s="95">
        <v>43345</v>
      </c>
      <c r="D755" s="96">
        <v>0.42108796296296297</v>
      </c>
      <c r="E755" s="97" t="s">
        <v>9</v>
      </c>
      <c r="F755" s="97">
        <v>20</v>
      </c>
      <c r="G755" s="98" t="s">
        <v>10</v>
      </c>
    </row>
    <row r="756" spans="3:7" ht="15" thickBot="1" x14ac:dyDescent="0.35">
      <c r="C756" s="95">
        <v>43345</v>
      </c>
      <c r="D756" s="96">
        <v>0.42671296296296296</v>
      </c>
      <c r="E756" s="97" t="s">
        <v>9</v>
      </c>
      <c r="F756" s="97">
        <v>21</v>
      </c>
      <c r="G756" s="98" t="s">
        <v>10</v>
      </c>
    </row>
    <row r="757" spans="3:7" ht="15" thickBot="1" x14ac:dyDescent="0.35">
      <c r="C757" s="95">
        <v>43345</v>
      </c>
      <c r="D757" s="96">
        <v>0.43181712962962965</v>
      </c>
      <c r="E757" s="97" t="s">
        <v>9</v>
      </c>
      <c r="F757" s="97">
        <v>12</v>
      </c>
      <c r="G757" s="98" t="s">
        <v>11</v>
      </c>
    </row>
    <row r="758" spans="3:7" ht="15" thickBot="1" x14ac:dyDescent="0.35">
      <c r="C758" s="95">
        <v>43345</v>
      </c>
      <c r="D758" s="96">
        <v>0.43766203703703704</v>
      </c>
      <c r="E758" s="97" t="s">
        <v>9</v>
      </c>
      <c r="F758" s="97">
        <v>20</v>
      </c>
      <c r="G758" s="98" t="s">
        <v>10</v>
      </c>
    </row>
    <row r="759" spans="3:7" ht="15" thickBot="1" x14ac:dyDescent="0.35">
      <c r="C759" s="95">
        <v>43345</v>
      </c>
      <c r="D759" s="96">
        <v>0.45018518518518519</v>
      </c>
      <c r="E759" s="97" t="s">
        <v>9</v>
      </c>
      <c r="F759" s="97">
        <v>16</v>
      </c>
      <c r="G759" s="98" t="s">
        <v>10</v>
      </c>
    </row>
    <row r="760" spans="3:7" ht="15" thickBot="1" x14ac:dyDescent="0.35">
      <c r="C760" s="95">
        <v>43345</v>
      </c>
      <c r="D760" s="96">
        <v>0.45026620370370374</v>
      </c>
      <c r="E760" s="97" t="s">
        <v>9</v>
      </c>
      <c r="F760" s="97">
        <v>19</v>
      </c>
      <c r="G760" s="98" t="s">
        <v>10</v>
      </c>
    </row>
    <row r="761" spans="3:7" ht="15" thickBot="1" x14ac:dyDescent="0.35">
      <c r="C761" s="95">
        <v>43345</v>
      </c>
      <c r="D761" s="96">
        <v>0.45375000000000004</v>
      </c>
      <c r="E761" s="97" t="s">
        <v>9</v>
      </c>
      <c r="F761" s="97">
        <v>17</v>
      </c>
      <c r="G761" s="98" t="s">
        <v>11</v>
      </c>
    </row>
    <row r="762" spans="3:7" ht="15" thickBot="1" x14ac:dyDescent="0.35">
      <c r="C762" s="95">
        <v>43345</v>
      </c>
      <c r="D762" s="96">
        <v>0.45687499999999998</v>
      </c>
      <c r="E762" s="97" t="s">
        <v>9</v>
      </c>
      <c r="F762" s="97">
        <v>21</v>
      </c>
      <c r="G762" s="98" t="s">
        <v>10</v>
      </c>
    </row>
    <row r="763" spans="3:7" ht="15" thickBot="1" x14ac:dyDescent="0.35">
      <c r="C763" s="95">
        <v>43345</v>
      </c>
      <c r="D763" s="96">
        <v>0.4569212962962963</v>
      </c>
      <c r="E763" s="97" t="s">
        <v>9</v>
      </c>
      <c r="F763" s="97">
        <v>23</v>
      </c>
      <c r="G763" s="98" t="s">
        <v>10</v>
      </c>
    </row>
    <row r="764" spans="3:7" ht="15" thickBot="1" x14ac:dyDescent="0.35">
      <c r="C764" s="95">
        <v>43345</v>
      </c>
      <c r="D764" s="96">
        <v>0.45776620370370374</v>
      </c>
      <c r="E764" s="97" t="s">
        <v>9</v>
      </c>
      <c r="F764" s="97">
        <v>22</v>
      </c>
      <c r="G764" s="98" t="s">
        <v>10</v>
      </c>
    </row>
    <row r="765" spans="3:7" ht="15" thickBot="1" x14ac:dyDescent="0.35">
      <c r="C765" s="95">
        <v>43345</v>
      </c>
      <c r="D765" s="96">
        <v>0.46754629629629635</v>
      </c>
      <c r="E765" s="97" t="s">
        <v>9</v>
      </c>
      <c r="F765" s="97">
        <v>11</v>
      </c>
      <c r="G765" s="98" t="s">
        <v>11</v>
      </c>
    </row>
    <row r="766" spans="3:7" ht="15" thickBot="1" x14ac:dyDescent="0.35">
      <c r="C766" s="95">
        <v>43345</v>
      </c>
      <c r="D766" s="96">
        <v>0.47056712962962965</v>
      </c>
      <c r="E766" s="97" t="s">
        <v>9</v>
      </c>
      <c r="F766" s="97">
        <v>10</v>
      </c>
      <c r="G766" s="98" t="s">
        <v>11</v>
      </c>
    </row>
    <row r="767" spans="3:7" ht="15" thickBot="1" x14ac:dyDescent="0.35">
      <c r="C767" s="95">
        <v>43345</v>
      </c>
      <c r="D767" s="96">
        <v>0.4738194444444444</v>
      </c>
      <c r="E767" s="97" t="s">
        <v>9</v>
      </c>
      <c r="F767" s="97">
        <v>25</v>
      </c>
      <c r="G767" s="98" t="s">
        <v>10</v>
      </c>
    </row>
    <row r="768" spans="3:7" ht="15" thickBot="1" x14ac:dyDescent="0.35">
      <c r="C768" s="95">
        <v>43345</v>
      </c>
      <c r="D768" s="96">
        <v>0.47791666666666671</v>
      </c>
      <c r="E768" s="97" t="s">
        <v>9</v>
      </c>
      <c r="F768" s="97">
        <v>14</v>
      </c>
      <c r="G768" s="98" t="s">
        <v>11</v>
      </c>
    </row>
    <row r="769" spans="3:7" ht="15" thickBot="1" x14ac:dyDescent="0.35">
      <c r="C769" s="95">
        <v>43345</v>
      </c>
      <c r="D769" s="96">
        <v>0.47856481481481478</v>
      </c>
      <c r="E769" s="97" t="s">
        <v>9</v>
      </c>
      <c r="F769" s="97">
        <v>13</v>
      </c>
      <c r="G769" s="98" t="s">
        <v>11</v>
      </c>
    </row>
    <row r="770" spans="3:7" ht="15" thickBot="1" x14ac:dyDescent="0.35">
      <c r="C770" s="95">
        <v>43345</v>
      </c>
      <c r="D770" s="96">
        <v>0.48094907407407406</v>
      </c>
      <c r="E770" s="97" t="s">
        <v>9</v>
      </c>
      <c r="F770" s="97">
        <v>12</v>
      </c>
      <c r="G770" s="98" t="s">
        <v>11</v>
      </c>
    </row>
    <row r="771" spans="3:7" ht="15" thickBot="1" x14ac:dyDescent="0.35">
      <c r="C771" s="95">
        <v>43345</v>
      </c>
      <c r="D771" s="96">
        <v>0.48125000000000001</v>
      </c>
      <c r="E771" s="97" t="s">
        <v>9</v>
      </c>
      <c r="F771" s="97">
        <v>13</v>
      </c>
      <c r="G771" s="98" t="s">
        <v>11</v>
      </c>
    </row>
    <row r="772" spans="3:7" ht="15" thickBot="1" x14ac:dyDescent="0.35">
      <c r="C772" s="95">
        <v>43345</v>
      </c>
      <c r="D772" s="96">
        <v>0.50578703703703709</v>
      </c>
      <c r="E772" s="97" t="s">
        <v>9</v>
      </c>
      <c r="F772" s="97">
        <v>11</v>
      </c>
      <c r="G772" s="98" t="s">
        <v>11</v>
      </c>
    </row>
    <row r="773" spans="3:7" ht="15" thickBot="1" x14ac:dyDescent="0.35">
      <c r="C773" s="95">
        <v>43345</v>
      </c>
      <c r="D773" s="96">
        <v>0.51468749999999996</v>
      </c>
      <c r="E773" s="97" t="s">
        <v>9</v>
      </c>
      <c r="F773" s="97">
        <v>14</v>
      </c>
      <c r="G773" s="98" t="s">
        <v>11</v>
      </c>
    </row>
    <row r="774" spans="3:7" ht="15" thickBot="1" x14ac:dyDescent="0.35">
      <c r="C774" s="95">
        <v>43345</v>
      </c>
      <c r="D774" s="96">
        <v>0.51962962962962966</v>
      </c>
      <c r="E774" s="97" t="s">
        <v>9</v>
      </c>
      <c r="F774" s="97">
        <v>23</v>
      </c>
      <c r="G774" s="98" t="s">
        <v>10</v>
      </c>
    </row>
    <row r="775" spans="3:7" ht="15" thickBot="1" x14ac:dyDescent="0.35">
      <c r="C775" s="95">
        <v>43345</v>
      </c>
      <c r="D775" s="96">
        <v>0.53410879629629626</v>
      </c>
      <c r="E775" s="97" t="s">
        <v>9</v>
      </c>
      <c r="F775" s="97">
        <v>21</v>
      </c>
      <c r="G775" s="98" t="s">
        <v>10</v>
      </c>
    </row>
    <row r="776" spans="3:7" ht="15" thickBot="1" x14ac:dyDescent="0.35">
      <c r="C776" s="95">
        <v>43345</v>
      </c>
      <c r="D776" s="96">
        <v>0.54059027777777779</v>
      </c>
      <c r="E776" s="97" t="s">
        <v>9</v>
      </c>
      <c r="F776" s="97">
        <v>21</v>
      </c>
      <c r="G776" s="98" t="s">
        <v>11</v>
      </c>
    </row>
    <row r="777" spans="3:7" ht="15" thickBot="1" x14ac:dyDescent="0.35">
      <c r="C777" s="95">
        <v>43345</v>
      </c>
      <c r="D777" s="96">
        <v>0.54067129629629629</v>
      </c>
      <c r="E777" s="97" t="s">
        <v>9</v>
      </c>
      <c r="F777" s="97">
        <v>12</v>
      </c>
      <c r="G777" s="98" t="s">
        <v>11</v>
      </c>
    </row>
    <row r="778" spans="3:7" ht="15" thickBot="1" x14ac:dyDescent="0.35">
      <c r="C778" s="95">
        <v>43345</v>
      </c>
      <c r="D778" s="96">
        <v>0.54082175925925924</v>
      </c>
      <c r="E778" s="97" t="s">
        <v>9</v>
      </c>
      <c r="F778" s="97">
        <v>11</v>
      </c>
      <c r="G778" s="98" t="s">
        <v>11</v>
      </c>
    </row>
    <row r="779" spans="3:7" ht="15" thickBot="1" x14ac:dyDescent="0.35">
      <c r="C779" s="95">
        <v>43345</v>
      </c>
      <c r="D779" s="96">
        <v>0.54572916666666671</v>
      </c>
      <c r="E779" s="97" t="s">
        <v>9</v>
      </c>
      <c r="F779" s="97">
        <v>24</v>
      </c>
      <c r="G779" s="98" t="s">
        <v>10</v>
      </c>
    </row>
    <row r="780" spans="3:7" ht="15" thickBot="1" x14ac:dyDescent="0.35">
      <c r="C780" s="95">
        <v>43345</v>
      </c>
      <c r="D780" s="96">
        <v>0.54627314814814809</v>
      </c>
      <c r="E780" s="97" t="s">
        <v>9</v>
      </c>
      <c r="F780" s="97">
        <v>11</v>
      </c>
      <c r="G780" s="98" t="s">
        <v>10</v>
      </c>
    </row>
    <row r="781" spans="3:7" ht="15" thickBot="1" x14ac:dyDescent="0.35">
      <c r="C781" s="95">
        <v>43345</v>
      </c>
      <c r="D781" s="96">
        <v>0.54957175925925927</v>
      </c>
      <c r="E781" s="97" t="s">
        <v>9</v>
      </c>
      <c r="F781" s="97">
        <v>10</v>
      </c>
      <c r="G781" s="98" t="s">
        <v>11</v>
      </c>
    </row>
    <row r="782" spans="3:7" ht="15" thickBot="1" x14ac:dyDescent="0.35">
      <c r="C782" s="95">
        <v>43345</v>
      </c>
      <c r="D782" s="96">
        <v>0.5513541666666667</v>
      </c>
      <c r="E782" s="97" t="s">
        <v>9</v>
      </c>
      <c r="F782" s="97">
        <v>13</v>
      </c>
      <c r="G782" s="98" t="s">
        <v>11</v>
      </c>
    </row>
    <row r="783" spans="3:7" ht="15" thickBot="1" x14ac:dyDescent="0.35">
      <c r="C783" s="95">
        <v>43345</v>
      </c>
      <c r="D783" s="96">
        <v>0.55334490740740738</v>
      </c>
      <c r="E783" s="97" t="s">
        <v>9</v>
      </c>
      <c r="F783" s="97">
        <v>14</v>
      </c>
      <c r="G783" s="98" t="s">
        <v>11</v>
      </c>
    </row>
    <row r="784" spans="3:7" ht="15" thickBot="1" x14ac:dyDescent="0.35">
      <c r="C784" s="95">
        <v>43345</v>
      </c>
      <c r="D784" s="96">
        <v>0.55474537037037031</v>
      </c>
      <c r="E784" s="97" t="s">
        <v>9</v>
      </c>
      <c r="F784" s="97">
        <v>10</v>
      </c>
      <c r="G784" s="98" t="s">
        <v>10</v>
      </c>
    </row>
    <row r="785" spans="3:7" ht="15" thickBot="1" x14ac:dyDescent="0.35">
      <c r="C785" s="95">
        <v>43345</v>
      </c>
      <c r="D785" s="96">
        <v>0.58686342592592589</v>
      </c>
      <c r="E785" s="97" t="s">
        <v>9</v>
      </c>
      <c r="F785" s="97">
        <v>16</v>
      </c>
      <c r="G785" s="98" t="s">
        <v>10</v>
      </c>
    </row>
    <row r="786" spans="3:7" ht="15" thickBot="1" x14ac:dyDescent="0.35">
      <c r="C786" s="95">
        <v>43345</v>
      </c>
      <c r="D786" s="96">
        <v>0.5869212962962963</v>
      </c>
      <c r="E786" s="97" t="s">
        <v>9</v>
      </c>
      <c r="F786" s="97">
        <v>10</v>
      </c>
      <c r="G786" s="98" t="s">
        <v>10</v>
      </c>
    </row>
    <row r="787" spans="3:7" ht="15" thickBot="1" x14ac:dyDescent="0.35">
      <c r="C787" s="95">
        <v>43345</v>
      </c>
      <c r="D787" s="96">
        <v>0.59026620370370375</v>
      </c>
      <c r="E787" s="97" t="s">
        <v>9</v>
      </c>
      <c r="F787" s="97">
        <v>10</v>
      </c>
      <c r="G787" s="98" t="s">
        <v>10</v>
      </c>
    </row>
    <row r="788" spans="3:7" ht="15" thickBot="1" x14ac:dyDescent="0.35">
      <c r="C788" s="95">
        <v>43345</v>
      </c>
      <c r="D788" s="96">
        <v>0.59839120370370369</v>
      </c>
      <c r="E788" s="97" t="s">
        <v>9</v>
      </c>
      <c r="F788" s="97">
        <v>23</v>
      </c>
      <c r="G788" s="98" t="s">
        <v>10</v>
      </c>
    </row>
    <row r="789" spans="3:7" ht="15" thickBot="1" x14ac:dyDescent="0.35">
      <c r="C789" s="95">
        <v>43345</v>
      </c>
      <c r="D789" s="96">
        <v>0.60354166666666664</v>
      </c>
      <c r="E789" s="97" t="s">
        <v>9</v>
      </c>
      <c r="F789" s="97">
        <v>12</v>
      </c>
      <c r="G789" s="98" t="s">
        <v>11</v>
      </c>
    </row>
    <row r="790" spans="3:7" ht="15" thickBot="1" x14ac:dyDescent="0.35">
      <c r="C790" s="95">
        <v>43345</v>
      </c>
      <c r="D790" s="96">
        <v>0.60388888888888892</v>
      </c>
      <c r="E790" s="97" t="s">
        <v>9</v>
      </c>
      <c r="F790" s="97">
        <v>28</v>
      </c>
      <c r="G790" s="98" t="s">
        <v>10</v>
      </c>
    </row>
    <row r="791" spans="3:7" ht="15" thickBot="1" x14ac:dyDescent="0.35">
      <c r="C791" s="95">
        <v>43345</v>
      </c>
      <c r="D791" s="96">
        <v>0.60591435185185183</v>
      </c>
      <c r="E791" s="97" t="s">
        <v>9</v>
      </c>
      <c r="F791" s="97">
        <v>10</v>
      </c>
      <c r="G791" s="98" t="s">
        <v>11</v>
      </c>
    </row>
    <row r="792" spans="3:7" ht="15" thickBot="1" x14ac:dyDescent="0.35">
      <c r="C792" s="95">
        <v>43345</v>
      </c>
      <c r="D792" s="96">
        <v>0.60687499999999994</v>
      </c>
      <c r="E792" s="97" t="s">
        <v>9</v>
      </c>
      <c r="F792" s="97">
        <v>14</v>
      </c>
      <c r="G792" s="98" t="s">
        <v>10</v>
      </c>
    </row>
    <row r="793" spans="3:7" ht="15" thickBot="1" x14ac:dyDescent="0.35">
      <c r="C793" s="95">
        <v>43345</v>
      </c>
      <c r="D793" s="96">
        <v>0.6135532407407408</v>
      </c>
      <c r="E793" s="97" t="s">
        <v>9</v>
      </c>
      <c r="F793" s="97">
        <v>11</v>
      </c>
      <c r="G793" s="98" t="s">
        <v>10</v>
      </c>
    </row>
    <row r="794" spans="3:7" ht="15" thickBot="1" x14ac:dyDescent="0.35">
      <c r="C794" s="95">
        <v>43345</v>
      </c>
      <c r="D794" s="96">
        <v>0.61922453703703706</v>
      </c>
      <c r="E794" s="97" t="s">
        <v>9</v>
      </c>
      <c r="F794" s="97">
        <v>20</v>
      </c>
      <c r="G794" s="98" t="s">
        <v>10</v>
      </c>
    </row>
    <row r="795" spans="3:7" ht="15" thickBot="1" x14ac:dyDescent="0.35">
      <c r="C795" s="95">
        <v>43345</v>
      </c>
      <c r="D795" s="96">
        <v>0.6416898148148148</v>
      </c>
      <c r="E795" s="97" t="s">
        <v>9</v>
      </c>
      <c r="F795" s="97">
        <v>28</v>
      </c>
      <c r="G795" s="98" t="s">
        <v>10</v>
      </c>
    </row>
    <row r="796" spans="3:7" ht="15" thickBot="1" x14ac:dyDescent="0.35">
      <c r="C796" s="95">
        <v>43345</v>
      </c>
      <c r="D796" s="96">
        <v>0.64519675925925923</v>
      </c>
      <c r="E796" s="97" t="s">
        <v>9</v>
      </c>
      <c r="F796" s="97">
        <v>28</v>
      </c>
      <c r="G796" s="98" t="s">
        <v>10</v>
      </c>
    </row>
    <row r="797" spans="3:7" ht="15" thickBot="1" x14ac:dyDescent="0.35">
      <c r="C797" s="95">
        <v>43345</v>
      </c>
      <c r="D797" s="96">
        <v>0.64702546296296293</v>
      </c>
      <c r="E797" s="97" t="s">
        <v>9</v>
      </c>
      <c r="F797" s="97">
        <v>27</v>
      </c>
      <c r="G797" s="98" t="s">
        <v>10</v>
      </c>
    </row>
    <row r="798" spans="3:7" ht="15" thickBot="1" x14ac:dyDescent="0.35">
      <c r="C798" s="95">
        <v>43345</v>
      </c>
      <c r="D798" s="96">
        <v>0.64703703703703697</v>
      </c>
      <c r="E798" s="97" t="s">
        <v>9</v>
      </c>
      <c r="F798" s="97">
        <v>16</v>
      </c>
      <c r="G798" s="98" t="s">
        <v>10</v>
      </c>
    </row>
    <row r="799" spans="3:7" ht="15" thickBot="1" x14ac:dyDescent="0.35">
      <c r="C799" s="95">
        <v>43345</v>
      </c>
      <c r="D799" s="96">
        <v>0.64706018518518515</v>
      </c>
      <c r="E799" s="97" t="s">
        <v>9</v>
      </c>
      <c r="F799" s="97">
        <v>7</v>
      </c>
      <c r="G799" s="98" t="s">
        <v>10</v>
      </c>
    </row>
    <row r="800" spans="3:7" ht="15" thickBot="1" x14ac:dyDescent="0.35">
      <c r="C800" s="95">
        <v>43345</v>
      </c>
      <c r="D800" s="96">
        <v>0.6470717592592593</v>
      </c>
      <c r="E800" s="97" t="s">
        <v>9</v>
      </c>
      <c r="F800" s="97">
        <v>6</v>
      </c>
      <c r="G800" s="98" t="s">
        <v>10</v>
      </c>
    </row>
    <row r="801" spans="3:7" ht="15" thickBot="1" x14ac:dyDescent="0.35">
      <c r="C801" s="95">
        <v>43345</v>
      </c>
      <c r="D801" s="96">
        <v>0.64709490740740738</v>
      </c>
      <c r="E801" s="97" t="s">
        <v>9</v>
      </c>
      <c r="F801" s="97">
        <v>22</v>
      </c>
      <c r="G801" s="98" t="s">
        <v>10</v>
      </c>
    </row>
    <row r="802" spans="3:7" ht="15" thickBot="1" x14ac:dyDescent="0.35">
      <c r="C802" s="95">
        <v>43345</v>
      </c>
      <c r="D802" s="96">
        <v>0.65311342592592592</v>
      </c>
      <c r="E802" s="97" t="s">
        <v>9</v>
      </c>
      <c r="F802" s="97">
        <v>11</v>
      </c>
      <c r="G802" s="98" t="s">
        <v>10</v>
      </c>
    </row>
    <row r="803" spans="3:7" ht="15" thickBot="1" x14ac:dyDescent="0.35">
      <c r="C803" s="95">
        <v>43345</v>
      </c>
      <c r="D803" s="96">
        <v>0.65523148148148147</v>
      </c>
      <c r="E803" s="97" t="s">
        <v>9</v>
      </c>
      <c r="F803" s="97">
        <v>10</v>
      </c>
      <c r="G803" s="98" t="s">
        <v>10</v>
      </c>
    </row>
    <row r="804" spans="3:7" ht="15" thickBot="1" x14ac:dyDescent="0.35">
      <c r="C804" s="95">
        <v>43345</v>
      </c>
      <c r="D804" s="96">
        <v>0.66320601851851857</v>
      </c>
      <c r="E804" s="97" t="s">
        <v>9</v>
      </c>
      <c r="F804" s="97">
        <v>9</v>
      </c>
      <c r="G804" s="98" t="s">
        <v>11</v>
      </c>
    </row>
    <row r="805" spans="3:7" ht="15" thickBot="1" x14ac:dyDescent="0.35">
      <c r="C805" s="95">
        <v>43345</v>
      </c>
      <c r="D805" s="96">
        <v>0.66409722222222223</v>
      </c>
      <c r="E805" s="97" t="s">
        <v>9</v>
      </c>
      <c r="F805" s="97">
        <v>26</v>
      </c>
      <c r="G805" s="98" t="s">
        <v>10</v>
      </c>
    </row>
    <row r="806" spans="3:7" ht="15" thickBot="1" x14ac:dyDescent="0.35">
      <c r="C806" s="95">
        <v>43345</v>
      </c>
      <c r="D806" s="96">
        <v>0.66620370370370374</v>
      </c>
      <c r="E806" s="97" t="s">
        <v>9</v>
      </c>
      <c r="F806" s="97">
        <v>12</v>
      </c>
      <c r="G806" s="98" t="s">
        <v>11</v>
      </c>
    </row>
    <row r="807" spans="3:7" ht="15" thickBot="1" x14ac:dyDescent="0.35">
      <c r="C807" s="95">
        <v>43345</v>
      </c>
      <c r="D807" s="96">
        <v>0.66629629629629628</v>
      </c>
      <c r="E807" s="97" t="s">
        <v>9</v>
      </c>
      <c r="F807" s="97">
        <v>18</v>
      </c>
      <c r="G807" s="98" t="s">
        <v>10</v>
      </c>
    </row>
    <row r="808" spans="3:7" ht="15" thickBot="1" x14ac:dyDescent="0.35">
      <c r="C808" s="95">
        <v>43345</v>
      </c>
      <c r="D808" s="96">
        <v>0.66973379629629637</v>
      </c>
      <c r="E808" s="97" t="s">
        <v>9</v>
      </c>
      <c r="F808" s="97">
        <v>24</v>
      </c>
      <c r="G808" s="98" t="s">
        <v>10</v>
      </c>
    </row>
    <row r="809" spans="3:7" ht="15" thickBot="1" x14ac:dyDescent="0.35">
      <c r="C809" s="95">
        <v>43345</v>
      </c>
      <c r="D809" s="96">
        <v>0.6702662037037036</v>
      </c>
      <c r="E809" s="97" t="s">
        <v>9</v>
      </c>
      <c r="F809" s="97">
        <v>22</v>
      </c>
      <c r="G809" s="98" t="s">
        <v>10</v>
      </c>
    </row>
    <row r="810" spans="3:7" ht="15" thickBot="1" x14ac:dyDescent="0.35">
      <c r="C810" s="95">
        <v>43345</v>
      </c>
      <c r="D810" s="96">
        <v>0.6775000000000001</v>
      </c>
      <c r="E810" s="97" t="s">
        <v>9</v>
      </c>
      <c r="F810" s="97">
        <v>20</v>
      </c>
      <c r="G810" s="98" t="s">
        <v>10</v>
      </c>
    </row>
    <row r="811" spans="3:7" ht="15" thickBot="1" x14ac:dyDescent="0.35">
      <c r="C811" s="95">
        <v>43345</v>
      </c>
      <c r="D811" s="96">
        <v>0.68038194444444444</v>
      </c>
      <c r="E811" s="97" t="s">
        <v>9</v>
      </c>
      <c r="F811" s="97">
        <v>19</v>
      </c>
      <c r="G811" s="98" t="s">
        <v>11</v>
      </c>
    </row>
    <row r="812" spans="3:7" ht="15" thickBot="1" x14ac:dyDescent="0.35">
      <c r="C812" s="95">
        <v>43345</v>
      </c>
      <c r="D812" s="96">
        <v>0.68342592592592588</v>
      </c>
      <c r="E812" s="97" t="s">
        <v>9</v>
      </c>
      <c r="F812" s="97">
        <v>29</v>
      </c>
      <c r="G812" s="98" t="s">
        <v>10</v>
      </c>
    </row>
    <row r="813" spans="3:7" ht="15" thickBot="1" x14ac:dyDescent="0.35">
      <c r="C813" s="95">
        <v>43345</v>
      </c>
      <c r="D813" s="96">
        <v>0.69153935185185189</v>
      </c>
      <c r="E813" s="97" t="s">
        <v>9</v>
      </c>
      <c r="F813" s="97">
        <v>21</v>
      </c>
      <c r="G813" s="98" t="s">
        <v>11</v>
      </c>
    </row>
    <row r="814" spans="3:7" ht="15" thickBot="1" x14ac:dyDescent="0.35">
      <c r="C814" s="95">
        <v>43345</v>
      </c>
      <c r="D814" s="96">
        <v>0.69767361111111104</v>
      </c>
      <c r="E814" s="97" t="s">
        <v>9</v>
      </c>
      <c r="F814" s="97">
        <v>26</v>
      </c>
      <c r="G814" s="98" t="s">
        <v>10</v>
      </c>
    </row>
    <row r="815" spans="3:7" ht="15" thickBot="1" x14ac:dyDescent="0.35">
      <c r="C815" s="95">
        <v>43345</v>
      </c>
      <c r="D815" s="96">
        <v>0.70074074074074078</v>
      </c>
      <c r="E815" s="97" t="s">
        <v>9</v>
      </c>
      <c r="F815" s="97">
        <v>25</v>
      </c>
      <c r="G815" s="98" t="s">
        <v>10</v>
      </c>
    </row>
    <row r="816" spans="3:7" ht="15" thickBot="1" x14ac:dyDescent="0.35">
      <c r="C816" s="95">
        <v>43345</v>
      </c>
      <c r="D816" s="96">
        <v>0.70090277777777776</v>
      </c>
      <c r="E816" s="97" t="s">
        <v>9</v>
      </c>
      <c r="F816" s="97">
        <v>28</v>
      </c>
      <c r="G816" s="98" t="s">
        <v>10</v>
      </c>
    </row>
    <row r="817" spans="3:7" ht="15" thickBot="1" x14ac:dyDescent="0.35">
      <c r="C817" s="95">
        <v>43345</v>
      </c>
      <c r="D817" s="96">
        <v>0.70192129629629629</v>
      </c>
      <c r="E817" s="97" t="s">
        <v>9</v>
      </c>
      <c r="F817" s="97">
        <v>27</v>
      </c>
      <c r="G817" s="98" t="s">
        <v>10</v>
      </c>
    </row>
    <row r="818" spans="3:7" ht="15" thickBot="1" x14ac:dyDescent="0.35">
      <c r="C818" s="95">
        <v>43345</v>
      </c>
      <c r="D818" s="96">
        <v>0.7049305555555555</v>
      </c>
      <c r="E818" s="97" t="s">
        <v>9</v>
      </c>
      <c r="F818" s="97">
        <v>21</v>
      </c>
      <c r="G818" s="98" t="s">
        <v>10</v>
      </c>
    </row>
    <row r="819" spans="3:7" ht="15" thickBot="1" x14ac:dyDescent="0.35">
      <c r="C819" s="95">
        <v>43345</v>
      </c>
      <c r="D819" s="96">
        <v>0.7071412037037037</v>
      </c>
      <c r="E819" s="97" t="s">
        <v>9</v>
      </c>
      <c r="F819" s="97">
        <v>12</v>
      </c>
      <c r="G819" s="98" t="s">
        <v>11</v>
      </c>
    </row>
    <row r="820" spans="3:7" ht="15" thickBot="1" x14ac:dyDescent="0.35">
      <c r="C820" s="95">
        <v>43345</v>
      </c>
      <c r="D820" s="96">
        <v>0.7079050925925926</v>
      </c>
      <c r="E820" s="97" t="s">
        <v>9</v>
      </c>
      <c r="F820" s="97">
        <v>22</v>
      </c>
      <c r="G820" s="98" t="s">
        <v>10</v>
      </c>
    </row>
    <row r="821" spans="3:7" ht="15" thickBot="1" x14ac:dyDescent="0.35">
      <c r="C821" s="95">
        <v>43345</v>
      </c>
      <c r="D821" s="96">
        <v>0.70809027777777767</v>
      </c>
      <c r="E821" s="97" t="s">
        <v>9</v>
      </c>
      <c r="F821" s="97">
        <v>15</v>
      </c>
      <c r="G821" s="98" t="s">
        <v>10</v>
      </c>
    </row>
    <row r="822" spans="3:7" ht="15" thickBot="1" x14ac:dyDescent="0.35">
      <c r="C822" s="95">
        <v>43345</v>
      </c>
      <c r="D822" s="96">
        <v>0.70989583333333339</v>
      </c>
      <c r="E822" s="97" t="s">
        <v>9</v>
      </c>
      <c r="F822" s="97">
        <v>25</v>
      </c>
      <c r="G822" s="98" t="s">
        <v>10</v>
      </c>
    </row>
    <row r="823" spans="3:7" ht="15" thickBot="1" x14ac:dyDescent="0.35">
      <c r="C823" s="95">
        <v>43345</v>
      </c>
      <c r="D823" s="96">
        <v>0.71053240740740742</v>
      </c>
      <c r="E823" s="97" t="s">
        <v>9</v>
      </c>
      <c r="F823" s="97">
        <v>22</v>
      </c>
      <c r="G823" s="98" t="s">
        <v>10</v>
      </c>
    </row>
    <row r="824" spans="3:7" ht="15" thickBot="1" x14ac:dyDescent="0.35">
      <c r="C824" s="95">
        <v>43345</v>
      </c>
      <c r="D824" s="96">
        <v>0.7116203703703704</v>
      </c>
      <c r="E824" s="97" t="s">
        <v>9</v>
      </c>
      <c r="F824" s="97">
        <v>19</v>
      </c>
      <c r="G824" s="98" t="s">
        <v>10</v>
      </c>
    </row>
    <row r="825" spans="3:7" ht="15" thickBot="1" x14ac:dyDescent="0.35">
      <c r="C825" s="95">
        <v>43345</v>
      </c>
      <c r="D825" s="96">
        <v>0.7205555555555555</v>
      </c>
      <c r="E825" s="97" t="s">
        <v>9</v>
      </c>
      <c r="F825" s="97">
        <v>21</v>
      </c>
      <c r="G825" s="98" t="s">
        <v>10</v>
      </c>
    </row>
    <row r="826" spans="3:7" ht="15" thickBot="1" x14ac:dyDescent="0.35">
      <c r="C826" s="95">
        <v>43345</v>
      </c>
      <c r="D826" s="96">
        <v>0.73033564814814822</v>
      </c>
      <c r="E826" s="97" t="s">
        <v>9</v>
      </c>
      <c r="F826" s="97">
        <v>10</v>
      </c>
      <c r="G826" s="98" t="s">
        <v>11</v>
      </c>
    </row>
    <row r="827" spans="3:7" ht="15" thickBot="1" x14ac:dyDescent="0.35">
      <c r="C827" s="95">
        <v>43345</v>
      </c>
      <c r="D827" s="96">
        <v>0.74482638888888886</v>
      </c>
      <c r="E827" s="97" t="s">
        <v>9</v>
      </c>
      <c r="F827" s="97">
        <v>9</v>
      </c>
      <c r="G827" s="98" t="s">
        <v>11</v>
      </c>
    </row>
    <row r="828" spans="3:7" ht="15" thickBot="1" x14ac:dyDescent="0.35">
      <c r="C828" s="95">
        <v>43345</v>
      </c>
      <c r="D828" s="96">
        <v>0.75339120370370372</v>
      </c>
      <c r="E828" s="97" t="s">
        <v>9</v>
      </c>
      <c r="F828" s="97">
        <v>23</v>
      </c>
      <c r="G828" s="98" t="s">
        <v>10</v>
      </c>
    </row>
    <row r="829" spans="3:7" ht="15" thickBot="1" x14ac:dyDescent="0.35">
      <c r="C829" s="95">
        <v>43345</v>
      </c>
      <c r="D829" s="96">
        <v>0.75891203703703702</v>
      </c>
      <c r="E829" s="97" t="s">
        <v>9</v>
      </c>
      <c r="F829" s="97">
        <v>19</v>
      </c>
      <c r="G829" s="98" t="s">
        <v>11</v>
      </c>
    </row>
    <row r="830" spans="3:7" ht="15" thickBot="1" x14ac:dyDescent="0.35">
      <c r="C830" s="95">
        <v>43345</v>
      </c>
      <c r="D830" s="96">
        <v>0.759699074074074</v>
      </c>
      <c r="E830" s="97" t="s">
        <v>9</v>
      </c>
      <c r="F830" s="97">
        <v>24</v>
      </c>
      <c r="G830" s="98" t="s">
        <v>11</v>
      </c>
    </row>
    <row r="831" spans="3:7" ht="15" thickBot="1" x14ac:dyDescent="0.35">
      <c r="C831" s="95">
        <v>43345</v>
      </c>
      <c r="D831" s="96">
        <v>0.75974537037037038</v>
      </c>
      <c r="E831" s="97" t="s">
        <v>9</v>
      </c>
      <c r="F831" s="97">
        <v>11</v>
      </c>
      <c r="G831" s="98" t="s">
        <v>11</v>
      </c>
    </row>
    <row r="832" spans="3:7" ht="15" thickBot="1" x14ac:dyDescent="0.35">
      <c r="C832" s="95">
        <v>43345</v>
      </c>
      <c r="D832" s="96">
        <v>0.7615277777777778</v>
      </c>
      <c r="E832" s="97" t="s">
        <v>9</v>
      </c>
      <c r="F832" s="97">
        <v>12</v>
      </c>
      <c r="G832" s="98" t="s">
        <v>11</v>
      </c>
    </row>
    <row r="833" spans="3:7" ht="15" thickBot="1" x14ac:dyDescent="0.35">
      <c r="C833" s="95">
        <v>43345</v>
      </c>
      <c r="D833" s="96">
        <v>0.76435185185185184</v>
      </c>
      <c r="E833" s="97" t="s">
        <v>9</v>
      </c>
      <c r="F833" s="97">
        <v>10</v>
      </c>
      <c r="G833" s="98" t="s">
        <v>11</v>
      </c>
    </row>
    <row r="834" spans="3:7" ht="15" thickBot="1" x14ac:dyDescent="0.35">
      <c r="C834" s="95">
        <v>43345</v>
      </c>
      <c r="D834" s="96">
        <v>0.76671296296296287</v>
      </c>
      <c r="E834" s="97" t="s">
        <v>9</v>
      </c>
      <c r="F834" s="97">
        <v>24</v>
      </c>
      <c r="G834" s="98" t="s">
        <v>11</v>
      </c>
    </row>
    <row r="835" spans="3:7" ht="15" thickBot="1" x14ac:dyDescent="0.35">
      <c r="C835" s="95">
        <v>43345</v>
      </c>
      <c r="D835" s="96">
        <v>0.76689814814814816</v>
      </c>
      <c r="E835" s="97" t="s">
        <v>9</v>
      </c>
      <c r="F835" s="97">
        <v>12</v>
      </c>
      <c r="G835" s="98" t="s">
        <v>11</v>
      </c>
    </row>
    <row r="836" spans="3:7" ht="15" thickBot="1" x14ac:dyDescent="0.35">
      <c r="C836" s="95">
        <v>43345</v>
      </c>
      <c r="D836" s="96">
        <v>0.76807870370370368</v>
      </c>
      <c r="E836" s="97" t="s">
        <v>9</v>
      </c>
      <c r="F836" s="97">
        <v>26</v>
      </c>
      <c r="G836" s="98" t="s">
        <v>10</v>
      </c>
    </row>
    <row r="837" spans="3:7" ht="15" thickBot="1" x14ac:dyDescent="0.35">
      <c r="C837" s="95">
        <v>43345</v>
      </c>
      <c r="D837" s="96">
        <v>0.76966435185185178</v>
      </c>
      <c r="E837" s="97" t="s">
        <v>9</v>
      </c>
      <c r="F837" s="97">
        <v>10</v>
      </c>
      <c r="G837" s="98" t="s">
        <v>11</v>
      </c>
    </row>
    <row r="838" spans="3:7" ht="15" thickBot="1" x14ac:dyDescent="0.35">
      <c r="C838" s="95">
        <v>43345</v>
      </c>
      <c r="D838" s="96">
        <v>0.77087962962962964</v>
      </c>
      <c r="E838" s="97" t="s">
        <v>9</v>
      </c>
      <c r="F838" s="97">
        <v>10</v>
      </c>
      <c r="G838" s="98" t="s">
        <v>10</v>
      </c>
    </row>
    <row r="839" spans="3:7" ht="15" thickBot="1" x14ac:dyDescent="0.35">
      <c r="C839" s="95">
        <v>43345</v>
      </c>
      <c r="D839" s="96">
        <v>0.77679398148148149</v>
      </c>
      <c r="E839" s="97" t="s">
        <v>9</v>
      </c>
      <c r="F839" s="97">
        <v>21</v>
      </c>
      <c r="G839" s="98" t="s">
        <v>11</v>
      </c>
    </row>
    <row r="840" spans="3:7" ht="15" thickBot="1" x14ac:dyDescent="0.35">
      <c r="C840" s="95">
        <v>43345</v>
      </c>
      <c r="D840" s="96">
        <v>0.77679398148148149</v>
      </c>
      <c r="E840" s="97" t="s">
        <v>9</v>
      </c>
      <c r="F840" s="97">
        <v>22</v>
      </c>
      <c r="G840" s="98" t="s">
        <v>11</v>
      </c>
    </row>
    <row r="841" spans="3:7" ht="15" thickBot="1" x14ac:dyDescent="0.35">
      <c r="C841" s="95">
        <v>43345</v>
      </c>
      <c r="D841" s="96">
        <v>0.77680555555555564</v>
      </c>
      <c r="E841" s="97" t="s">
        <v>9</v>
      </c>
      <c r="F841" s="97">
        <v>14</v>
      </c>
      <c r="G841" s="98" t="s">
        <v>11</v>
      </c>
    </row>
    <row r="842" spans="3:7" ht="15" thickBot="1" x14ac:dyDescent="0.35">
      <c r="C842" s="95">
        <v>43345</v>
      </c>
      <c r="D842" s="96">
        <v>0.77681712962962957</v>
      </c>
      <c r="E842" s="97" t="s">
        <v>9</v>
      </c>
      <c r="F842" s="97">
        <v>15</v>
      </c>
      <c r="G842" s="98" t="s">
        <v>11</v>
      </c>
    </row>
    <row r="843" spans="3:7" ht="15" thickBot="1" x14ac:dyDescent="0.35">
      <c r="C843" s="95">
        <v>43345</v>
      </c>
      <c r="D843" s="96">
        <v>0.77689814814814817</v>
      </c>
      <c r="E843" s="97" t="s">
        <v>9</v>
      </c>
      <c r="F843" s="97">
        <v>10</v>
      </c>
      <c r="G843" s="98" t="s">
        <v>11</v>
      </c>
    </row>
    <row r="844" spans="3:7" ht="15" thickBot="1" x14ac:dyDescent="0.35">
      <c r="C844" s="95">
        <v>43345</v>
      </c>
      <c r="D844" s="96">
        <v>0.77866898148148145</v>
      </c>
      <c r="E844" s="97" t="s">
        <v>9</v>
      </c>
      <c r="F844" s="97">
        <v>8</v>
      </c>
      <c r="G844" s="98" t="s">
        <v>10</v>
      </c>
    </row>
    <row r="845" spans="3:7" ht="15" thickBot="1" x14ac:dyDescent="0.35">
      <c r="C845" s="95">
        <v>43345</v>
      </c>
      <c r="D845" s="96">
        <v>0.77883101851851855</v>
      </c>
      <c r="E845" s="97" t="s">
        <v>9</v>
      </c>
      <c r="F845" s="97">
        <v>16</v>
      </c>
      <c r="G845" s="98" t="s">
        <v>10</v>
      </c>
    </row>
    <row r="846" spans="3:7" ht="15" thickBot="1" x14ac:dyDescent="0.35">
      <c r="C846" s="95">
        <v>43345</v>
      </c>
      <c r="D846" s="96">
        <v>0.78203703703703698</v>
      </c>
      <c r="E846" s="97" t="s">
        <v>9</v>
      </c>
      <c r="F846" s="97">
        <v>11</v>
      </c>
      <c r="G846" s="98" t="s">
        <v>10</v>
      </c>
    </row>
    <row r="847" spans="3:7" ht="15" thickBot="1" x14ac:dyDescent="0.35">
      <c r="C847" s="95">
        <v>43345</v>
      </c>
      <c r="D847" s="96">
        <v>0.79631944444444447</v>
      </c>
      <c r="E847" s="97" t="s">
        <v>9</v>
      </c>
      <c r="F847" s="97">
        <v>11</v>
      </c>
      <c r="G847" s="98" t="s">
        <v>11</v>
      </c>
    </row>
    <row r="848" spans="3:7" ht="15" thickBot="1" x14ac:dyDescent="0.35">
      <c r="C848" s="95">
        <v>43345</v>
      </c>
      <c r="D848" s="96">
        <v>0.79746527777777787</v>
      </c>
      <c r="E848" s="97" t="s">
        <v>9</v>
      </c>
      <c r="F848" s="97">
        <v>12</v>
      </c>
      <c r="G848" s="98" t="s">
        <v>11</v>
      </c>
    </row>
    <row r="849" spans="3:7" ht="15" thickBot="1" x14ac:dyDescent="0.35">
      <c r="C849" s="95">
        <v>43345</v>
      </c>
      <c r="D849" s="96">
        <v>0.80126157407407417</v>
      </c>
      <c r="E849" s="97" t="s">
        <v>9</v>
      </c>
      <c r="F849" s="97">
        <v>13</v>
      </c>
      <c r="G849" s="98" t="s">
        <v>11</v>
      </c>
    </row>
    <row r="850" spans="3:7" ht="15" thickBot="1" x14ac:dyDescent="0.35">
      <c r="C850" s="95">
        <v>43345</v>
      </c>
      <c r="D850" s="96">
        <v>0.81774305555555549</v>
      </c>
      <c r="E850" s="97" t="s">
        <v>9</v>
      </c>
      <c r="F850" s="97">
        <v>10</v>
      </c>
      <c r="G850" s="98" t="s">
        <v>11</v>
      </c>
    </row>
    <row r="851" spans="3:7" ht="15" thickBot="1" x14ac:dyDescent="0.35">
      <c r="C851" s="95">
        <v>43345</v>
      </c>
      <c r="D851" s="96">
        <v>0.81813657407407403</v>
      </c>
      <c r="E851" s="97" t="s">
        <v>9</v>
      </c>
      <c r="F851" s="97">
        <v>13</v>
      </c>
      <c r="G851" s="98" t="s">
        <v>10</v>
      </c>
    </row>
    <row r="852" spans="3:7" ht="15" thickBot="1" x14ac:dyDescent="0.35">
      <c r="C852" s="95">
        <v>43345</v>
      </c>
      <c r="D852" s="96">
        <v>0.82138888888888895</v>
      </c>
      <c r="E852" s="97" t="s">
        <v>9</v>
      </c>
      <c r="F852" s="97">
        <v>33</v>
      </c>
      <c r="G852" s="98" t="s">
        <v>11</v>
      </c>
    </row>
    <row r="853" spans="3:7" ht="15" thickBot="1" x14ac:dyDescent="0.35">
      <c r="C853" s="95">
        <v>43345</v>
      </c>
      <c r="D853" s="96">
        <v>0.82153935185185178</v>
      </c>
      <c r="E853" s="97" t="s">
        <v>9</v>
      </c>
      <c r="F853" s="97">
        <v>10</v>
      </c>
      <c r="G853" s="98" t="s">
        <v>10</v>
      </c>
    </row>
    <row r="854" spans="3:7" ht="15" thickBot="1" x14ac:dyDescent="0.35">
      <c r="C854" s="95">
        <v>43345</v>
      </c>
      <c r="D854" s="96">
        <v>0.82538194444444446</v>
      </c>
      <c r="E854" s="97" t="s">
        <v>9</v>
      </c>
      <c r="F854" s="97">
        <v>24</v>
      </c>
      <c r="G854" s="98" t="s">
        <v>10</v>
      </c>
    </row>
    <row r="855" spans="3:7" ht="15" thickBot="1" x14ac:dyDescent="0.35">
      <c r="C855" s="95">
        <v>43345</v>
      </c>
      <c r="D855" s="96">
        <v>0.82804398148148151</v>
      </c>
      <c r="E855" s="97" t="s">
        <v>9</v>
      </c>
      <c r="F855" s="97">
        <v>25</v>
      </c>
      <c r="G855" s="98" t="s">
        <v>10</v>
      </c>
    </row>
    <row r="856" spans="3:7" ht="15" thickBot="1" x14ac:dyDescent="0.35">
      <c r="C856" s="95">
        <v>43345</v>
      </c>
      <c r="D856" s="96">
        <v>0.82901620370370377</v>
      </c>
      <c r="E856" s="97" t="s">
        <v>9</v>
      </c>
      <c r="F856" s="97">
        <v>30</v>
      </c>
      <c r="G856" s="98" t="s">
        <v>10</v>
      </c>
    </row>
    <row r="857" spans="3:7" ht="15" thickBot="1" x14ac:dyDescent="0.35">
      <c r="C857" s="95">
        <v>43345</v>
      </c>
      <c r="D857" s="96">
        <v>0.8366203703703704</v>
      </c>
      <c r="E857" s="97" t="s">
        <v>9</v>
      </c>
      <c r="F857" s="97">
        <v>13</v>
      </c>
      <c r="G857" s="98" t="s">
        <v>11</v>
      </c>
    </row>
    <row r="858" spans="3:7" ht="15" thickBot="1" x14ac:dyDescent="0.35">
      <c r="C858" s="95">
        <v>43345</v>
      </c>
      <c r="D858" s="96">
        <v>0.83740740740740749</v>
      </c>
      <c r="E858" s="97" t="s">
        <v>9</v>
      </c>
      <c r="F858" s="97">
        <v>18</v>
      </c>
      <c r="G858" s="98" t="s">
        <v>10</v>
      </c>
    </row>
    <row r="859" spans="3:7" ht="15" thickBot="1" x14ac:dyDescent="0.35">
      <c r="C859" s="95">
        <v>43345</v>
      </c>
      <c r="D859" s="96">
        <v>0.83907407407407408</v>
      </c>
      <c r="E859" s="97" t="s">
        <v>9</v>
      </c>
      <c r="F859" s="97">
        <v>17</v>
      </c>
      <c r="G859" s="98" t="s">
        <v>11</v>
      </c>
    </row>
    <row r="860" spans="3:7" ht="15" thickBot="1" x14ac:dyDescent="0.35">
      <c r="C860" s="99">
        <v>43345</v>
      </c>
      <c r="D860" s="100">
        <v>0.85709490740740746</v>
      </c>
      <c r="E860" s="101" t="s">
        <v>9</v>
      </c>
      <c r="F860" s="101">
        <v>22</v>
      </c>
      <c r="G860" s="102" t="s">
        <v>10</v>
      </c>
    </row>
    <row r="861" spans="3:7" ht="15" thickBot="1" x14ac:dyDescent="0.35">
      <c r="C861" s="103">
        <v>43346</v>
      </c>
      <c r="D861" s="104">
        <v>0.12664351851851852</v>
      </c>
      <c r="E861" s="105" t="s">
        <v>9</v>
      </c>
      <c r="F861" s="105">
        <v>13</v>
      </c>
      <c r="G861" s="106" t="s">
        <v>11</v>
      </c>
    </row>
    <row r="862" spans="3:7" ht="15" thickBot="1" x14ac:dyDescent="0.35">
      <c r="C862" s="95">
        <v>43346</v>
      </c>
      <c r="D862" s="96">
        <v>0.12680555555555556</v>
      </c>
      <c r="E862" s="97" t="s">
        <v>9</v>
      </c>
      <c r="F862" s="97">
        <v>12</v>
      </c>
      <c r="G862" s="98" t="s">
        <v>11</v>
      </c>
    </row>
    <row r="863" spans="3:7" ht="15" thickBot="1" x14ac:dyDescent="0.35">
      <c r="C863" s="95">
        <v>43346</v>
      </c>
      <c r="D863" s="96">
        <v>0.12826388888888887</v>
      </c>
      <c r="E863" s="97" t="s">
        <v>9</v>
      </c>
      <c r="F863" s="97">
        <v>15</v>
      </c>
      <c r="G863" s="98" t="s">
        <v>10</v>
      </c>
    </row>
    <row r="864" spans="3:7" ht="15" thickBot="1" x14ac:dyDescent="0.35">
      <c r="C864" s="95">
        <v>43346</v>
      </c>
      <c r="D864" s="96">
        <v>0.14133101851851851</v>
      </c>
      <c r="E864" s="97" t="s">
        <v>9</v>
      </c>
      <c r="F864" s="97">
        <v>10</v>
      </c>
      <c r="G864" s="98" t="s">
        <v>10</v>
      </c>
    </row>
    <row r="865" spans="3:7" ht="15" thickBot="1" x14ac:dyDescent="0.35">
      <c r="C865" s="95">
        <v>43346</v>
      </c>
      <c r="D865" s="96">
        <v>0.22777777777777777</v>
      </c>
      <c r="E865" s="97" t="s">
        <v>9</v>
      </c>
      <c r="F865" s="97">
        <v>10</v>
      </c>
      <c r="G865" s="98" t="s">
        <v>10</v>
      </c>
    </row>
    <row r="866" spans="3:7" ht="15" thickBot="1" x14ac:dyDescent="0.35">
      <c r="C866" s="95">
        <v>43346</v>
      </c>
      <c r="D866" s="96">
        <v>0.26811342592592591</v>
      </c>
      <c r="E866" s="97" t="s">
        <v>9</v>
      </c>
      <c r="F866" s="97">
        <v>13</v>
      </c>
      <c r="G866" s="98" t="s">
        <v>11</v>
      </c>
    </row>
    <row r="867" spans="3:7" ht="15" thickBot="1" x14ac:dyDescent="0.35">
      <c r="C867" s="95">
        <v>43346</v>
      </c>
      <c r="D867" s="96">
        <v>0.28327546296296297</v>
      </c>
      <c r="E867" s="97" t="s">
        <v>9</v>
      </c>
      <c r="F867" s="97">
        <v>12</v>
      </c>
      <c r="G867" s="98" t="s">
        <v>11</v>
      </c>
    </row>
    <row r="868" spans="3:7" ht="15" thickBot="1" x14ac:dyDescent="0.35">
      <c r="C868" s="95">
        <v>43346</v>
      </c>
      <c r="D868" s="96">
        <v>0.28465277777777781</v>
      </c>
      <c r="E868" s="97" t="s">
        <v>9</v>
      </c>
      <c r="F868" s="97">
        <v>13</v>
      </c>
      <c r="G868" s="98" t="s">
        <v>11</v>
      </c>
    </row>
    <row r="869" spans="3:7" ht="15" thickBot="1" x14ac:dyDescent="0.35">
      <c r="C869" s="95">
        <v>43346</v>
      </c>
      <c r="D869" s="96">
        <v>0.29944444444444446</v>
      </c>
      <c r="E869" s="97" t="s">
        <v>9</v>
      </c>
      <c r="F869" s="97">
        <v>11</v>
      </c>
      <c r="G869" s="98" t="s">
        <v>11</v>
      </c>
    </row>
    <row r="870" spans="3:7" ht="15" thickBot="1" x14ac:dyDescent="0.35">
      <c r="C870" s="95">
        <v>43346</v>
      </c>
      <c r="D870" s="96">
        <v>0.3003587962962963</v>
      </c>
      <c r="E870" s="97" t="s">
        <v>9</v>
      </c>
      <c r="F870" s="97">
        <v>12</v>
      </c>
      <c r="G870" s="98" t="s">
        <v>11</v>
      </c>
    </row>
    <row r="871" spans="3:7" ht="15" thickBot="1" x14ac:dyDescent="0.35">
      <c r="C871" s="95">
        <v>43346</v>
      </c>
      <c r="D871" s="96">
        <v>0.30365740740740738</v>
      </c>
      <c r="E871" s="97" t="s">
        <v>9</v>
      </c>
      <c r="F871" s="97">
        <v>13</v>
      </c>
      <c r="G871" s="98" t="s">
        <v>11</v>
      </c>
    </row>
    <row r="872" spans="3:7" ht="15" thickBot="1" x14ac:dyDescent="0.35">
      <c r="C872" s="95">
        <v>43346</v>
      </c>
      <c r="D872" s="96">
        <v>0.31917824074074075</v>
      </c>
      <c r="E872" s="97" t="s">
        <v>9</v>
      </c>
      <c r="F872" s="97">
        <v>11</v>
      </c>
      <c r="G872" s="98" t="s">
        <v>11</v>
      </c>
    </row>
    <row r="873" spans="3:7" x14ac:dyDescent="0.3">
      <c r="C873" s="107">
        <v>43346</v>
      </c>
      <c r="D873" s="108">
        <v>0.32060185185185186</v>
      </c>
      <c r="E873" s="109" t="s">
        <v>9</v>
      </c>
      <c r="F873" s="109">
        <v>14</v>
      </c>
      <c r="G873" s="110" t="s">
        <v>11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28018-4A3A-4735-9625-D94F5FAF619B}">
  <dimension ref="C4:T820"/>
  <sheetViews>
    <sheetView workbookViewId="0"/>
  </sheetViews>
  <sheetFormatPr defaultRowHeight="14.4" x14ac:dyDescent="0.3"/>
  <cols>
    <col min="3" max="3" width="12" customWidth="1"/>
    <col min="5" max="5" width="10.88671875" customWidth="1"/>
    <col min="10" max="10" width="33" customWidth="1"/>
  </cols>
  <sheetData>
    <row r="4" spans="3:20" ht="15" thickBot="1" x14ac:dyDescent="0.35">
      <c r="C4" s="80" t="s">
        <v>0</v>
      </c>
      <c r="D4" s="81" t="s">
        <v>1</v>
      </c>
      <c r="E4" s="81" t="s">
        <v>2</v>
      </c>
      <c r="F4" s="81" t="s">
        <v>3</v>
      </c>
      <c r="G4" s="82" t="s">
        <v>4</v>
      </c>
    </row>
    <row r="5" spans="3:20" ht="15" thickBot="1" x14ac:dyDescent="0.35">
      <c r="C5" s="83" t="s">
        <v>5</v>
      </c>
      <c r="D5" s="84">
        <v>15</v>
      </c>
      <c r="E5" s="85">
        <v>43353</v>
      </c>
      <c r="F5" s="86">
        <v>0.34335648148148151</v>
      </c>
      <c r="G5" s="87">
        <v>0.5</v>
      </c>
    </row>
    <row r="6" spans="3:20" x14ac:dyDescent="0.3">
      <c r="C6" s="88" t="s">
        <v>2</v>
      </c>
      <c r="D6" s="89" t="s">
        <v>3</v>
      </c>
      <c r="E6" s="89" t="s">
        <v>6</v>
      </c>
      <c r="F6" s="89" t="s">
        <v>7</v>
      </c>
      <c r="G6" s="90" t="s">
        <v>8</v>
      </c>
    </row>
    <row r="7" spans="3:20" ht="15" thickBot="1" x14ac:dyDescent="0.35">
      <c r="C7" s="103">
        <v>43346</v>
      </c>
      <c r="D7" s="104">
        <v>0.12664351851851852</v>
      </c>
      <c r="E7" s="105" t="s">
        <v>9</v>
      </c>
      <c r="F7" s="105">
        <v>13</v>
      </c>
      <c r="G7" s="106" t="s">
        <v>11</v>
      </c>
    </row>
    <row r="8" spans="3:20" ht="15" thickBot="1" x14ac:dyDescent="0.35">
      <c r="C8" s="95">
        <v>43346</v>
      </c>
      <c r="D8" s="96">
        <v>0.12680555555555556</v>
      </c>
      <c r="E8" s="97" t="s">
        <v>9</v>
      </c>
      <c r="F8" s="97">
        <v>12</v>
      </c>
      <c r="G8" s="98" t="s">
        <v>11</v>
      </c>
    </row>
    <row r="9" spans="3:20" ht="15" thickBot="1" x14ac:dyDescent="0.35">
      <c r="C9" s="95">
        <v>43346</v>
      </c>
      <c r="D9" s="96">
        <v>0.12826388888888887</v>
      </c>
      <c r="E9" s="97" t="s">
        <v>9</v>
      </c>
      <c r="F9" s="97">
        <v>15</v>
      </c>
      <c r="G9" s="98" t="s">
        <v>10</v>
      </c>
      <c r="J9" t="s">
        <v>12</v>
      </c>
      <c r="K9" s="13">
        <f>SUM( K11:R11 )</f>
        <v>792</v>
      </c>
      <c r="L9" s="13"/>
      <c r="M9" s="14"/>
      <c r="N9" s="14"/>
      <c r="O9" s="14"/>
      <c r="P9" s="14"/>
      <c r="Q9" s="14"/>
    </row>
    <row r="10" spans="3:20" ht="15" thickBot="1" x14ac:dyDescent="0.35">
      <c r="C10" s="95">
        <v>43346</v>
      </c>
      <c r="D10" s="96">
        <v>0.14133101851851851</v>
      </c>
      <c r="E10" s="97" t="s">
        <v>9</v>
      </c>
      <c r="F10" s="97">
        <v>10</v>
      </c>
      <c r="G10" s="98" t="s">
        <v>10</v>
      </c>
      <c r="K10" s="14" t="s">
        <v>156</v>
      </c>
      <c r="L10" s="14" t="s">
        <v>157</v>
      </c>
      <c r="M10" s="14" t="s">
        <v>158</v>
      </c>
      <c r="N10" s="14" t="s">
        <v>159</v>
      </c>
      <c r="O10" s="14" t="s">
        <v>160</v>
      </c>
      <c r="P10" s="14" t="s">
        <v>161</v>
      </c>
      <c r="Q10" s="14" t="s">
        <v>162</v>
      </c>
      <c r="S10" s="14" t="s">
        <v>20</v>
      </c>
    </row>
    <row r="11" spans="3:20" ht="15" thickBot="1" x14ac:dyDescent="0.35">
      <c r="C11" s="95">
        <v>43346</v>
      </c>
      <c r="D11" s="96">
        <v>0.22777777777777777</v>
      </c>
      <c r="E11" s="97" t="s">
        <v>9</v>
      </c>
      <c r="F11" s="97">
        <v>10</v>
      </c>
      <c r="G11" s="98" t="s">
        <v>10</v>
      </c>
      <c r="J11" t="s">
        <v>21</v>
      </c>
      <c r="K11" s="13">
        <f>COUNTIFS($C$7:$C$798, "=2018-09-03" )</f>
        <v>157</v>
      </c>
      <c r="L11" s="13">
        <f>COUNTIFS($C$7:$C$798, "=2018-09-04" )</f>
        <v>111</v>
      </c>
      <c r="M11" s="13">
        <f>COUNTIFS($C$7:$C$798, "=2018-09-05" )</f>
        <v>99</v>
      </c>
      <c r="N11" s="13">
        <f>COUNTIFS($C$7:$C$798, "=2018-09-06" )</f>
        <v>129</v>
      </c>
      <c r="O11" s="13">
        <f>COUNTIFS($C$7:$C$798, "=2018-09-07" )</f>
        <v>100</v>
      </c>
      <c r="P11" s="13">
        <f>COUNTIFS($C$7:$C$798, "=2018-09-08" )</f>
        <v>59</v>
      </c>
      <c r="Q11" s="13">
        <f>COUNTIFS($C$7:$C$798, "=2018-09-09" )</f>
        <v>137</v>
      </c>
      <c r="S11" s="13">
        <f>SUM( K11:Q11 )</f>
        <v>792</v>
      </c>
    </row>
    <row r="12" spans="3:20" ht="15" thickBot="1" x14ac:dyDescent="0.35">
      <c r="C12" s="95">
        <v>43346</v>
      </c>
      <c r="D12" s="96">
        <v>0.26811342592592591</v>
      </c>
      <c r="E12" s="97" t="s">
        <v>9</v>
      </c>
      <c r="F12" s="97">
        <v>13</v>
      </c>
      <c r="G12" s="98" t="s">
        <v>11</v>
      </c>
      <c r="J12" t="s">
        <v>22</v>
      </c>
      <c r="K12" s="13">
        <f>COUNTIFS($C$7:$C$798, "=2018-09-03",  $F$7:$F$798, "&gt;30" )</f>
        <v>2</v>
      </c>
      <c r="L12" s="13">
        <f>COUNTIFS($C$7:$C$798, "=2018-09-04", $F$7:$F$798, "&gt;30" )</f>
        <v>2</v>
      </c>
      <c r="M12" s="13">
        <f>COUNTIFS($C$7:$C$798, "=2018-09-05", $F$7:$F$798, "&gt;30" )</f>
        <v>2</v>
      </c>
      <c r="N12" s="13">
        <f>COUNTIFS($C$7:$C$798, "=2018-09-06", $F$7:$F$798, "&gt;30" )</f>
        <v>6</v>
      </c>
      <c r="O12" s="13">
        <f>COUNTIFS($C$7:$C$798, "=2018-09-07", $F$7:$F$798, "&gt;30" )</f>
        <v>2</v>
      </c>
      <c r="P12" s="13">
        <f>COUNTIFS($C$7:$C$798, "=2018-09-08", $F$7:$F$798, "&gt;30" )</f>
        <v>1</v>
      </c>
      <c r="Q12" s="13">
        <f>COUNTIFS($C$7:$C$798, "=2018-09-09", $F$7:$F$798, "&gt;30" )</f>
        <v>5</v>
      </c>
      <c r="S12" s="13">
        <f>SUM( K12:R12 )</f>
        <v>20</v>
      </c>
      <c r="T12" s="15">
        <f>S12/S11</f>
        <v>2.5252525252525252E-2</v>
      </c>
    </row>
    <row r="13" spans="3:20" ht="15" thickBot="1" x14ac:dyDescent="0.35">
      <c r="C13" s="95">
        <v>43346</v>
      </c>
      <c r="D13" s="96">
        <v>0.28327546296296297</v>
      </c>
      <c r="E13" s="97" t="s">
        <v>9</v>
      </c>
      <c r="F13" s="97">
        <v>12</v>
      </c>
      <c r="G13" s="98" t="s">
        <v>11</v>
      </c>
    </row>
    <row r="14" spans="3:20" ht="15" thickBot="1" x14ac:dyDescent="0.35">
      <c r="C14" s="95">
        <v>43346</v>
      </c>
      <c r="D14" s="96">
        <v>0.28465277777777781</v>
      </c>
      <c r="E14" s="97" t="s">
        <v>9</v>
      </c>
      <c r="F14" s="97">
        <v>13</v>
      </c>
      <c r="G14" s="98" t="s">
        <v>11</v>
      </c>
    </row>
    <row r="15" spans="3:20" ht="15" thickBot="1" x14ac:dyDescent="0.35">
      <c r="C15" s="95">
        <v>43346</v>
      </c>
      <c r="D15" s="96">
        <v>0.29944444444444446</v>
      </c>
      <c r="E15" s="97" t="s">
        <v>9</v>
      </c>
      <c r="F15" s="97">
        <v>11</v>
      </c>
      <c r="G15" s="98" t="s">
        <v>11</v>
      </c>
    </row>
    <row r="16" spans="3:20" ht="15" thickBot="1" x14ac:dyDescent="0.35">
      <c r="C16" s="95">
        <v>43346</v>
      </c>
      <c r="D16" s="96">
        <v>0.3003587962962963</v>
      </c>
      <c r="E16" s="97" t="s">
        <v>9</v>
      </c>
      <c r="F16" s="97">
        <v>12</v>
      </c>
      <c r="G16" s="98" t="s">
        <v>11</v>
      </c>
    </row>
    <row r="17" spans="3:7" ht="15" thickBot="1" x14ac:dyDescent="0.35">
      <c r="C17" s="95">
        <v>43346</v>
      </c>
      <c r="D17" s="96">
        <v>0.30365740740740738</v>
      </c>
      <c r="E17" s="97" t="s">
        <v>9</v>
      </c>
      <c r="F17" s="97">
        <v>13</v>
      </c>
      <c r="G17" s="98" t="s">
        <v>11</v>
      </c>
    </row>
    <row r="18" spans="3:7" ht="15" thickBot="1" x14ac:dyDescent="0.35">
      <c r="C18" s="95">
        <v>43346</v>
      </c>
      <c r="D18" s="96">
        <v>0.31917824074074075</v>
      </c>
      <c r="E18" s="97" t="s">
        <v>9</v>
      </c>
      <c r="F18" s="97">
        <v>11</v>
      </c>
      <c r="G18" s="98" t="s">
        <v>11</v>
      </c>
    </row>
    <row r="19" spans="3:7" ht="15" thickBot="1" x14ac:dyDescent="0.35">
      <c r="C19" s="99">
        <v>43346</v>
      </c>
      <c r="D19" s="100">
        <v>0.32060185185185186</v>
      </c>
      <c r="E19" s="101" t="s">
        <v>9</v>
      </c>
      <c r="F19" s="101">
        <v>14</v>
      </c>
      <c r="G19" s="102" t="s">
        <v>11</v>
      </c>
    </row>
    <row r="20" spans="3:7" ht="15" thickBot="1" x14ac:dyDescent="0.35">
      <c r="C20" s="111">
        <v>43346</v>
      </c>
      <c r="D20" s="104">
        <v>0.36291666666666672</v>
      </c>
      <c r="E20" s="105" t="s">
        <v>9</v>
      </c>
      <c r="F20" s="105">
        <v>11</v>
      </c>
      <c r="G20" s="112" t="s">
        <v>11</v>
      </c>
    </row>
    <row r="21" spans="3:7" ht="15" thickBot="1" x14ac:dyDescent="0.35">
      <c r="C21" s="113">
        <v>43346</v>
      </c>
      <c r="D21" s="96">
        <v>0.38521990740740741</v>
      </c>
      <c r="E21" s="97" t="s">
        <v>9</v>
      </c>
      <c r="F21" s="97">
        <v>16</v>
      </c>
      <c r="G21" s="114" t="s">
        <v>10</v>
      </c>
    </row>
    <row r="22" spans="3:7" ht="15" thickBot="1" x14ac:dyDescent="0.35">
      <c r="C22" s="113">
        <v>43346</v>
      </c>
      <c r="D22" s="96">
        <v>0.3921412037037037</v>
      </c>
      <c r="E22" s="97" t="s">
        <v>9</v>
      </c>
      <c r="F22" s="97">
        <v>14</v>
      </c>
      <c r="G22" s="114" t="s">
        <v>11</v>
      </c>
    </row>
    <row r="23" spans="3:7" ht="15" thickBot="1" x14ac:dyDescent="0.35">
      <c r="C23" s="113">
        <v>43346</v>
      </c>
      <c r="D23" s="96">
        <v>0.39971064814814811</v>
      </c>
      <c r="E23" s="97" t="s">
        <v>9</v>
      </c>
      <c r="F23" s="97">
        <v>9</v>
      </c>
      <c r="G23" s="114" t="s">
        <v>11</v>
      </c>
    </row>
    <row r="24" spans="3:7" ht="15" thickBot="1" x14ac:dyDescent="0.35">
      <c r="C24" s="113">
        <v>43346</v>
      </c>
      <c r="D24" s="96">
        <v>0.41730324074074071</v>
      </c>
      <c r="E24" s="97" t="s">
        <v>9</v>
      </c>
      <c r="F24" s="97">
        <v>11</v>
      </c>
      <c r="G24" s="114" t="s">
        <v>11</v>
      </c>
    </row>
    <row r="25" spans="3:7" ht="15" thickBot="1" x14ac:dyDescent="0.35">
      <c r="C25" s="113">
        <v>43346</v>
      </c>
      <c r="D25" s="96">
        <v>0.4289930555555555</v>
      </c>
      <c r="E25" s="97" t="s">
        <v>9</v>
      </c>
      <c r="F25" s="97">
        <v>9</v>
      </c>
      <c r="G25" s="114" t="s">
        <v>10</v>
      </c>
    </row>
    <row r="26" spans="3:7" ht="15" thickBot="1" x14ac:dyDescent="0.35">
      <c r="C26" s="113">
        <v>43346</v>
      </c>
      <c r="D26" s="96">
        <v>0.43358796296296293</v>
      </c>
      <c r="E26" s="97" t="s">
        <v>9</v>
      </c>
      <c r="F26" s="97">
        <v>8</v>
      </c>
      <c r="G26" s="114" t="s">
        <v>10</v>
      </c>
    </row>
    <row r="27" spans="3:7" ht="15" thickBot="1" x14ac:dyDescent="0.35">
      <c r="C27" s="113">
        <v>43346</v>
      </c>
      <c r="D27" s="96">
        <v>0.45732638888888894</v>
      </c>
      <c r="E27" s="97" t="s">
        <v>9</v>
      </c>
      <c r="F27" s="97">
        <v>6</v>
      </c>
      <c r="G27" s="114" t="s">
        <v>11</v>
      </c>
    </row>
    <row r="28" spans="3:7" ht="15" thickBot="1" x14ac:dyDescent="0.35">
      <c r="C28" s="113">
        <v>43346</v>
      </c>
      <c r="D28" s="96">
        <v>0.49347222222222226</v>
      </c>
      <c r="E28" s="97" t="s">
        <v>9</v>
      </c>
      <c r="F28" s="97">
        <v>6</v>
      </c>
      <c r="G28" s="114" t="s">
        <v>11</v>
      </c>
    </row>
    <row r="29" spans="3:7" ht="15" thickBot="1" x14ac:dyDescent="0.35">
      <c r="C29" s="113">
        <v>43346</v>
      </c>
      <c r="D29" s="96">
        <v>0.49611111111111111</v>
      </c>
      <c r="E29" s="97" t="s">
        <v>9</v>
      </c>
      <c r="F29" s="97">
        <v>24</v>
      </c>
      <c r="G29" s="114" t="s">
        <v>10</v>
      </c>
    </row>
    <row r="30" spans="3:7" ht="15" thickBot="1" x14ac:dyDescent="0.35">
      <c r="C30" s="113">
        <v>43346</v>
      </c>
      <c r="D30" s="96">
        <v>0.49685185185185188</v>
      </c>
      <c r="E30" s="97" t="s">
        <v>9</v>
      </c>
      <c r="F30" s="97">
        <v>11</v>
      </c>
      <c r="G30" s="114" t="s">
        <v>11</v>
      </c>
    </row>
    <row r="31" spans="3:7" ht="15" thickBot="1" x14ac:dyDescent="0.35">
      <c r="C31" s="113">
        <v>43346</v>
      </c>
      <c r="D31" s="96">
        <v>0.497037037037037</v>
      </c>
      <c r="E31" s="97" t="s">
        <v>9</v>
      </c>
      <c r="F31" s="97">
        <v>12</v>
      </c>
      <c r="G31" s="114" t="s">
        <v>11</v>
      </c>
    </row>
    <row r="32" spans="3:7" ht="15" thickBot="1" x14ac:dyDescent="0.35">
      <c r="C32" s="113">
        <v>43346</v>
      </c>
      <c r="D32" s="96">
        <v>0.51806712962962964</v>
      </c>
      <c r="E32" s="97" t="s">
        <v>9</v>
      </c>
      <c r="F32" s="97">
        <v>25</v>
      </c>
      <c r="G32" s="114" t="s">
        <v>10</v>
      </c>
    </row>
    <row r="33" spans="3:7" ht="15" thickBot="1" x14ac:dyDescent="0.35">
      <c r="C33" s="113">
        <v>43346</v>
      </c>
      <c r="D33" s="96">
        <v>0.5455092592592593</v>
      </c>
      <c r="E33" s="97" t="s">
        <v>9</v>
      </c>
      <c r="F33" s="97">
        <v>25</v>
      </c>
      <c r="G33" s="114" t="s">
        <v>11</v>
      </c>
    </row>
    <row r="34" spans="3:7" ht="15" thickBot="1" x14ac:dyDescent="0.35">
      <c r="C34" s="113">
        <v>43346</v>
      </c>
      <c r="D34" s="96">
        <v>0.54659722222222229</v>
      </c>
      <c r="E34" s="97" t="s">
        <v>9</v>
      </c>
      <c r="F34" s="97">
        <v>16</v>
      </c>
      <c r="G34" s="114" t="s">
        <v>11</v>
      </c>
    </row>
    <row r="35" spans="3:7" ht="15" thickBot="1" x14ac:dyDescent="0.35">
      <c r="C35" s="113">
        <v>43346</v>
      </c>
      <c r="D35" s="96">
        <v>0.57121527777777781</v>
      </c>
      <c r="E35" s="97" t="s">
        <v>9</v>
      </c>
      <c r="F35" s="97">
        <v>17</v>
      </c>
      <c r="G35" s="114" t="s">
        <v>10</v>
      </c>
    </row>
    <row r="36" spans="3:7" ht="15" thickBot="1" x14ac:dyDescent="0.35">
      <c r="C36" s="113">
        <v>43346</v>
      </c>
      <c r="D36" s="96">
        <v>0.57122685185185185</v>
      </c>
      <c r="E36" s="97" t="s">
        <v>9</v>
      </c>
      <c r="F36" s="97">
        <v>13</v>
      </c>
      <c r="G36" s="114" t="s">
        <v>10</v>
      </c>
    </row>
    <row r="37" spans="3:7" ht="15" thickBot="1" x14ac:dyDescent="0.35">
      <c r="C37" s="113">
        <v>43346</v>
      </c>
      <c r="D37" s="96">
        <v>0.57127314814814811</v>
      </c>
      <c r="E37" s="97" t="s">
        <v>9</v>
      </c>
      <c r="F37" s="97">
        <v>18</v>
      </c>
      <c r="G37" s="114" t="s">
        <v>10</v>
      </c>
    </row>
    <row r="38" spans="3:7" ht="15" thickBot="1" x14ac:dyDescent="0.35">
      <c r="C38" s="113">
        <v>43346</v>
      </c>
      <c r="D38" s="96">
        <v>0.59722222222222221</v>
      </c>
      <c r="E38" s="97" t="s">
        <v>9</v>
      </c>
      <c r="F38" s="97">
        <v>18</v>
      </c>
      <c r="G38" s="114" t="s">
        <v>11</v>
      </c>
    </row>
    <row r="39" spans="3:7" ht="15" thickBot="1" x14ac:dyDescent="0.35">
      <c r="C39" s="113">
        <v>43346</v>
      </c>
      <c r="D39" s="96">
        <v>0.62811342592592589</v>
      </c>
      <c r="E39" s="97" t="s">
        <v>9</v>
      </c>
      <c r="F39" s="97">
        <v>14</v>
      </c>
      <c r="G39" s="114" t="s">
        <v>10</v>
      </c>
    </row>
    <row r="40" spans="3:7" ht="15" thickBot="1" x14ac:dyDescent="0.35">
      <c r="C40" s="113">
        <v>43346</v>
      </c>
      <c r="D40" s="96">
        <v>0.63953703703703701</v>
      </c>
      <c r="E40" s="97" t="s">
        <v>9</v>
      </c>
      <c r="F40" s="97">
        <v>12</v>
      </c>
      <c r="G40" s="114" t="s">
        <v>11</v>
      </c>
    </row>
    <row r="41" spans="3:7" ht="15" thickBot="1" x14ac:dyDescent="0.35">
      <c r="C41" s="113">
        <v>43346</v>
      </c>
      <c r="D41" s="96">
        <v>0.65262731481481484</v>
      </c>
      <c r="E41" s="97" t="s">
        <v>9</v>
      </c>
      <c r="F41" s="97">
        <v>21</v>
      </c>
      <c r="G41" s="114" t="s">
        <v>10</v>
      </c>
    </row>
    <row r="42" spans="3:7" ht="15" thickBot="1" x14ac:dyDescent="0.35">
      <c r="C42" s="113">
        <v>43346</v>
      </c>
      <c r="D42" s="96">
        <v>0.65395833333333331</v>
      </c>
      <c r="E42" s="97" t="s">
        <v>9</v>
      </c>
      <c r="F42" s="97">
        <v>14</v>
      </c>
      <c r="G42" s="114" t="s">
        <v>10</v>
      </c>
    </row>
    <row r="43" spans="3:7" ht="15" thickBot="1" x14ac:dyDescent="0.35">
      <c r="C43" s="113">
        <v>43346</v>
      </c>
      <c r="D43" s="96">
        <v>0.65396990740740735</v>
      </c>
      <c r="E43" s="97" t="s">
        <v>9</v>
      </c>
      <c r="F43" s="97">
        <v>7</v>
      </c>
      <c r="G43" s="114" t="s">
        <v>10</v>
      </c>
    </row>
    <row r="44" spans="3:7" ht="15" thickBot="1" x14ac:dyDescent="0.35">
      <c r="C44" s="113">
        <v>43346</v>
      </c>
      <c r="D44" s="96">
        <v>0.6734606481481481</v>
      </c>
      <c r="E44" s="97" t="s">
        <v>9</v>
      </c>
      <c r="F44" s="97">
        <v>16</v>
      </c>
      <c r="G44" s="114" t="s">
        <v>10</v>
      </c>
    </row>
    <row r="45" spans="3:7" ht="15" thickBot="1" x14ac:dyDescent="0.35">
      <c r="C45" s="113">
        <v>43346</v>
      </c>
      <c r="D45" s="96">
        <v>0.6734837962962964</v>
      </c>
      <c r="E45" s="97" t="s">
        <v>9</v>
      </c>
      <c r="F45" s="97">
        <v>22</v>
      </c>
      <c r="G45" s="114" t="s">
        <v>10</v>
      </c>
    </row>
    <row r="46" spans="3:7" ht="15" thickBot="1" x14ac:dyDescent="0.35">
      <c r="C46" s="113">
        <v>43346</v>
      </c>
      <c r="D46" s="96">
        <v>0.67351851851851852</v>
      </c>
      <c r="E46" s="97" t="s">
        <v>9</v>
      </c>
      <c r="F46" s="97">
        <v>12</v>
      </c>
      <c r="G46" s="114" t="s">
        <v>10</v>
      </c>
    </row>
    <row r="47" spans="3:7" ht="15" thickBot="1" x14ac:dyDescent="0.35">
      <c r="C47" s="113">
        <v>43346</v>
      </c>
      <c r="D47" s="96">
        <v>0.67431712962962964</v>
      </c>
      <c r="E47" s="97" t="s">
        <v>9</v>
      </c>
      <c r="F47" s="97">
        <v>20</v>
      </c>
      <c r="G47" s="114" t="s">
        <v>10</v>
      </c>
    </row>
    <row r="48" spans="3:7" ht="15" thickBot="1" x14ac:dyDescent="0.35">
      <c r="C48" s="113">
        <v>43346</v>
      </c>
      <c r="D48" s="96">
        <v>0.67625000000000002</v>
      </c>
      <c r="E48" s="97" t="s">
        <v>9</v>
      </c>
      <c r="F48" s="97">
        <v>26</v>
      </c>
      <c r="G48" s="114" t="s">
        <v>10</v>
      </c>
    </row>
    <row r="49" spans="3:7" ht="15" thickBot="1" x14ac:dyDescent="0.35">
      <c r="C49" s="113">
        <v>43346</v>
      </c>
      <c r="D49" s="96">
        <v>0.67765046296296294</v>
      </c>
      <c r="E49" s="97" t="s">
        <v>9</v>
      </c>
      <c r="F49" s="97">
        <v>11</v>
      </c>
      <c r="G49" s="114" t="s">
        <v>11</v>
      </c>
    </row>
    <row r="50" spans="3:7" ht="15" thickBot="1" x14ac:dyDescent="0.35">
      <c r="C50" s="113">
        <v>43346</v>
      </c>
      <c r="D50" s="96">
        <v>0.67767361111111113</v>
      </c>
      <c r="E50" s="97" t="s">
        <v>9</v>
      </c>
      <c r="F50" s="97">
        <v>13</v>
      </c>
      <c r="G50" s="114" t="s">
        <v>11</v>
      </c>
    </row>
    <row r="51" spans="3:7" ht="15" thickBot="1" x14ac:dyDescent="0.35">
      <c r="C51" s="113">
        <v>43346</v>
      </c>
      <c r="D51" s="96">
        <v>0.67767361111111113</v>
      </c>
      <c r="E51" s="97" t="s">
        <v>9</v>
      </c>
      <c r="F51" s="97">
        <v>14</v>
      </c>
      <c r="G51" s="114" t="s">
        <v>11</v>
      </c>
    </row>
    <row r="52" spans="3:7" ht="15" thickBot="1" x14ac:dyDescent="0.35">
      <c r="C52" s="113">
        <v>43346</v>
      </c>
      <c r="D52" s="96">
        <v>0.67769675925925921</v>
      </c>
      <c r="E52" s="97" t="s">
        <v>9</v>
      </c>
      <c r="F52" s="97">
        <v>14</v>
      </c>
      <c r="G52" s="114" t="s">
        <v>11</v>
      </c>
    </row>
    <row r="53" spans="3:7" ht="15" thickBot="1" x14ac:dyDescent="0.35">
      <c r="C53" s="113">
        <v>43346</v>
      </c>
      <c r="D53" s="96">
        <v>0.67773148148148143</v>
      </c>
      <c r="E53" s="97" t="s">
        <v>9</v>
      </c>
      <c r="F53" s="97">
        <v>12</v>
      </c>
      <c r="G53" s="114" t="s">
        <v>11</v>
      </c>
    </row>
    <row r="54" spans="3:7" ht="15" thickBot="1" x14ac:dyDescent="0.35">
      <c r="C54" s="113">
        <v>43346</v>
      </c>
      <c r="D54" s="96">
        <v>0.67929398148148146</v>
      </c>
      <c r="E54" s="97" t="s">
        <v>9</v>
      </c>
      <c r="F54" s="97">
        <v>21</v>
      </c>
      <c r="G54" s="114" t="s">
        <v>10</v>
      </c>
    </row>
    <row r="55" spans="3:7" ht="15" thickBot="1" x14ac:dyDescent="0.35">
      <c r="C55" s="113">
        <v>43346</v>
      </c>
      <c r="D55" s="96">
        <v>0.67932870370370368</v>
      </c>
      <c r="E55" s="97" t="s">
        <v>9</v>
      </c>
      <c r="F55" s="97">
        <v>26</v>
      </c>
      <c r="G55" s="114" t="s">
        <v>10</v>
      </c>
    </row>
    <row r="56" spans="3:7" ht="15" thickBot="1" x14ac:dyDescent="0.35">
      <c r="C56" s="113">
        <v>43346</v>
      </c>
      <c r="D56" s="96">
        <v>0.67934027777777783</v>
      </c>
      <c r="E56" s="97" t="s">
        <v>9</v>
      </c>
      <c r="F56" s="97">
        <v>26</v>
      </c>
      <c r="G56" s="114" t="s">
        <v>10</v>
      </c>
    </row>
    <row r="57" spans="3:7" ht="15" thickBot="1" x14ac:dyDescent="0.35">
      <c r="C57" s="113">
        <v>43346</v>
      </c>
      <c r="D57" s="96">
        <v>0.68649305555555562</v>
      </c>
      <c r="E57" s="97" t="s">
        <v>9</v>
      </c>
      <c r="F57" s="97">
        <v>25</v>
      </c>
      <c r="G57" s="114" t="s">
        <v>10</v>
      </c>
    </row>
    <row r="58" spans="3:7" ht="15" thickBot="1" x14ac:dyDescent="0.35">
      <c r="C58" s="113">
        <v>43346</v>
      </c>
      <c r="D58" s="96">
        <v>0.69331018518518517</v>
      </c>
      <c r="E58" s="97" t="s">
        <v>9</v>
      </c>
      <c r="F58" s="97">
        <v>20</v>
      </c>
      <c r="G58" s="114" t="s">
        <v>10</v>
      </c>
    </row>
    <row r="59" spans="3:7" ht="15" thickBot="1" x14ac:dyDescent="0.35">
      <c r="C59" s="113">
        <v>43346</v>
      </c>
      <c r="D59" s="96">
        <v>0.69333333333333336</v>
      </c>
      <c r="E59" s="97" t="s">
        <v>9</v>
      </c>
      <c r="F59" s="97">
        <v>13</v>
      </c>
      <c r="G59" s="114" t="s">
        <v>10</v>
      </c>
    </row>
    <row r="60" spans="3:7" ht="15" thickBot="1" x14ac:dyDescent="0.35">
      <c r="C60" s="113">
        <v>43346</v>
      </c>
      <c r="D60" s="96">
        <v>0.69337962962962962</v>
      </c>
      <c r="E60" s="97" t="s">
        <v>9</v>
      </c>
      <c r="F60" s="97">
        <v>20</v>
      </c>
      <c r="G60" s="114" t="s">
        <v>10</v>
      </c>
    </row>
    <row r="61" spans="3:7" ht="15" thickBot="1" x14ac:dyDescent="0.35">
      <c r="C61" s="113">
        <v>43346</v>
      </c>
      <c r="D61" s="96">
        <v>0.69991898148148157</v>
      </c>
      <c r="E61" s="97" t="s">
        <v>9</v>
      </c>
      <c r="F61" s="97">
        <v>28</v>
      </c>
      <c r="G61" s="114" t="s">
        <v>10</v>
      </c>
    </row>
    <row r="62" spans="3:7" ht="15" thickBot="1" x14ac:dyDescent="0.35">
      <c r="C62" s="113">
        <v>43346</v>
      </c>
      <c r="D62" s="96">
        <v>0.70013888888888898</v>
      </c>
      <c r="E62" s="97" t="s">
        <v>9</v>
      </c>
      <c r="F62" s="97">
        <v>30</v>
      </c>
      <c r="G62" s="114" t="s">
        <v>10</v>
      </c>
    </row>
    <row r="63" spans="3:7" ht="15" thickBot="1" x14ac:dyDescent="0.35">
      <c r="C63" s="113">
        <v>43346</v>
      </c>
      <c r="D63" s="96">
        <v>0.70064814814814813</v>
      </c>
      <c r="E63" s="97" t="s">
        <v>9</v>
      </c>
      <c r="F63" s="97">
        <v>24</v>
      </c>
      <c r="G63" s="114" t="s">
        <v>10</v>
      </c>
    </row>
    <row r="64" spans="3:7" ht="15" thickBot="1" x14ac:dyDescent="0.35">
      <c r="C64" s="113">
        <v>43346</v>
      </c>
      <c r="D64" s="96">
        <v>0.70174768518518515</v>
      </c>
      <c r="E64" s="97" t="s">
        <v>9</v>
      </c>
      <c r="F64" s="97">
        <v>22</v>
      </c>
      <c r="G64" s="114" t="s">
        <v>10</v>
      </c>
    </row>
    <row r="65" spans="3:7" ht="15" thickBot="1" x14ac:dyDescent="0.35">
      <c r="C65" s="113">
        <v>43346</v>
      </c>
      <c r="D65" s="96">
        <v>0.70197916666666671</v>
      </c>
      <c r="E65" s="97" t="s">
        <v>9</v>
      </c>
      <c r="F65" s="97">
        <v>25</v>
      </c>
      <c r="G65" s="114" t="s">
        <v>10</v>
      </c>
    </row>
    <row r="66" spans="3:7" ht="15" thickBot="1" x14ac:dyDescent="0.35">
      <c r="C66" s="113">
        <v>43346</v>
      </c>
      <c r="D66" s="96">
        <v>0.70262731481481477</v>
      </c>
      <c r="E66" s="97" t="s">
        <v>9</v>
      </c>
      <c r="F66" s="97">
        <v>25</v>
      </c>
      <c r="G66" s="114" t="s">
        <v>10</v>
      </c>
    </row>
    <row r="67" spans="3:7" ht="15" thickBot="1" x14ac:dyDescent="0.35">
      <c r="C67" s="113">
        <v>43346</v>
      </c>
      <c r="D67" s="96">
        <v>0.70436342592592593</v>
      </c>
      <c r="E67" s="97" t="s">
        <v>9</v>
      </c>
      <c r="F67" s="97">
        <v>14</v>
      </c>
      <c r="G67" s="114" t="s">
        <v>11</v>
      </c>
    </row>
    <row r="68" spans="3:7" ht="15" thickBot="1" x14ac:dyDescent="0.35">
      <c r="C68" s="113">
        <v>43346</v>
      </c>
      <c r="D68" s="96">
        <v>0.70444444444444443</v>
      </c>
      <c r="E68" s="97" t="s">
        <v>9</v>
      </c>
      <c r="F68" s="97">
        <v>37</v>
      </c>
      <c r="G68" s="114" t="s">
        <v>10</v>
      </c>
    </row>
    <row r="69" spans="3:7" ht="15" thickBot="1" x14ac:dyDescent="0.35">
      <c r="C69" s="113">
        <v>43346</v>
      </c>
      <c r="D69" s="96">
        <v>0.70479166666666659</v>
      </c>
      <c r="E69" s="97" t="s">
        <v>9</v>
      </c>
      <c r="F69" s="97">
        <v>24</v>
      </c>
      <c r="G69" s="114" t="s">
        <v>10</v>
      </c>
    </row>
    <row r="70" spans="3:7" ht="15" thickBot="1" x14ac:dyDescent="0.35">
      <c r="C70" s="113">
        <v>43346</v>
      </c>
      <c r="D70" s="96">
        <v>0.70682870370370365</v>
      </c>
      <c r="E70" s="97" t="s">
        <v>9</v>
      </c>
      <c r="F70" s="97">
        <v>12</v>
      </c>
      <c r="G70" s="114" t="s">
        <v>11</v>
      </c>
    </row>
    <row r="71" spans="3:7" ht="15" thickBot="1" x14ac:dyDescent="0.35">
      <c r="C71" s="113">
        <v>43346</v>
      </c>
      <c r="D71" s="96">
        <v>0.71030092592592586</v>
      </c>
      <c r="E71" s="97" t="s">
        <v>9</v>
      </c>
      <c r="F71" s="97">
        <v>21</v>
      </c>
      <c r="G71" s="114" t="s">
        <v>10</v>
      </c>
    </row>
    <row r="72" spans="3:7" ht="15" thickBot="1" x14ac:dyDescent="0.35">
      <c r="C72" s="113">
        <v>43346</v>
      </c>
      <c r="D72" s="96">
        <v>0.7120023148148148</v>
      </c>
      <c r="E72" s="97" t="s">
        <v>9</v>
      </c>
      <c r="F72" s="97">
        <v>16</v>
      </c>
      <c r="G72" s="114" t="s">
        <v>10</v>
      </c>
    </row>
    <row r="73" spans="3:7" ht="15" thickBot="1" x14ac:dyDescent="0.35">
      <c r="C73" s="113">
        <v>43346</v>
      </c>
      <c r="D73" s="96">
        <v>0.71868055555555566</v>
      </c>
      <c r="E73" s="97" t="s">
        <v>9</v>
      </c>
      <c r="F73" s="97">
        <v>15</v>
      </c>
      <c r="G73" s="114" t="s">
        <v>10</v>
      </c>
    </row>
    <row r="74" spans="3:7" ht="15" thickBot="1" x14ac:dyDescent="0.35">
      <c r="C74" s="113">
        <v>43346</v>
      </c>
      <c r="D74" s="96">
        <v>0.71870370370370373</v>
      </c>
      <c r="E74" s="97" t="s">
        <v>9</v>
      </c>
      <c r="F74" s="97">
        <v>20</v>
      </c>
      <c r="G74" s="114" t="s">
        <v>10</v>
      </c>
    </row>
    <row r="75" spans="3:7" ht="15" thickBot="1" x14ac:dyDescent="0.35">
      <c r="C75" s="113">
        <v>43346</v>
      </c>
      <c r="D75" s="96">
        <v>0.71871527777777777</v>
      </c>
      <c r="E75" s="97" t="s">
        <v>9</v>
      </c>
      <c r="F75" s="97">
        <v>22</v>
      </c>
      <c r="G75" s="114" t="s">
        <v>10</v>
      </c>
    </row>
    <row r="76" spans="3:7" ht="15" thickBot="1" x14ac:dyDescent="0.35">
      <c r="C76" s="113">
        <v>43346</v>
      </c>
      <c r="D76" s="96">
        <v>0.71873842592592585</v>
      </c>
      <c r="E76" s="97" t="s">
        <v>9</v>
      </c>
      <c r="F76" s="97">
        <v>22</v>
      </c>
      <c r="G76" s="114" t="s">
        <v>10</v>
      </c>
    </row>
    <row r="77" spans="3:7" ht="15" thickBot="1" x14ac:dyDescent="0.35">
      <c r="C77" s="113">
        <v>43346</v>
      </c>
      <c r="D77" s="96">
        <v>0.71875</v>
      </c>
      <c r="E77" s="97" t="s">
        <v>9</v>
      </c>
      <c r="F77" s="97">
        <v>20</v>
      </c>
      <c r="G77" s="114" t="s">
        <v>10</v>
      </c>
    </row>
    <row r="78" spans="3:7" ht="15" thickBot="1" x14ac:dyDescent="0.35">
      <c r="C78" s="113">
        <v>43346</v>
      </c>
      <c r="D78" s="96">
        <v>0.72079861111111121</v>
      </c>
      <c r="E78" s="97" t="s">
        <v>9</v>
      </c>
      <c r="F78" s="97">
        <v>11</v>
      </c>
      <c r="G78" s="114" t="s">
        <v>11</v>
      </c>
    </row>
    <row r="79" spans="3:7" ht="15" thickBot="1" x14ac:dyDescent="0.35">
      <c r="C79" s="113">
        <v>43346</v>
      </c>
      <c r="D79" s="96">
        <v>0.72158564814814818</v>
      </c>
      <c r="E79" s="97" t="s">
        <v>9</v>
      </c>
      <c r="F79" s="97">
        <v>10</v>
      </c>
      <c r="G79" s="114" t="s">
        <v>10</v>
      </c>
    </row>
    <row r="80" spans="3:7" ht="15" thickBot="1" x14ac:dyDescent="0.35">
      <c r="C80" s="113">
        <v>43346</v>
      </c>
      <c r="D80" s="96">
        <v>0.72255787037037045</v>
      </c>
      <c r="E80" s="97" t="s">
        <v>9</v>
      </c>
      <c r="F80" s="97">
        <v>12</v>
      </c>
      <c r="G80" s="114" t="s">
        <v>11</v>
      </c>
    </row>
    <row r="81" spans="3:7" ht="15" thickBot="1" x14ac:dyDescent="0.35">
      <c r="C81" s="113">
        <v>43346</v>
      </c>
      <c r="D81" s="96">
        <v>0.72614583333333327</v>
      </c>
      <c r="E81" s="97" t="s">
        <v>9</v>
      </c>
      <c r="F81" s="97">
        <v>13</v>
      </c>
      <c r="G81" s="114" t="s">
        <v>11</v>
      </c>
    </row>
    <row r="82" spans="3:7" ht="15" thickBot="1" x14ac:dyDescent="0.35">
      <c r="C82" s="113">
        <v>43346</v>
      </c>
      <c r="D82" s="96">
        <v>0.73050925925925936</v>
      </c>
      <c r="E82" s="97" t="s">
        <v>9</v>
      </c>
      <c r="F82" s="97">
        <v>19</v>
      </c>
      <c r="G82" s="114" t="s">
        <v>10</v>
      </c>
    </row>
    <row r="83" spans="3:7" ht="15" thickBot="1" x14ac:dyDescent="0.35">
      <c r="C83" s="113">
        <v>43346</v>
      </c>
      <c r="D83" s="96">
        <v>0.73059027777777785</v>
      </c>
      <c r="E83" s="97" t="s">
        <v>9</v>
      </c>
      <c r="F83" s="97">
        <v>18</v>
      </c>
      <c r="G83" s="114" t="s">
        <v>10</v>
      </c>
    </row>
    <row r="84" spans="3:7" ht="15" thickBot="1" x14ac:dyDescent="0.35">
      <c r="C84" s="113">
        <v>43346</v>
      </c>
      <c r="D84" s="96">
        <v>0.73296296296296293</v>
      </c>
      <c r="E84" s="97" t="s">
        <v>9</v>
      </c>
      <c r="F84" s="97">
        <v>19</v>
      </c>
      <c r="G84" s="114" t="s">
        <v>10</v>
      </c>
    </row>
    <row r="85" spans="3:7" ht="15" thickBot="1" x14ac:dyDescent="0.35">
      <c r="C85" s="113">
        <v>43346</v>
      </c>
      <c r="D85" s="96">
        <v>0.73303240740740738</v>
      </c>
      <c r="E85" s="97" t="s">
        <v>9</v>
      </c>
      <c r="F85" s="97">
        <v>27</v>
      </c>
      <c r="G85" s="114" t="s">
        <v>10</v>
      </c>
    </row>
    <row r="86" spans="3:7" ht="15" thickBot="1" x14ac:dyDescent="0.35">
      <c r="C86" s="113">
        <v>43346</v>
      </c>
      <c r="D86" s="96">
        <v>0.73348379629629623</v>
      </c>
      <c r="E86" s="97" t="s">
        <v>9</v>
      </c>
      <c r="F86" s="97">
        <v>28</v>
      </c>
      <c r="G86" s="114" t="s">
        <v>10</v>
      </c>
    </row>
    <row r="87" spans="3:7" ht="15" thickBot="1" x14ac:dyDescent="0.35">
      <c r="C87" s="113">
        <v>43346</v>
      </c>
      <c r="D87" s="96">
        <v>0.734837962962963</v>
      </c>
      <c r="E87" s="97" t="s">
        <v>9</v>
      </c>
      <c r="F87" s="97">
        <v>21</v>
      </c>
      <c r="G87" s="114" t="s">
        <v>11</v>
      </c>
    </row>
    <row r="88" spans="3:7" ht="15" thickBot="1" x14ac:dyDescent="0.35">
      <c r="C88" s="113">
        <v>43346</v>
      </c>
      <c r="D88" s="96">
        <v>0.73484953703703704</v>
      </c>
      <c r="E88" s="97" t="s">
        <v>9</v>
      </c>
      <c r="F88" s="97">
        <v>26</v>
      </c>
      <c r="G88" s="114" t="s">
        <v>11</v>
      </c>
    </row>
    <row r="89" spans="3:7" ht="15" thickBot="1" x14ac:dyDescent="0.35">
      <c r="C89" s="113">
        <v>43346</v>
      </c>
      <c r="D89" s="96">
        <v>0.73486111111111108</v>
      </c>
      <c r="E89" s="97" t="s">
        <v>9</v>
      </c>
      <c r="F89" s="97">
        <v>20</v>
      </c>
      <c r="G89" s="114" t="s">
        <v>11</v>
      </c>
    </row>
    <row r="90" spans="3:7" ht="15" thickBot="1" x14ac:dyDescent="0.35">
      <c r="C90" s="113">
        <v>43346</v>
      </c>
      <c r="D90" s="96">
        <v>0.73487268518518523</v>
      </c>
      <c r="E90" s="97" t="s">
        <v>9</v>
      </c>
      <c r="F90" s="97">
        <v>26</v>
      </c>
      <c r="G90" s="114" t="s">
        <v>11</v>
      </c>
    </row>
    <row r="91" spans="3:7" ht="15" thickBot="1" x14ac:dyDescent="0.35">
      <c r="C91" s="113">
        <v>43346</v>
      </c>
      <c r="D91" s="96">
        <v>0.7348958333333333</v>
      </c>
      <c r="E91" s="97" t="s">
        <v>9</v>
      </c>
      <c r="F91" s="97">
        <v>17</v>
      </c>
      <c r="G91" s="114" t="s">
        <v>11</v>
      </c>
    </row>
    <row r="92" spans="3:7" ht="15" thickBot="1" x14ac:dyDescent="0.35">
      <c r="C92" s="113">
        <v>43346</v>
      </c>
      <c r="D92" s="96">
        <v>0.7348958333333333</v>
      </c>
      <c r="E92" s="97" t="s">
        <v>9</v>
      </c>
      <c r="F92" s="97">
        <v>12</v>
      </c>
      <c r="G92" s="114" t="s">
        <v>11</v>
      </c>
    </row>
    <row r="93" spans="3:7" ht="15" thickBot="1" x14ac:dyDescent="0.35">
      <c r="C93" s="113">
        <v>43346</v>
      </c>
      <c r="D93" s="96">
        <v>0.73506944444444444</v>
      </c>
      <c r="E93" s="97" t="s">
        <v>9</v>
      </c>
      <c r="F93" s="97">
        <v>8</v>
      </c>
      <c r="G93" s="114" t="s">
        <v>10</v>
      </c>
    </row>
    <row r="94" spans="3:7" ht="15" thickBot="1" x14ac:dyDescent="0.35">
      <c r="C94" s="113">
        <v>43346</v>
      </c>
      <c r="D94" s="96">
        <v>0.73510416666666656</v>
      </c>
      <c r="E94" s="97" t="s">
        <v>9</v>
      </c>
      <c r="F94" s="97">
        <v>28</v>
      </c>
      <c r="G94" s="114" t="s">
        <v>10</v>
      </c>
    </row>
    <row r="95" spans="3:7" ht="15" thickBot="1" x14ac:dyDescent="0.35">
      <c r="C95" s="113">
        <v>43346</v>
      </c>
      <c r="D95" s="96">
        <v>0.73579861111111111</v>
      </c>
      <c r="E95" s="97" t="s">
        <v>9</v>
      </c>
      <c r="F95" s="97">
        <v>23</v>
      </c>
      <c r="G95" s="114" t="s">
        <v>10</v>
      </c>
    </row>
    <row r="96" spans="3:7" ht="15" thickBot="1" x14ac:dyDescent="0.35">
      <c r="C96" s="113">
        <v>43346</v>
      </c>
      <c r="D96" s="96">
        <v>0.73758101851851843</v>
      </c>
      <c r="E96" s="97" t="s">
        <v>9</v>
      </c>
      <c r="F96" s="97">
        <v>12</v>
      </c>
      <c r="G96" s="114" t="s">
        <v>11</v>
      </c>
    </row>
    <row r="97" spans="3:7" ht="15" thickBot="1" x14ac:dyDescent="0.35">
      <c r="C97" s="113">
        <v>43346</v>
      </c>
      <c r="D97" s="96">
        <v>0.73761574074074077</v>
      </c>
      <c r="E97" s="97" t="s">
        <v>9</v>
      </c>
      <c r="F97" s="97">
        <v>26</v>
      </c>
      <c r="G97" s="114" t="s">
        <v>10</v>
      </c>
    </row>
    <row r="98" spans="3:7" ht="15" thickBot="1" x14ac:dyDescent="0.35">
      <c r="C98" s="113">
        <v>43346</v>
      </c>
      <c r="D98" s="96">
        <v>0.74881944444444448</v>
      </c>
      <c r="E98" s="97" t="s">
        <v>9</v>
      </c>
      <c r="F98" s="97">
        <v>22</v>
      </c>
      <c r="G98" s="114" t="s">
        <v>10</v>
      </c>
    </row>
    <row r="99" spans="3:7" ht="15" thickBot="1" x14ac:dyDescent="0.35">
      <c r="C99" s="113">
        <v>43346</v>
      </c>
      <c r="D99" s="96">
        <v>0.75206018518518514</v>
      </c>
      <c r="E99" s="97" t="s">
        <v>9</v>
      </c>
      <c r="F99" s="97">
        <v>20</v>
      </c>
      <c r="G99" s="114" t="s">
        <v>10</v>
      </c>
    </row>
    <row r="100" spans="3:7" ht="15" thickBot="1" x14ac:dyDescent="0.35">
      <c r="C100" s="113">
        <v>43346</v>
      </c>
      <c r="D100" s="96">
        <v>0.75209490740740748</v>
      </c>
      <c r="E100" s="97" t="s">
        <v>9</v>
      </c>
      <c r="F100" s="97">
        <v>20</v>
      </c>
      <c r="G100" s="114" t="s">
        <v>10</v>
      </c>
    </row>
    <row r="101" spans="3:7" ht="15" thickBot="1" x14ac:dyDescent="0.35">
      <c r="C101" s="113">
        <v>43346</v>
      </c>
      <c r="D101" s="96">
        <v>0.755</v>
      </c>
      <c r="E101" s="97" t="s">
        <v>9</v>
      </c>
      <c r="F101" s="97">
        <v>28</v>
      </c>
      <c r="G101" s="114" t="s">
        <v>10</v>
      </c>
    </row>
    <row r="102" spans="3:7" ht="15" thickBot="1" x14ac:dyDescent="0.35">
      <c r="C102" s="113">
        <v>43346</v>
      </c>
      <c r="D102" s="96">
        <v>0.75665509259259256</v>
      </c>
      <c r="E102" s="97" t="s">
        <v>9</v>
      </c>
      <c r="F102" s="97">
        <v>25</v>
      </c>
      <c r="G102" s="114" t="s">
        <v>10</v>
      </c>
    </row>
    <row r="103" spans="3:7" ht="15" thickBot="1" x14ac:dyDescent="0.35">
      <c r="C103" s="113">
        <v>43346</v>
      </c>
      <c r="D103" s="96">
        <v>0.75744212962962953</v>
      </c>
      <c r="E103" s="97" t="s">
        <v>9</v>
      </c>
      <c r="F103" s="97">
        <v>18</v>
      </c>
      <c r="G103" s="114" t="s">
        <v>10</v>
      </c>
    </row>
    <row r="104" spans="3:7" ht="15" thickBot="1" x14ac:dyDescent="0.35">
      <c r="C104" s="113">
        <v>43346</v>
      </c>
      <c r="D104" s="96">
        <v>0.7591782407407407</v>
      </c>
      <c r="E104" s="97" t="s">
        <v>9</v>
      </c>
      <c r="F104" s="97">
        <v>21</v>
      </c>
      <c r="G104" s="114" t="s">
        <v>10</v>
      </c>
    </row>
    <row r="105" spans="3:7" ht="15" thickBot="1" x14ac:dyDescent="0.35">
      <c r="C105" s="113">
        <v>43346</v>
      </c>
      <c r="D105" s="96">
        <v>0.75924768518518515</v>
      </c>
      <c r="E105" s="97" t="s">
        <v>9</v>
      </c>
      <c r="F105" s="97">
        <v>23</v>
      </c>
      <c r="G105" s="114" t="s">
        <v>10</v>
      </c>
    </row>
    <row r="106" spans="3:7" ht="15" thickBot="1" x14ac:dyDescent="0.35">
      <c r="C106" s="113">
        <v>43346</v>
      </c>
      <c r="D106" s="96">
        <v>0.76045138888888886</v>
      </c>
      <c r="E106" s="97" t="s">
        <v>9</v>
      </c>
      <c r="F106" s="97">
        <v>22</v>
      </c>
      <c r="G106" s="114" t="s">
        <v>10</v>
      </c>
    </row>
    <row r="107" spans="3:7" ht="15" thickBot="1" x14ac:dyDescent="0.35">
      <c r="C107" s="113">
        <v>43346</v>
      </c>
      <c r="D107" s="96">
        <v>0.76116898148148149</v>
      </c>
      <c r="E107" s="97" t="s">
        <v>9</v>
      </c>
      <c r="F107" s="97">
        <v>12</v>
      </c>
      <c r="G107" s="114" t="s">
        <v>11</v>
      </c>
    </row>
    <row r="108" spans="3:7" ht="15" thickBot="1" x14ac:dyDescent="0.35">
      <c r="C108" s="113">
        <v>43346</v>
      </c>
      <c r="D108" s="96">
        <v>0.76158564814814822</v>
      </c>
      <c r="E108" s="97" t="s">
        <v>9</v>
      </c>
      <c r="F108" s="97">
        <v>22</v>
      </c>
      <c r="G108" s="114" t="s">
        <v>10</v>
      </c>
    </row>
    <row r="109" spans="3:7" ht="15" thickBot="1" x14ac:dyDescent="0.35">
      <c r="C109" s="113">
        <v>43346</v>
      </c>
      <c r="D109" s="96">
        <v>0.7616087962962963</v>
      </c>
      <c r="E109" s="97" t="s">
        <v>9</v>
      </c>
      <c r="F109" s="97">
        <v>25</v>
      </c>
      <c r="G109" s="114" t="s">
        <v>10</v>
      </c>
    </row>
    <row r="110" spans="3:7" ht="15" thickBot="1" x14ac:dyDescent="0.35">
      <c r="C110" s="113">
        <v>43346</v>
      </c>
      <c r="D110" s="96">
        <v>0.76162037037037045</v>
      </c>
      <c r="E110" s="97" t="s">
        <v>9</v>
      </c>
      <c r="F110" s="97">
        <v>22</v>
      </c>
      <c r="G110" s="114" t="s">
        <v>10</v>
      </c>
    </row>
    <row r="111" spans="3:7" ht="15" thickBot="1" x14ac:dyDescent="0.35">
      <c r="C111" s="113">
        <v>43346</v>
      </c>
      <c r="D111" s="96">
        <v>0.76163194444444438</v>
      </c>
      <c r="E111" s="97" t="s">
        <v>9</v>
      </c>
      <c r="F111" s="97">
        <v>26</v>
      </c>
      <c r="G111" s="114" t="s">
        <v>10</v>
      </c>
    </row>
    <row r="112" spans="3:7" ht="15" thickBot="1" x14ac:dyDescent="0.35">
      <c r="C112" s="113">
        <v>43346</v>
      </c>
      <c r="D112" s="96">
        <v>0.7637962962962962</v>
      </c>
      <c r="E112" s="97" t="s">
        <v>9</v>
      </c>
      <c r="F112" s="97">
        <v>12</v>
      </c>
      <c r="G112" s="114" t="s">
        <v>11</v>
      </c>
    </row>
    <row r="113" spans="3:7" ht="15" thickBot="1" x14ac:dyDescent="0.35">
      <c r="C113" s="113">
        <v>43346</v>
      </c>
      <c r="D113" s="96">
        <v>0.76545138888888886</v>
      </c>
      <c r="E113" s="97" t="s">
        <v>9</v>
      </c>
      <c r="F113" s="97">
        <v>26</v>
      </c>
      <c r="G113" s="114" t="s">
        <v>10</v>
      </c>
    </row>
    <row r="114" spans="3:7" ht="15" thickBot="1" x14ac:dyDescent="0.35">
      <c r="C114" s="113">
        <v>43346</v>
      </c>
      <c r="D114" s="96">
        <v>0.77034722222222218</v>
      </c>
      <c r="E114" s="97" t="s">
        <v>9</v>
      </c>
      <c r="F114" s="97">
        <v>20</v>
      </c>
      <c r="G114" s="114" t="s">
        <v>10</v>
      </c>
    </row>
    <row r="115" spans="3:7" ht="15" thickBot="1" x14ac:dyDescent="0.35">
      <c r="C115" s="113">
        <v>43346</v>
      </c>
      <c r="D115" s="96">
        <v>0.77196759259259251</v>
      </c>
      <c r="E115" s="97" t="s">
        <v>9</v>
      </c>
      <c r="F115" s="97">
        <v>21</v>
      </c>
      <c r="G115" s="114" t="s">
        <v>10</v>
      </c>
    </row>
    <row r="116" spans="3:7" ht="15" thickBot="1" x14ac:dyDescent="0.35">
      <c r="C116" s="113">
        <v>43346</v>
      </c>
      <c r="D116" s="96">
        <v>0.77530092592592592</v>
      </c>
      <c r="E116" s="97" t="s">
        <v>9</v>
      </c>
      <c r="F116" s="97">
        <v>24</v>
      </c>
      <c r="G116" s="114" t="s">
        <v>10</v>
      </c>
    </row>
    <row r="117" spans="3:7" ht="15" thickBot="1" x14ac:dyDescent="0.35">
      <c r="C117" s="113">
        <v>43346</v>
      </c>
      <c r="D117" s="96">
        <v>0.77577546296296296</v>
      </c>
      <c r="E117" s="97" t="s">
        <v>9</v>
      </c>
      <c r="F117" s="97">
        <v>15</v>
      </c>
      <c r="G117" s="114" t="s">
        <v>10</v>
      </c>
    </row>
    <row r="118" spans="3:7" ht="15" thickBot="1" x14ac:dyDescent="0.35">
      <c r="C118" s="113">
        <v>43346</v>
      </c>
      <c r="D118" s="96">
        <v>0.77725694444444438</v>
      </c>
      <c r="E118" s="97" t="s">
        <v>9</v>
      </c>
      <c r="F118" s="97">
        <v>20</v>
      </c>
      <c r="G118" s="114" t="s">
        <v>10</v>
      </c>
    </row>
    <row r="119" spans="3:7" ht="15" thickBot="1" x14ac:dyDescent="0.35">
      <c r="C119" s="113">
        <v>43346</v>
      </c>
      <c r="D119" s="96">
        <v>0.77831018518518524</v>
      </c>
      <c r="E119" s="97" t="s">
        <v>9</v>
      </c>
      <c r="F119" s="97">
        <v>13</v>
      </c>
      <c r="G119" s="114" t="s">
        <v>11</v>
      </c>
    </row>
    <row r="120" spans="3:7" ht="15" thickBot="1" x14ac:dyDescent="0.35">
      <c r="C120" s="113">
        <v>43346</v>
      </c>
      <c r="D120" s="96">
        <v>0.78054398148148152</v>
      </c>
      <c r="E120" s="97" t="s">
        <v>9</v>
      </c>
      <c r="F120" s="97">
        <v>18</v>
      </c>
      <c r="G120" s="114" t="s">
        <v>11</v>
      </c>
    </row>
    <row r="121" spans="3:7" ht="15" thickBot="1" x14ac:dyDescent="0.35">
      <c r="C121" s="113">
        <v>43346</v>
      </c>
      <c r="D121" s="96">
        <v>0.78055555555555556</v>
      </c>
      <c r="E121" s="97" t="s">
        <v>9</v>
      </c>
      <c r="F121" s="97">
        <v>10</v>
      </c>
      <c r="G121" s="114" t="s">
        <v>11</v>
      </c>
    </row>
    <row r="122" spans="3:7" ht="15" thickBot="1" x14ac:dyDescent="0.35">
      <c r="C122" s="113">
        <v>43346</v>
      </c>
      <c r="D122" s="96">
        <v>0.78060185185185194</v>
      </c>
      <c r="E122" s="97" t="s">
        <v>9</v>
      </c>
      <c r="F122" s="97">
        <v>10</v>
      </c>
      <c r="G122" s="114" t="s">
        <v>11</v>
      </c>
    </row>
    <row r="123" spans="3:7" ht="15" thickBot="1" x14ac:dyDescent="0.35">
      <c r="C123" s="113">
        <v>43346</v>
      </c>
      <c r="D123" s="96">
        <v>0.78099537037037037</v>
      </c>
      <c r="E123" s="97" t="s">
        <v>9</v>
      </c>
      <c r="F123" s="97">
        <v>14</v>
      </c>
      <c r="G123" s="114" t="s">
        <v>11</v>
      </c>
    </row>
    <row r="124" spans="3:7" ht="15" thickBot="1" x14ac:dyDescent="0.35">
      <c r="C124" s="113">
        <v>43346</v>
      </c>
      <c r="D124" s="96">
        <v>0.78202546296296294</v>
      </c>
      <c r="E124" s="97" t="s">
        <v>9</v>
      </c>
      <c r="F124" s="97">
        <v>12</v>
      </c>
      <c r="G124" s="114" t="s">
        <v>11</v>
      </c>
    </row>
    <row r="125" spans="3:7" ht="15" thickBot="1" x14ac:dyDescent="0.35">
      <c r="C125" s="113">
        <v>43346</v>
      </c>
      <c r="D125" s="96">
        <v>0.78478009259259263</v>
      </c>
      <c r="E125" s="97" t="s">
        <v>9</v>
      </c>
      <c r="F125" s="97">
        <v>11</v>
      </c>
      <c r="G125" s="114" t="s">
        <v>10</v>
      </c>
    </row>
    <row r="126" spans="3:7" ht="15" thickBot="1" x14ac:dyDescent="0.35">
      <c r="C126" s="113">
        <v>43346</v>
      </c>
      <c r="D126" s="96">
        <v>0.78680555555555554</v>
      </c>
      <c r="E126" s="97" t="s">
        <v>9</v>
      </c>
      <c r="F126" s="97">
        <v>17</v>
      </c>
      <c r="G126" s="114" t="s">
        <v>10</v>
      </c>
    </row>
    <row r="127" spans="3:7" ht="15" thickBot="1" x14ac:dyDescent="0.35">
      <c r="C127" s="113">
        <v>43346</v>
      </c>
      <c r="D127" s="96">
        <v>0.79363425925925923</v>
      </c>
      <c r="E127" s="97" t="s">
        <v>9</v>
      </c>
      <c r="F127" s="97">
        <v>11</v>
      </c>
      <c r="G127" s="114" t="s">
        <v>11</v>
      </c>
    </row>
    <row r="128" spans="3:7" ht="15" thickBot="1" x14ac:dyDescent="0.35">
      <c r="C128" s="113">
        <v>43346</v>
      </c>
      <c r="D128" s="96">
        <v>0.79432870370370379</v>
      </c>
      <c r="E128" s="97" t="s">
        <v>9</v>
      </c>
      <c r="F128" s="97">
        <v>25</v>
      </c>
      <c r="G128" s="114" t="s">
        <v>10</v>
      </c>
    </row>
    <row r="129" spans="3:7" ht="15" thickBot="1" x14ac:dyDescent="0.35">
      <c r="C129" s="113">
        <v>43346</v>
      </c>
      <c r="D129" s="96">
        <v>0.79505787037037035</v>
      </c>
      <c r="E129" s="97" t="s">
        <v>9</v>
      </c>
      <c r="F129" s="97">
        <v>10</v>
      </c>
      <c r="G129" s="114" t="s">
        <v>10</v>
      </c>
    </row>
    <row r="130" spans="3:7" ht="15" thickBot="1" x14ac:dyDescent="0.35">
      <c r="C130" s="113">
        <v>43346</v>
      </c>
      <c r="D130" s="96">
        <v>0.80626157407407406</v>
      </c>
      <c r="E130" s="97" t="s">
        <v>9</v>
      </c>
      <c r="F130" s="97">
        <v>13</v>
      </c>
      <c r="G130" s="114" t="s">
        <v>11</v>
      </c>
    </row>
    <row r="131" spans="3:7" ht="15" thickBot="1" x14ac:dyDescent="0.35">
      <c r="C131" s="113">
        <v>43346</v>
      </c>
      <c r="D131" s="96">
        <v>0.8146874999999999</v>
      </c>
      <c r="E131" s="97" t="s">
        <v>9</v>
      </c>
      <c r="F131" s="97">
        <v>11</v>
      </c>
      <c r="G131" s="114" t="s">
        <v>10</v>
      </c>
    </row>
    <row r="132" spans="3:7" ht="15" thickBot="1" x14ac:dyDescent="0.35">
      <c r="C132" s="113">
        <v>43346</v>
      </c>
      <c r="D132" s="96">
        <v>0.82050925925925933</v>
      </c>
      <c r="E132" s="97" t="s">
        <v>9</v>
      </c>
      <c r="F132" s="97">
        <v>25</v>
      </c>
      <c r="G132" s="114" t="s">
        <v>11</v>
      </c>
    </row>
    <row r="133" spans="3:7" ht="15" thickBot="1" x14ac:dyDescent="0.35">
      <c r="C133" s="113">
        <v>43346</v>
      </c>
      <c r="D133" s="96">
        <v>0.82340277777777782</v>
      </c>
      <c r="E133" s="97" t="s">
        <v>9</v>
      </c>
      <c r="F133" s="97">
        <v>19</v>
      </c>
      <c r="G133" s="114" t="s">
        <v>10</v>
      </c>
    </row>
    <row r="134" spans="3:7" ht="15" thickBot="1" x14ac:dyDescent="0.35">
      <c r="C134" s="113">
        <v>43346</v>
      </c>
      <c r="D134" s="96">
        <v>0.82465277777777779</v>
      </c>
      <c r="E134" s="97" t="s">
        <v>9</v>
      </c>
      <c r="F134" s="97">
        <v>19</v>
      </c>
      <c r="G134" s="114" t="s">
        <v>10</v>
      </c>
    </row>
    <row r="135" spans="3:7" ht="15" thickBot="1" x14ac:dyDescent="0.35">
      <c r="C135" s="113">
        <v>43346</v>
      </c>
      <c r="D135" s="96">
        <v>0.82472222222222225</v>
      </c>
      <c r="E135" s="97" t="s">
        <v>9</v>
      </c>
      <c r="F135" s="97">
        <v>18</v>
      </c>
      <c r="G135" s="114" t="s">
        <v>11</v>
      </c>
    </row>
    <row r="136" spans="3:7" ht="15" thickBot="1" x14ac:dyDescent="0.35">
      <c r="C136" s="113">
        <v>43346</v>
      </c>
      <c r="D136" s="96">
        <v>0.83478009259259256</v>
      </c>
      <c r="E136" s="97" t="s">
        <v>9</v>
      </c>
      <c r="F136" s="97">
        <v>11</v>
      </c>
      <c r="G136" s="114" t="s">
        <v>11</v>
      </c>
    </row>
    <row r="137" spans="3:7" ht="15" thickBot="1" x14ac:dyDescent="0.35">
      <c r="C137" s="113">
        <v>43346</v>
      </c>
      <c r="D137" s="96">
        <v>0.83565972222222218</v>
      </c>
      <c r="E137" s="97" t="s">
        <v>9</v>
      </c>
      <c r="F137" s="97">
        <v>20</v>
      </c>
      <c r="G137" s="114" t="s">
        <v>10</v>
      </c>
    </row>
    <row r="138" spans="3:7" ht="15" thickBot="1" x14ac:dyDescent="0.35">
      <c r="C138" s="113">
        <v>43346</v>
      </c>
      <c r="D138" s="96">
        <v>0.8364583333333333</v>
      </c>
      <c r="E138" s="97" t="s">
        <v>9</v>
      </c>
      <c r="F138" s="97">
        <v>9</v>
      </c>
      <c r="G138" s="114" t="s">
        <v>11</v>
      </c>
    </row>
    <row r="139" spans="3:7" ht="15" thickBot="1" x14ac:dyDescent="0.35">
      <c r="C139" s="113">
        <v>43346</v>
      </c>
      <c r="D139" s="96">
        <v>0.83771990740740743</v>
      </c>
      <c r="E139" s="97" t="s">
        <v>9</v>
      </c>
      <c r="F139" s="97">
        <v>9</v>
      </c>
      <c r="G139" s="114" t="s">
        <v>11</v>
      </c>
    </row>
    <row r="140" spans="3:7" ht="15" thickBot="1" x14ac:dyDescent="0.35">
      <c r="C140" s="113">
        <v>43346</v>
      </c>
      <c r="D140" s="96">
        <v>0.83773148148148147</v>
      </c>
      <c r="E140" s="97" t="s">
        <v>9</v>
      </c>
      <c r="F140" s="97">
        <v>16</v>
      </c>
      <c r="G140" s="114" t="s">
        <v>11</v>
      </c>
    </row>
    <row r="141" spans="3:7" ht="15" thickBot="1" x14ac:dyDescent="0.35">
      <c r="C141" s="113">
        <v>43346</v>
      </c>
      <c r="D141" s="96">
        <v>0.8377430555555555</v>
      </c>
      <c r="E141" s="97" t="s">
        <v>9</v>
      </c>
      <c r="F141" s="97">
        <v>17</v>
      </c>
      <c r="G141" s="114" t="s">
        <v>11</v>
      </c>
    </row>
    <row r="142" spans="3:7" ht="15" thickBot="1" x14ac:dyDescent="0.35">
      <c r="C142" s="113">
        <v>43346</v>
      </c>
      <c r="D142" s="96">
        <v>0.83778935185185188</v>
      </c>
      <c r="E142" s="97" t="s">
        <v>9</v>
      </c>
      <c r="F142" s="97">
        <v>12</v>
      </c>
      <c r="G142" s="114" t="s">
        <v>11</v>
      </c>
    </row>
    <row r="143" spans="3:7" ht="15" thickBot="1" x14ac:dyDescent="0.35">
      <c r="C143" s="113">
        <v>43346</v>
      </c>
      <c r="D143" s="96">
        <v>0.83879629629629626</v>
      </c>
      <c r="E143" s="97" t="s">
        <v>9</v>
      </c>
      <c r="F143" s="97">
        <v>19</v>
      </c>
      <c r="G143" s="114" t="s">
        <v>11</v>
      </c>
    </row>
    <row r="144" spans="3:7" ht="15" thickBot="1" x14ac:dyDescent="0.35">
      <c r="C144" s="113">
        <v>43346</v>
      </c>
      <c r="D144" s="96">
        <v>0.83880787037037041</v>
      </c>
      <c r="E144" s="97" t="s">
        <v>9</v>
      </c>
      <c r="F144" s="97">
        <v>22</v>
      </c>
      <c r="G144" s="114" t="s">
        <v>11</v>
      </c>
    </row>
    <row r="145" spans="3:7" ht="15" thickBot="1" x14ac:dyDescent="0.35">
      <c r="C145" s="113">
        <v>43346</v>
      </c>
      <c r="D145" s="96">
        <v>0.83883101851851849</v>
      </c>
      <c r="E145" s="97" t="s">
        <v>9</v>
      </c>
      <c r="F145" s="97">
        <v>20</v>
      </c>
      <c r="G145" s="114" t="s">
        <v>11</v>
      </c>
    </row>
    <row r="146" spans="3:7" ht="15" thickBot="1" x14ac:dyDescent="0.35">
      <c r="C146" s="113">
        <v>43346</v>
      </c>
      <c r="D146" s="96">
        <v>0.83885416666666668</v>
      </c>
      <c r="E146" s="97" t="s">
        <v>9</v>
      </c>
      <c r="F146" s="97">
        <v>13</v>
      </c>
      <c r="G146" s="114" t="s">
        <v>11</v>
      </c>
    </row>
    <row r="147" spans="3:7" ht="15" thickBot="1" x14ac:dyDescent="0.35">
      <c r="C147" s="113">
        <v>43346</v>
      </c>
      <c r="D147" s="96">
        <v>0.83914351851851843</v>
      </c>
      <c r="E147" s="97" t="s">
        <v>9</v>
      </c>
      <c r="F147" s="97">
        <v>12</v>
      </c>
      <c r="G147" s="114" t="s">
        <v>11</v>
      </c>
    </row>
    <row r="148" spans="3:7" ht="15" thickBot="1" x14ac:dyDescent="0.35">
      <c r="C148" s="113">
        <v>43346</v>
      </c>
      <c r="D148" s="96">
        <v>0.84135416666666663</v>
      </c>
      <c r="E148" s="97" t="s">
        <v>9</v>
      </c>
      <c r="F148" s="97">
        <v>22</v>
      </c>
      <c r="G148" s="114" t="s">
        <v>10</v>
      </c>
    </row>
    <row r="149" spans="3:7" ht="15" thickBot="1" x14ac:dyDescent="0.35">
      <c r="C149" s="113">
        <v>43346</v>
      </c>
      <c r="D149" s="96">
        <v>0.84230324074074081</v>
      </c>
      <c r="E149" s="97" t="s">
        <v>9</v>
      </c>
      <c r="F149" s="97">
        <v>16</v>
      </c>
      <c r="G149" s="114" t="s">
        <v>11</v>
      </c>
    </row>
    <row r="150" spans="3:7" ht="15" thickBot="1" x14ac:dyDescent="0.35">
      <c r="C150" s="113">
        <v>43346</v>
      </c>
      <c r="D150" s="96">
        <v>0.84230324074074081</v>
      </c>
      <c r="E150" s="97" t="s">
        <v>9</v>
      </c>
      <c r="F150" s="97">
        <v>9</v>
      </c>
      <c r="G150" s="114" t="s">
        <v>11</v>
      </c>
    </row>
    <row r="151" spans="3:7" ht="15" thickBot="1" x14ac:dyDescent="0.35">
      <c r="C151" s="113">
        <v>43346</v>
      </c>
      <c r="D151" s="96">
        <v>0.84231481481481485</v>
      </c>
      <c r="E151" s="97" t="s">
        <v>9</v>
      </c>
      <c r="F151" s="97">
        <v>11</v>
      </c>
      <c r="G151" s="114" t="s">
        <v>11</v>
      </c>
    </row>
    <row r="152" spans="3:7" ht="15" thickBot="1" x14ac:dyDescent="0.35">
      <c r="C152" s="113">
        <v>43346</v>
      </c>
      <c r="D152" s="96">
        <v>0.84232638888888889</v>
      </c>
      <c r="E152" s="97" t="s">
        <v>9</v>
      </c>
      <c r="F152" s="97">
        <v>15</v>
      </c>
      <c r="G152" s="114" t="s">
        <v>11</v>
      </c>
    </row>
    <row r="153" spans="3:7" ht="15" thickBot="1" x14ac:dyDescent="0.35">
      <c r="C153" s="113">
        <v>43346</v>
      </c>
      <c r="D153" s="96">
        <v>0.84236111111111101</v>
      </c>
      <c r="E153" s="97" t="s">
        <v>9</v>
      </c>
      <c r="F153" s="97">
        <v>17</v>
      </c>
      <c r="G153" s="114" t="s">
        <v>11</v>
      </c>
    </row>
    <row r="154" spans="3:7" ht="15" thickBot="1" x14ac:dyDescent="0.35">
      <c r="C154" s="113">
        <v>43346</v>
      </c>
      <c r="D154" s="96">
        <v>0.84240740740740738</v>
      </c>
      <c r="E154" s="97" t="s">
        <v>9</v>
      </c>
      <c r="F154" s="97">
        <v>10</v>
      </c>
      <c r="G154" s="114" t="s">
        <v>11</v>
      </c>
    </row>
    <row r="155" spans="3:7" ht="15" thickBot="1" x14ac:dyDescent="0.35">
      <c r="C155" s="113">
        <v>43346</v>
      </c>
      <c r="D155" s="96">
        <v>0.84348379629629633</v>
      </c>
      <c r="E155" s="97" t="s">
        <v>9</v>
      </c>
      <c r="F155" s="97">
        <v>11</v>
      </c>
      <c r="G155" s="114" t="s">
        <v>11</v>
      </c>
    </row>
    <row r="156" spans="3:7" ht="15" thickBot="1" x14ac:dyDescent="0.35">
      <c r="C156" s="113">
        <v>43346</v>
      </c>
      <c r="D156" s="96">
        <v>0.84370370370370373</v>
      </c>
      <c r="E156" s="97" t="s">
        <v>9</v>
      </c>
      <c r="F156" s="97">
        <v>10</v>
      </c>
      <c r="G156" s="114" t="s">
        <v>11</v>
      </c>
    </row>
    <row r="157" spans="3:7" ht="15" thickBot="1" x14ac:dyDescent="0.35">
      <c r="C157" s="113">
        <v>43346</v>
      </c>
      <c r="D157" s="96">
        <v>0.84699074074074077</v>
      </c>
      <c r="E157" s="97" t="s">
        <v>9</v>
      </c>
      <c r="F157" s="97">
        <v>11</v>
      </c>
      <c r="G157" s="114" t="s">
        <v>11</v>
      </c>
    </row>
    <row r="158" spans="3:7" ht="15" thickBot="1" x14ac:dyDescent="0.35">
      <c r="C158" s="113">
        <v>43346</v>
      </c>
      <c r="D158" s="96">
        <v>0.8523263888888889</v>
      </c>
      <c r="E158" s="97" t="s">
        <v>9</v>
      </c>
      <c r="F158" s="97">
        <v>11</v>
      </c>
      <c r="G158" s="114" t="s">
        <v>11</v>
      </c>
    </row>
    <row r="159" spans="3:7" ht="15" thickBot="1" x14ac:dyDescent="0.35">
      <c r="C159" s="113">
        <v>43346</v>
      </c>
      <c r="D159" s="96">
        <v>0.85512731481481474</v>
      </c>
      <c r="E159" s="97" t="s">
        <v>9</v>
      </c>
      <c r="F159" s="97">
        <v>21</v>
      </c>
      <c r="G159" s="114" t="s">
        <v>10</v>
      </c>
    </row>
    <row r="160" spans="3:7" ht="15" thickBot="1" x14ac:dyDescent="0.35">
      <c r="C160" s="113">
        <v>43346</v>
      </c>
      <c r="D160" s="96">
        <v>0.85627314814814814</v>
      </c>
      <c r="E160" s="97" t="s">
        <v>9</v>
      </c>
      <c r="F160" s="97">
        <v>16</v>
      </c>
      <c r="G160" s="114" t="s">
        <v>10</v>
      </c>
    </row>
    <row r="161" spans="3:7" ht="15" thickBot="1" x14ac:dyDescent="0.35">
      <c r="C161" s="113">
        <v>43346</v>
      </c>
      <c r="D161" s="96">
        <v>0.8892592592592593</v>
      </c>
      <c r="E161" s="97" t="s">
        <v>9</v>
      </c>
      <c r="F161" s="97">
        <v>10</v>
      </c>
      <c r="G161" s="114" t="s">
        <v>10</v>
      </c>
    </row>
    <row r="162" spans="3:7" ht="15" thickBot="1" x14ac:dyDescent="0.35">
      <c r="C162" s="113">
        <v>43346</v>
      </c>
      <c r="D162" s="96">
        <v>0.89118055555555553</v>
      </c>
      <c r="E162" s="97" t="s">
        <v>9</v>
      </c>
      <c r="F162" s="97">
        <v>11</v>
      </c>
      <c r="G162" s="114" t="s">
        <v>10</v>
      </c>
    </row>
    <row r="163" spans="3:7" ht="15" thickBot="1" x14ac:dyDescent="0.35">
      <c r="C163" s="113">
        <v>43346</v>
      </c>
      <c r="D163" s="96">
        <v>0.9190625</v>
      </c>
      <c r="E163" s="97" t="s">
        <v>9</v>
      </c>
      <c r="F163" s="97">
        <v>32</v>
      </c>
      <c r="G163" s="114" t="s">
        <v>11</v>
      </c>
    </row>
    <row r="164" spans="3:7" ht="15" thickBot="1" x14ac:dyDescent="0.35">
      <c r="C164" s="113">
        <v>43347</v>
      </c>
      <c r="D164" s="96">
        <v>0.13099537037037037</v>
      </c>
      <c r="E164" s="97" t="s">
        <v>9</v>
      </c>
      <c r="F164" s="97">
        <v>13</v>
      </c>
      <c r="G164" s="114" t="s">
        <v>11</v>
      </c>
    </row>
    <row r="165" spans="3:7" ht="15" thickBot="1" x14ac:dyDescent="0.35">
      <c r="C165" s="113">
        <v>43347</v>
      </c>
      <c r="D165" s="96">
        <v>0.13116898148148148</v>
      </c>
      <c r="E165" s="97" t="s">
        <v>9</v>
      </c>
      <c r="F165" s="97">
        <v>14</v>
      </c>
      <c r="G165" s="114" t="s">
        <v>11</v>
      </c>
    </row>
    <row r="166" spans="3:7" ht="15" thickBot="1" x14ac:dyDescent="0.35">
      <c r="C166" s="113">
        <v>43347</v>
      </c>
      <c r="D166" s="96">
        <v>0.24009259259259261</v>
      </c>
      <c r="E166" s="97" t="s">
        <v>9</v>
      </c>
      <c r="F166" s="97">
        <v>10</v>
      </c>
      <c r="G166" s="114" t="s">
        <v>11</v>
      </c>
    </row>
    <row r="167" spans="3:7" ht="15" thickBot="1" x14ac:dyDescent="0.35">
      <c r="C167" s="113">
        <v>43347</v>
      </c>
      <c r="D167" s="96">
        <v>0.26710648148148147</v>
      </c>
      <c r="E167" s="97" t="s">
        <v>9</v>
      </c>
      <c r="F167" s="97">
        <v>13</v>
      </c>
      <c r="G167" s="114" t="s">
        <v>11</v>
      </c>
    </row>
    <row r="168" spans="3:7" ht="15" thickBot="1" x14ac:dyDescent="0.35">
      <c r="C168" s="113">
        <v>43347</v>
      </c>
      <c r="D168" s="96">
        <v>0.27857638888888886</v>
      </c>
      <c r="E168" s="97" t="s">
        <v>9</v>
      </c>
      <c r="F168" s="97">
        <v>18</v>
      </c>
      <c r="G168" s="114" t="s">
        <v>10</v>
      </c>
    </row>
    <row r="169" spans="3:7" ht="15" thickBot="1" x14ac:dyDescent="0.35">
      <c r="C169" s="113">
        <v>43347</v>
      </c>
      <c r="D169" s="96">
        <v>0.28597222222222224</v>
      </c>
      <c r="E169" s="97" t="s">
        <v>9</v>
      </c>
      <c r="F169" s="97">
        <v>11</v>
      </c>
      <c r="G169" s="114" t="s">
        <v>11</v>
      </c>
    </row>
    <row r="170" spans="3:7" ht="15" thickBot="1" x14ac:dyDescent="0.35">
      <c r="C170" s="113">
        <v>43347</v>
      </c>
      <c r="D170" s="96">
        <v>0.29070601851851852</v>
      </c>
      <c r="E170" s="97" t="s">
        <v>9</v>
      </c>
      <c r="F170" s="97">
        <v>13</v>
      </c>
      <c r="G170" s="114" t="s">
        <v>11</v>
      </c>
    </row>
    <row r="171" spans="3:7" ht="15" thickBot="1" x14ac:dyDescent="0.35">
      <c r="C171" s="113">
        <v>43347</v>
      </c>
      <c r="D171" s="96">
        <v>0.30638888888888888</v>
      </c>
      <c r="E171" s="97" t="s">
        <v>9</v>
      </c>
      <c r="F171" s="97">
        <v>11</v>
      </c>
      <c r="G171" s="114" t="s">
        <v>11</v>
      </c>
    </row>
    <row r="172" spans="3:7" ht="15" thickBot="1" x14ac:dyDescent="0.35">
      <c r="C172" s="113">
        <v>43347</v>
      </c>
      <c r="D172" s="96">
        <v>0.3122685185185185</v>
      </c>
      <c r="E172" s="97" t="s">
        <v>9</v>
      </c>
      <c r="F172" s="97">
        <v>12</v>
      </c>
      <c r="G172" s="114" t="s">
        <v>11</v>
      </c>
    </row>
    <row r="173" spans="3:7" ht="15" thickBot="1" x14ac:dyDescent="0.35">
      <c r="C173" s="113">
        <v>43347</v>
      </c>
      <c r="D173" s="96">
        <v>0.32194444444444442</v>
      </c>
      <c r="E173" s="97" t="s">
        <v>9</v>
      </c>
      <c r="F173" s="97">
        <v>13</v>
      </c>
      <c r="G173" s="114" t="s">
        <v>11</v>
      </c>
    </row>
    <row r="174" spans="3:7" ht="15" thickBot="1" x14ac:dyDescent="0.35">
      <c r="C174" s="113">
        <v>43347</v>
      </c>
      <c r="D174" s="96">
        <v>0.33025462962962965</v>
      </c>
      <c r="E174" s="97" t="s">
        <v>9</v>
      </c>
      <c r="F174" s="97">
        <v>13</v>
      </c>
      <c r="G174" s="114" t="s">
        <v>11</v>
      </c>
    </row>
    <row r="175" spans="3:7" ht="15" thickBot="1" x14ac:dyDescent="0.35">
      <c r="C175" s="113">
        <v>43347</v>
      </c>
      <c r="D175" s="96">
        <v>0.33053240740740741</v>
      </c>
      <c r="E175" s="97" t="s">
        <v>9</v>
      </c>
      <c r="F175" s="97">
        <v>11</v>
      </c>
      <c r="G175" s="114" t="s">
        <v>11</v>
      </c>
    </row>
    <row r="176" spans="3:7" ht="15" thickBot="1" x14ac:dyDescent="0.35">
      <c r="C176" s="113">
        <v>43347</v>
      </c>
      <c r="D176" s="96">
        <v>0.36629629629629629</v>
      </c>
      <c r="E176" s="97" t="s">
        <v>9</v>
      </c>
      <c r="F176" s="97">
        <v>12</v>
      </c>
      <c r="G176" s="114" t="s">
        <v>11</v>
      </c>
    </row>
    <row r="177" spans="3:7" ht="15" thickBot="1" x14ac:dyDescent="0.35">
      <c r="C177" s="113">
        <v>43347</v>
      </c>
      <c r="D177" s="96">
        <v>0.39891203703703698</v>
      </c>
      <c r="E177" s="97" t="s">
        <v>9</v>
      </c>
      <c r="F177" s="97">
        <v>11</v>
      </c>
      <c r="G177" s="114" t="s">
        <v>10</v>
      </c>
    </row>
    <row r="178" spans="3:7" ht="15" thickBot="1" x14ac:dyDescent="0.35">
      <c r="C178" s="113">
        <v>43347</v>
      </c>
      <c r="D178" s="96">
        <v>0.43119212962962966</v>
      </c>
      <c r="E178" s="97" t="s">
        <v>9</v>
      </c>
      <c r="F178" s="97">
        <v>8</v>
      </c>
      <c r="G178" s="114" t="s">
        <v>11</v>
      </c>
    </row>
    <row r="179" spans="3:7" ht="15" thickBot="1" x14ac:dyDescent="0.35">
      <c r="C179" s="113">
        <v>43347</v>
      </c>
      <c r="D179" s="96">
        <v>0.43637731481481484</v>
      </c>
      <c r="E179" s="97" t="s">
        <v>9</v>
      </c>
      <c r="F179" s="97">
        <v>13</v>
      </c>
      <c r="G179" s="114" t="s">
        <v>11</v>
      </c>
    </row>
    <row r="180" spans="3:7" ht="15" thickBot="1" x14ac:dyDescent="0.35">
      <c r="C180" s="113">
        <v>43347</v>
      </c>
      <c r="D180" s="96">
        <v>0.46083333333333337</v>
      </c>
      <c r="E180" s="97" t="s">
        <v>9</v>
      </c>
      <c r="F180" s="97">
        <v>21</v>
      </c>
      <c r="G180" s="114" t="s">
        <v>10</v>
      </c>
    </row>
    <row r="181" spans="3:7" ht="15" thickBot="1" x14ac:dyDescent="0.35">
      <c r="C181" s="113">
        <v>43347</v>
      </c>
      <c r="D181" s="96">
        <v>0.48197916666666668</v>
      </c>
      <c r="E181" s="97" t="s">
        <v>9</v>
      </c>
      <c r="F181" s="97">
        <v>21</v>
      </c>
      <c r="G181" s="114" t="s">
        <v>11</v>
      </c>
    </row>
    <row r="182" spans="3:7" ht="15" thickBot="1" x14ac:dyDescent="0.35">
      <c r="C182" s="113">
        <v>43347</v>
      </c>
      <c r="D182" s="96">
        <v>0.49167824074074074</v>
      </c>
      <c r="E182" s="97" t="s">
        <v>9</v>
      </c>
      <c r="F182" s="97">
        <v>21</v>
      </c>
      <c r="G182" s="114" t="s">
        <v>10</v>
      </c>
    </row>
    <row r="183" spans="3:7" ht="15" thickBot="1" x14ac:dyDescent="0.35">
      <c r="C183" s="113">
        <v>43347</v>
      </c>
      <c r="D183" s="96">
        <v>0.49232638888888891</v>
      </c>
      <c r="E183" s="97" t="s">
        <v>9</v>
      </c>
      <c r="F183" s="97">
        <v>13</v>
      </c>
      <c r="G183" s="114" t="s">
        <v>11</v>
      </c>
    </row>
    <row r="184" spans="3:7" ht="15" thickBot="1" x14ac:dyDescent="0.35">
      <c r="C184" s="113">
        <v>43347</v>
      </c>
      <c r="D184" s="96">
        <v>0.49260416666666668</v>
      </c>
      <c r="E184" s="97" t="s">
        <v>9</v>
      </c>
      <c r="F184" s="97">
        <v>13</v>
      </c>
      <c r="G184" s="114" t="s">
        <v>11</v>
      </c>
    </row>
    <row r="185" spans="3:7" ht="15" thickBot="1" x14ac:dyDescent="0.35">
      <c r="C185" s="113">
        <v>43347</v>
      </c>
      <c r="D185" s="96">
        <v>0.53174768518518511</v>
      </c>
      <c r="E185" s="97" t="s">
        <v>9</v>
      </c>
      <c r="F185" s="97">
        <v>21</v>
      </c>
      <c r="G185" s="114" t="s">
        <v>10</v>
      </c>
    </row>
    <row r="186" spans="3:7" ht="15" thickBot="1" x14ac:dyDescent="0.35">
      <c r="C186" s="113">
        <v>43347</v>
      </c>
      <c r="D186" s="96">
        <v>0.53180555555555553</v>
      </c>
      <c r="E186" s="97" t="s">
        <v>9</v>
      </c>
      <c r="F186" s="97">
        <v>24</v>
      </c>
      <c r="G186" s="114" t="s">
        <v>10</v>
      </c>
    </row>
    <row r="187" spans="3:7" ht="15" thickBot="1" x14ac:dyDescent="0.35">
      <c r="C187" s="113">
        <v>43347</v>
      </c>
      <c r="D187" s="96">
        <v>0.53435185185185186</v>
      </c>
      <c r="E187" s="97" t="s">
        <v>9</v>
      </c>
      <c r="F187" s="97">
        <v>24</v>
      </c>
      <c r="G187" s="114" t="s">
        <v>11</v>
      </c>
    </row>
    <row r="188" spans="3:7" ht="15" thickBot="1" x14ac:dyDescent="0.35">
      <c r="C188" s="113">
        <v>43347</v>
      </c>
      <c r="D188" s="96">
        <v>0.54362268518518519</v>
      </c>
      <c r="E188" s="97" t="s">
        <v>9</v>
      </c>
      <c r="F188" s="97">
        <v>12</v>
      </c>
      <c r="G188" s="114" t="s">
        <v>11</v>
      </c>
    </row>
    <row r="189" spans="3:7" ht="15" thickBot="1" x14ac:dyDescent="0.35">
      <c r="C189" s="113">
        <v>43347</v>
      </c>
      <c r="D189" s="96">
        <v>0.55358796296296298</v>
      </c>
      <c r="E189" s="97" t="s">
        <v>9</v>
      </c>
      <c r="F189" s="97">
        <v>11</v>
      </c>
      <c r="G189" s="114" t="s">
        <v>10</v>
      </c>
    </row>
    <row r="190" spans="3:7" ht="15" thickBot="1" x14ac:dyDescent="0.35">
      <c r="C190" s="113">
        <v>43347</v>
      </c>
      <c r="D190" s="96">
        <v>0.5669791666666667</v>
      </c>
      <c r="E190" s="97" t="s">
        <v>9</v>
      </c>
      <c r="F190" s="97">
        <v>10</v>
      </c>
      <c r="G190" s="114" t="s">
        <v>10</v>
      </c>
    </row>
    <row r="191" spans="3:7" ht="15" thickBot="1" x14ac:dyDescent="0.35">
      <c r="C191" s="113">
        <v>43347</v>
      </c>
      <c r="D191" s="96">
        <v>0.5696296296296296</v>
      </c>
      <c r="E191" s="97" t="s">
        <v>9</v>
      </c>
      <c r="F191" s="97">
        <v>6</v>
      </c>
      <c r="G191" s="114" t="s">
        <v>11</v>
      </c>
    </row>
    <row r="192" spans="3:7" ht="15" thickBot="1" x14ac:dyDescent="0.35">
      <c r="C192" s="113">
        <v>43347</v>
      </c>
      <c r="D192" s="96">
        <v>0.57234953703703706</v>
      </c>
      <c r="E192" s="97" t="s">
        <v>9</v>
      </c>
      <c r="F192" s="97">
        <v>4</v>
      </c>
      <c r="G192" s="114" t="s">
        <v>11</v>
      </c>
    </row>
    <row r="193" spans="3:7" ht="15" thickBot="1" x14ac:dyDescent="0.35">
      <c r="C193" s="113">
        <v>43347</v>
      </c>
      <c r="D193" s="96">
        <v>0.58319444444444446</v>
      </c>
      <c r="E193" s="97" t="s">
        <v>9</v>
      </c>
      <c r="F193" s="97">
        <v>12</v>
      </c>
      <c r="G193" s="114" t="s">
        <v>11</v>
      </c>
    </row>
    <row r="194" spans="3:7" ht="15" thickBot="1" x14ac:dyDescent="0.35">
      <c r="C194" s="113">
        <v>43347</v>
      </c>
      <c r="D194" s="96">
        <v>0.6036921296296297</v>
      </c>
      <c r="E194" s="97" t="s">
        <v>9</v>
      </c>
      <c r="F194" s="97">
        <v>18</v>
      </c>
      <c r="G194" s="114" t="s">
        <v>11</v>
      </c>
    </row>
    <row r="195" spans="3:7" ht="15" thickBot="1" x14ac:dyDescent="0.35">
      <c r="C195" s="113">
        <v>43347</v>
      </c>
      <c r="D195" s="96">
        <v>0.6227893518518518</v>
      </c>
      <c r="E195" s="97" t="s">
        <v>9</v>
      </c>
      <c r="F195" s="97">
        <v>14</v>
      </c>
      <c r="G195" s="114" t="s">
        <v>10</v>
      </c>
    </row>
    <row r="196" spans="3:7" ht="15" thickBot="1" x14ac:dyDescent="0.35">
      <c r="C196" s="113">
        <v>43347</v>
      </c>
      <c r="D196" s="96">
        <v>0.6347800925925926</v>
      </c>
      <c r="E196" s="97" t="s">
        <v>9</v>
      </c>
      <c r="F196" s="97">
        <v>23</v>
      </c>
      <c r="G196" s="114" t="s">
        <v>10</v>
      </c>
    </row>
    <row r="197" spans="3:7" ht="15" thickBot="1" x14ac:dyDescent="0.35">
      <c r="C197" s="113">
        <v>43347</v>
      </c>
      <c r="D197" s="96">
        <v>0.65206018518518516</v>
      </c>
      <c r="E197" s="97" t="s">
        <v>9</v>
      </c>
      <c r="F197" s="97">
        <v>23</v>
      </c>
      <c r="G197" s="114" t="s">
        <v>11</v>
      </c>
    </row>
    <row r="198" spans="3:7" ht="15" thickBot="1" x14ac:dyDescent="0.35">
      <c r="C198" s="113">
        <v>43347</v>
      </c>
      <c r="D198" s="96">
        <v>0.67017361111111118</v>
      </c>
      <c r="E198" s="97" t="s">
        <v>9</v>
      </c>
      <c r="F198" s="97">
        <v>23</v>
      </c>
      <c r="G198" s="114" t="s">
        <v>10</v>
      </c>
    </row>
    <row r="199" spans="3:7" ht="15" thickBot="1" x14ac:dyDescent="0.35">
      <c r="C199" s="113">
        <v>43347</v>
      </c>
      <c r="D199" s="96">
        <v>0.67134259259259255</v>
      </c>
      <c r="E199" s="97" t="s">
        <v>9</v>
      </c>
      <c r="F199" s="97">
        <v>11</v>
      </c>
      <c r="G199" s="114" t="s">
        <v>10</v>
      </c>
    </row>
    <row r="200" spans="3:7" ht="15" thickBot="1" x14ac:dyDescent="0.35">
      <c r="C200" s="113">
        <v>43347</v>
      </c>
      <c r="D200" s="96">
        <v>0.67994212962962963</v>
      </c>
      <c r="E200" s="97" t="s">
        <v>9</v>
      </c>
      <c r="F200" s="97">
        <v>21</v>
      </c>
      <c r="G200" s="114" t="s">
        <v>10</v>
      </c>
    </row>
    <row r="201" spans="3:7" ht="15" thickBot="1" x14ac:dyDescent="0.35">
      <c r="C201" s="113">
        <v>43347</v>
      </c>
      <c r="D201" s="96">
        <v>0.69299768518518512</v>
      </c>
      <c r="E201" s="97" t="s">
        <v>9</v>
      </c>
      <c r="F201" s="97">
        <v>23</v>
      </c>
      <c r="G201" s="114" t="s">
        <v>10</v>
      </c>
    </row>
    <row r="202" spans="3:7" ht="15" thickBot="1" x14ac:dyDescent="0.35">
      <c r="C202" s="113">
        <v>43347</v>
      </c>
      <c r="D202" s="96">
        <v>0.69542824074074072</v>
      </c>
      <c r="E202" s="97" t="s">
        <v>9</v>
      </c>
      <c r="F202" s="97">
        <v>12</v>
      </c>
      <c r="G202" s="114" t="s">
        <v>11</v>
      </c>
    </row>
    <row r="203" spans="3:7" ht="15" thickBot="1" x14ac:dyDescent="0.35">
      <c r="C203" s="113">
        <v>43347</v>
      </c>
      <c r="D203" s="96">
        <v>0.69715277777777773</v>
      </c>
      <c r="E203" s="97" t="s">
        <v>9</v>
      </c>
      <c r="F203" s="97">
        <v>22</v>
      </c>
      <c r="G203" s="114" t="s">
        <v>10</v>
      </c>
    </row>
    <row r="204" spans="3:7" ht="15" thickBot="1" x14ac:dyDescent="0.35">
      <c r="C204" s="113">
        <v>43347</v>
      </c>
      <c r="D204" s="96">
        <v>0.69726851851851857</v>
      </c>
      <c r="E204" s="97" t="s">
        <v>9</v>
      </c>
      <c r="F204" s="97">
        <v>22</v>
      </c>
      <c r="G204" s="114" t="s">
        <v>10</v>
      </c>
    </row>
    <row r="205" spans="3:7" ht="15" thickBot="1" x14ac:dyDescent="0.35">
      <c r="C205" s="113">
        <v>43347</v>
      </c>
      <c r="D205" s="96">
        <v>0.69965277777777779</v>
      </c>
      <c r="E205" s="97" t="s">
        <v>9</v>
      </c>
      <c r="F205" s="97">
        <v>18</v>
      </c>
      <c r="G205" s="114" t="s">
        <v>10</v>
      </c>
    </row>
    <row r="206" spans="3:7" ht="15" thickBot="1" x14ac:dyDescent="0.35">
      <c r="C206" s="113">
        <v>43347</v>
      </c>
      <c r="D206" s="96">
        <v>0.7006134259259259</v>
      </c>
      <c r="E206" s="97" t="s">
        <v>9</v>
      </c>
      <c r="F206" s="97">
        <v>30</v>
      </c>
      <c r="G206" s="114" t="s">
        <v>10</v>
      </c>
    </row>
    <row r="207" spans="3:7" ht="15" thickBot="1" x14ac:dyDescent="0.35">
      <c r="C207" s="113">
        <v>43347</v>
      </c>
      <c r="D207" s="96">
        <v>0.70140046296296299</v>
      </c>
      <c r="E207" s="97" t="s">
        <v>9</v>
      </c>
      <c r="F207" s="97">
        <v>12</v>
      </c>
      <c r="G207" s="114" t="s">
        <v>11</v>
      </c>
    </row>
    <row r="208" spans="3:7" ht="15" thickBot="1" x14ac:dyDescent="0.35">
      <c r="C208" s="113">
        <v>43347</v>
      </c>
      <c r="D208" s="96">
        <v>0.70300925925925928</v>
      </c>
      <c r="E208" s="97" t="s">
        <v>9</v>
      </c>
      <c r="F208" s="97">
        <v>27</v>
      </c>
      <c r="G208" s="114" t="s">
        <v>10</v>
      </c>
    </row>
    <row r="209" spans="3:7" ht="15" thickBot="1" x14ac:dyDescent="0.35">
      <c r="C209" s="113">
        <v>43347</v>
      </c>
      <c r="D209" s="96">
        <v>0.70547453703703711</v>
      </c>
      <c r="E209" s="97" t="s">
        <v>9</v>
      </c>
      <c r="F209" s="97">
        <v>18</v>
      </c>
      <c r="G209" s="114" t="s">
        <v>10</v>
      </c>
    </row>
    <row r="210" spans="3:7" ht="15" thickBot="1" x14ac:dyDescent="0.35">
      <c r="C210" s="113">
        <v>43347</v>
      </c>
      <c r="D210" s="96">
        <v>0.7068402777777778</v>
      </c>
      <c r="E210" s="97" t="s">
        <v>9</v>
      </c>
      <c r="F210" s="97">
        <v>12</v>
      </c>
      <c r="G210" s="114" t="s">
        <v>10</v>
      </c>
    </row>
    <row r="211" spans="3:7" ht="15" thickBot="1" x14ac:dyDescent="0.35">
      <c r="C211" s="113">
        <v>43347</v>
      </c>
      <c r="D211" s="96">
        <v>0.70685185185185195</v>
      </c>
      <c r="E211" s="97" t="s">
        <v>9</v>
      </c>
      <c r="F211" s="97">
        <v>11</v>
      </c>
      <c r="G211" s="114" t="s">
        <v>10</v>
      </c>
    </row>
    <row r="212" spans="3:7" ht="15" thickBot="1" x14ac:dyDescent="0.35">
      <c r="C212" s="113">
        <v>43347</v>
      </c>
      <c r="D212" s="96">
        <v>0.70693287037037045</v>
      </c>
      <c r="E212" s="97" t="s">
        <v>9</v>
      </c>
      <c r="F212" s="97">
        <v>28</v>
      </c>
      <c r="G212" s="114" t="s">
        <v>10</v>
      </c>
    </row>
    <row r="213" spans="3:7" ht="15" thickBot="1" x14ac:dyDescent="0.35">
      <c r="C213" s="113">
        <v>43347</v>
      </c>
      <c r="D213" s="96">
        <v>0.70696759259259256</v>
      </c>
      <c r="E213" s="97" t="s">
        <v>9</v>
      </c>
      <c r="F213" s="97">
        <v>34</v>
      </c>
      <c r="G213" s="114" t="s">
        <v>10</v>
      </c>
    </row>
    <row r="214" spans="3:7" ht="15" thickBot="1" x14ac:dyDescent="0.35">
      <c r="C214" s="113">
        <v>43347</v>
      </c>
      <c r="D214" s="96">
        <v>0.70736111111111111</v>
      </c>
      <c r="E214" s="97" t="s">
        <v>9</v>
      </c>
      <c r="F214" s="97">
        <v>13</v>
      </c>
      <c r="G214" s="114" t="s">
        <v>10</v>
      </c>
    </row>
    <row r="215" spans="3:7" ht="15" thickBot="1" x14ac:dyDescent="0.35">
      <c r="C215" s="113">
        <v>43347</v>
      </c>
      <c r="D215" s="96">
        <v>0.70876157407407403</v>
      </c>
      <c r="E215" s="97" t="s">
        <v>9</v>
      </c>
      <c r="F215" s="97">
        <v>27</v>
      </c>
      <c r="G215" s="114" t="s">
        <v>10</v>
      </c>
    </row>
    <row r="216" spans="3:7" ht="15" thickBot="1" x14ac:dyDescent="0.35">
      <c r="C216" s="113">
        <v>43347</v>
      </c>
      <c r="D216" s="96">
        <v>0.71002314814814815</v>
      </c>
      <c r="E216" s="97" t="s">
        <v>9</v>
      </c>
      <c r="F216" s="97">
        <v>23</v>
      </c>
      <c r="G216" s="114" t="s">
        <v>10</v>
      </c>
    </row>
    <row r="217" spans="3:7" ht="15" thickBot="1" x14ac:dyDescent="0.35">
      <c r="C217" s="113">
        <v>43347</v>
      </c>
      <c r="D217" s="96">
        <v>0.71078703703703694</v>
      </c>
      <c r="E217" s="97" t="s">
        <v>9</v>
      </c>
      <c r="F217" s="97">
        <v>31</v>
      </c>
      <c r="G217" s="114" t="s">
        <v>10</v>
      </c>
    </row>
    <row r="218" spans="3:7" ht="15" thickBot="1" x14ac:dyDescent="0.35">
      <c r="C218" s="113">
        <v>43347</v>
      </c>
      <c r="D218" s="96">
        <v>0.7117013888888889</v>
      </c>
      <c r="E218" s="97" t="s">
        <v>9</v>
      </c>
      <c r="F218" s="97">
        <v>12</v>
      </c>
      <c r="G218" s="114" t="s">
        <v>11</v>
      </c>
    </row>
    <row r="219" spans="3:7" ht="15" thickBot="1" x14ac:dyDescent="0.35">
      <c r="C219" s="113">
        <v>43347</v>
      </c>
      <c r="D219" s="96">
        <v>0.71326388888888881</v>
      </c>
      <c r="E219" s="97" t="s">
        <v>9</v>
      </c>
      <c r="F219" s="97">
        <v>10</v>
      </c>
      <c r="G219" s="114" t="s">
        <v>11</v>
      </c>
    </row>
    <row r="220" spans="3:7" ht="15" thickBot="1" x14ac:dyDescent="0.35">
      <c r="C220" s="113">
        <v>43347</v>
      </c>
      <c r="D220" s="96">
        <v>0.71380787037037041</v>
      </c>
      <c r="E220" s="97" t="s">
        <v>9</v>
      </c>
      <c r="F220" s="97">
        <v>18</v>
      </c>
      <c r="G220" s="114" t="s">
        <v>10</v>
      </c>
    </row>
    <row r="221" spans="3:7" ht="15" thickBot="1" x14ac:dyDescent="0.35">
      <c r="C221" s="113">
        <v>43347</v>
      </c>
      <c r="D221" s="96">
        <v>0.71393518518518517</v>
      </c>
      <c r="E221" s="97" t="s">
        <v>9</v>
      </c>
      <c r="F221" s="97">
        <v>19</v>
      </c>
      <c r="G221" s="114" t="s">
        <v>10</v>
      </c>
    </row>
    <row r="222" spans="3:7" ht="15" thickBot="1" x14ac:dyDescent="0.35">
      <c r="C222" s="113">
        <v>43347</v>
      </c>
      <c r="D222" s="96">
        <v>0.71403935185185186</v>
      </c>
      <c r="E222" s="97" t="s">
        <v>9</v>
      </c>
      <c r="F222" s="97">
        <v>25</v>
      </c>
      <c r="G222" s="114" t="s">
        <v>10</v>
      </c>
    </row>
    <row r="223" spans="3:7" ht="15" thickBot="1" x14ac:dyDescent="0.35">
      <c r="C223" s="113">
        <v>43347</v>
      </c>
      <c r="D223" s="96">
        <v>0.71574074074074068</v>
      </c>
      <c r="E223" s="97" t="s">
        <v>9</v>
      </c>
      <c r="F223" s="97">
        <v>24</v>
      </c>
      <c r="G223" s="114" t="s">
        <v>10</v>
      </c>
    </row>
    <row r="224" spans="3:7" ht="15" thickBot="1" x14ac:dyDescent="0.35">
      <c r="C224" s="113">
        <v>43347</v>
      </c>
      <c r="D224" s="96">
        <v>0.71679398148148143</v>
      </c>
      <c r="E224" s="97" t="s">
        <v>9</v>
      </c>
      <c r="F224" s="97">
        <v>27</v>
      </c>
      <c r="G224" s="114" t="s">
        <v>10</v>
      </c>
    </row>
    <row r="225" spans="3:7" ht="15" thickBot="1" x14ac:dyDescent="0.35">
      <c r="C225" s="113">
        <v>43347</v>
      </c>
      <c r="D225" s="96">
        <v>0.71835648148148146</v>
      </c>
      <c r="E225" s="97" t="s">
        <v>9</v>
      </c>
      <c r="F225" s="97">
        <v>13</v>
      </c>
      <c r="G225" s="114" t="s">
        <v>11</v>
      </c>
    </row>
    <row r="226" spans="3:7" ht="15" thickBot="1" x14ac:dyDescent="0.35">
      <c r="C226" s="113">
        <v>43347</v>
      </c>
      <c r="D226" s="96">
        <v>0.71903935185185175</v>
      </c>
      <c r="E226" s="97" t="s">
        <v>9</v>
      </c>
      <c r="F226" s="97">
        <v>12</v>
      </c>
      <c r="G226" s="114" t="s">
        <v>11</v>
      </c>
    </row>
    <row r="227" spans="3:7" ht="15" thickBot="1" x14ac:dyDescent="0.35">
      <c r="C227" s="113">
        <v>43347</v>
      </c>
      <c r="D227" s="96">
        <v>0.72431712962962969</v>
      </c>
      <c r="E227" s="97" t="s">
        <v>9</v>
      </c>
      <c r="F227" s="97">
        <v>11</v>
      </c>
      <c r="G227" s="114" t="s">
        <v>11</v>
      </c>
    </row>
    <row r="228" spans="3:7" ht="15" thickBot="1" x14ac:dyDescent="0.35">
      <c r="C228" s="113">
        <v>43347</v>
      </c>
      <c r="D228" s="96">
        <v>0.72520833333333334</v>
      </c>
      <c r="E228" s="97" t="s">
        <v>9</v>
      </c>
      <c r="F228" s="97">
        <v>26</v>
      </c>
      <c r="G228" s="114" t="s">
        <v>10</v>
      </c>
    </row>
    <row r="229" spans="3:7" ht="15" thickBot="1" x14ac:dyDescent="0.35">
      <c r="C229" s="113">
        <v>43347</v>
      </c>
      <c r="D229" s="96">
        <v>0.72607638888888892</v>
      </c>
      <c r="E229" s="97" t="s">
        <v>9</v>
      </c>
      <c r="F229" s="97">
        <v>24</v>
      </c>
      <c r="G229" s="114" t="s">
        <v>10</v>
      </c>
    </row>
    <row r="230" spans="3:7" ht="15" thickBot="1" x14ac:dyDescent="0.35">
      <c r="C230" s="113">
        <v>43347</v>
      </c>
      <c r="D230" s="96">
        <v>0.74207175925925928</v>
      </c>
      <c r="E230" s="97" t="s">
        <v>9</v>
      </c>
      <c r="F230" s="97">
        <v>22</v>
      </c>
      <c r="G230" s="114" t="s">
        <v>10</v>
      </c>
    </row>
    <row r="231" spans="3:7" ht="15" thickBot="1" x14ac:dyDescent="0.35">
      <c r="C231" s="113">
        <v>43347</v>
      </c>
      <c r="D231" s="96">
        <v>0.74212962962962958</v>
      </c>
      <c r="E231" s="97" t="s">
        <v>9</v>
      </c>
      <c r="F231" s="97">
        <v>21</v>
      </c>
      <c r="G231" s="114" t="s">
        <v>10</v>
      </c>
    </row>
    <row r="232" spans="3:7" ht="15" thickBot="1" x14ac:dyDescent="0.35">
      <c r="C232" s="113">
        <v>43347</v>
      </c>
      <c r="D232" s="96">
        <v>0.74315972222222226</v>
      </c>
      <c r="E232" s="97" t="s">
        <v>9</v>
      </c>
      <c r="F232" s="97">
        <v>19</v>
      </c>
      <c r="G232" s="114" t="s">
        <v>11</v>
      </c>
    </row>
    <row r="233" spans="3:7" ht="15" thickBot="1" x14ac:dyDescent="0.35">
      <c r="C233" s="113">
        <v>43347</v>
      </c>
      <c r="D233" s="96">
        <v>0.7434722222222222</v>
      </c>
      <c r="E233" s="97" t="s">
        <v>9</v>
      </c>
      <c r="F233" s="97">
        <v>14</v>
      </c>
      <c r="G233" s="114" t="s">
        <v>11</v>
      </c>
    </row>
    <row r="234" spans="3:7" ht="15" thickBot="1" x14ac:dyDescent="0.35">
      <c r="C234" s="113">
        <v>43347</v>
      </c>
      <c r="D234" s="96">
        <v>0.74460648148148145</v>
      </c>
      <c r="E234" s="97" t="s">
        <v>9</v>
      </c>
      <c r="F234" s="97">
        <v>10</v>
      </c>
      <c r="G234" s="114" t="s">
        <v>11</v>
      </c>
    </row>
    <row r="235" spans="3:7" ht="15" thickBot="1" x14ac:dyDescent="0.35">
      <c r="C235" s="113">
        <v>43347</v>
      </c>
      <c r="D235" s="96">
        <v>0.74527777777777782</v>
      </c>
      <c r="E235" s="97" t="s">
        <v>9</v>
      </c>
      <c r="F235" s="97">
        <v>12</v>
      </c>
      <c r="G235" s="114" t="s">
        <v>11</v>
      </c>
    </row>
    <row r="236" spans="3:7" ht="15" thickBot="1" x14ac:dyDescent="0.35">
      <c r="C236" s="113">
        <v>43347</v>
      </c>
      <c r="D236" s="96">
        <v>0.75549768518518512</v>
      </c>
      <c r="E236" s="97" t="s">
        <v>9</v>
      </c>
      <c r="F236" s="97">
        <v>18</v>
      </c>
      <c r="G236" s="114" t="s">
        <v>10</v>
      </c>
    </row>
    <row r="237" spans="3:7" ht="15" thickBot="1" x14ac:dyDescent="0.35">
      <c r="C237" s="113">
        <v>43347</v>
      </c>
      <c r="D237" s="96">
        <v>0.75594907407407408</v>
      </c>
      <c r="E237" s="97" t="s">
        <v>9</v>
      </c>
      <c r="F237" s="97">
        <v>23</v>
      </c>
      <c r="G237" s="114" t="s">
        <v>10</v>
      </c>
    </row>
    <row r="238" spans="3:7" ht="15" thickBot="1" x14ac:dyDescent="0.35">
      <c r="C238" s="113">
        <v>43347</v>
      </c>
      <c r="D238" s="96">
        <v>0.75664351851851841</v>
      </c>
      <c r="E238" s="97" t="s">
        <v>9</v>
      </c>
      <c r="F238" s="97">
        <v>10</v>
      </c>
      <c r="G238" s="114" t="s">
        <v>10</v>
      </c>
    </row>
    <row r="239" spans="3:7" ht="15" thickBot="1" x14ac:dyDescent="0.35">
      <c r="C239" s="113">
        <v>43347</v>
      </c>
      <c r="D239" s="96">
        <v>0.75866898148148154</v>
      </c>
      <c r="E239" s="97" t="s">
        <v>9</v>
      </c>
      <c r="F239" s="97">
        <v>20</v>
      </c>
      <c r="G239" s="114" t="s">
        <v>10</v>
      </c>
    </row>
    <row r="240" spans="3:7" ht="15" thickBot="1" x14ac:dyDescent="0.35">
      <c r="C240" s="113">
        <v>43347</v>
      </c>
      <c r="D240" s="96">
        <v>0.76004629629629628</v>
      </c>
      <c r="E240" s="97" t="s">
        <v>9</v>
      </c>
      <c r="F240" s="97">
        <v>20</v>
      </c>
      <c r="G240" s="114" t="s">
        <v>10</v>
      </c>
    </row>
    <row r="241" spans="3:7" ht="15" thickBot="1" x14ac:dyDescent="0.35">
      <c r="C241" s="113">
        <v>43347</v>
      </c>
      <c r="D241" s="96">
        <v>0.76266203703703705</v>
      </c>
      <c r="E241" s="97" t="s">
        <v>9</v>
      </c>
      <c r="F241" s="97">
        <v>29</v>
      </c>
      <c r="G241" s="114" t="s">
        <v>10</v>
      </c>
    </row>
    <row r="242" spans="3:7" ht="15" thickBot="1" x14ac:dyDescent="0.35">
      <c r="C242" s="113">
        <v>43347</v>
      </c>
      <c r="D242" s="96">
        <v>0.7628935185185185</v>
      </c>
      <c r="E242" s="97" t="s">
        <v>9</v>
      </c>
      <c r="F242" s="97">
        <v>23</v>
      </c>
      <c r="G242" s="114" t="s">
        <v>10</v>
      </c>
    </row>
    <row r="243" spans="3:7" ht="15" thickBot="1" x14ac:dyDescent="0.35">
      <c r="C243" s="113">
        <v>43347</v>
      </c>
      <c r="D243" s="96">
        <v>0.76304398148148145</v>
      </c>
      <c r="E243" s="97" t="s">
        <v>9</v>
      </c>
      <c r="F243" s="97">
        <v>15</v>
      </c>
      <c r="G243" s="114" t="s">
        <v>10</v>
      </c>
    </row>
    <row r="244" spans="3:7" ht="15" thickBot="1" x14ac:dyDescent="0.35">
      <c r="C244" s="113">
        <v>43347</v>
      </c>
      <c r="D244" s="96">
        <v>0.76687500000000008</v>
      </c>
      <c r="E244" s="97" t="s">
        <v>9</v>
      </c>
      <c r="F244" s="97">
        <v>10</v>
      </c>
      <c r="G244" s="114" t="s">
        <v>10</v>
      </c>
    </row>
    <row r="245" spans="3:7" ht="15" thickBot="1" x14ac:dyDescent="0.35">
      <c r="C245" s="113">
        <v>43347</v>
      </c>
      <c r="D245" s="96">
        <v>0.77090277777777771</v>
      </c>
      <c r="E245" s="97" t="s">
        <v>9</v>
      </c>
      <c r="F245" s="97">
        <v>11</v>
      </c>
      <c r="G245" s="114" t="s">
        <v>11</v>
      </c>
    </row>
    <row r="246" spans="3:7" ht="15" thickBot="1" x14ac:dyDescent="0.35">
      <c r="C246" s="113">
        <v>43347</v>
      </c>
      <c r="D246" s="96">
        <v>0.77134259259259252</v>
      </c>
      <c r="E246" s="97" t="s">
        <v>9</v>
      </c>
      <c r="F246" s="97">
        <v>11</v>
      </c>
      <c r="G246" s="114" t="s">
        <v>11</v>
      </c>
    </row>
    <row r="247" spans="3:7" ht="15" thickBot="1" x14ac:dyDescent="0.35">
      <c r="C247" s="113">
        <v>43347</v>
      </c>
      <c r="D247" s="96">
        <v>0.77320601851851845</v>
      </c>
      <c r="E247" s="97" t="s">
        <v>9</v>
      </c>
      <c r="F247" s="97">
        <v>12</v>
      </c>
      <c r="G247" s="114" t="s">
        <v>11</v>
      </c>
    </row>
    <row r="248" spans="3:7" ht="15" thickBot="1" x14ac:dyDescent="0.35">
      <c r="C248" s="113">
        <v>43347</v>
      </c>
      <c r="D248" s="96">
        <v>0.77388888888888896</v>
      </c>
      <c r="E248" s="97" t="s">
        <v>9</v>
      </c>
      <c r="F248" s="97">
        <v>27</v>
      </c>
      <c r="G248" s="114" t="s">
        <v>10</v>
      </c>
    </row>
    <row r="249" spans="3:7" ht="15" thickBot="1" x14ac:dyDescent="0.35">
      <c r="C249" s="113">
        <v>43347</v>
      </c>
      <c r="D249" s="96">
        <v>0.77392361111111108</v>
      </c>
      <c r="E249" s="97" t="s">
        <v>9</v>
      </c>
      <c r="F249" s="97">
        <v>27</v>
      </c>
      <c r="G249" s="114" t="s">
        <v>10</v>
      </c>
    </row>
    <row r="250" spans="3:7" ht="15" thickBot="1" x14ac:dyDescent="0.35">
      <c r="C250" s="113">
        <v>43347</v>
      </c>
      <c r="D250" s="96">
        <v>0.77511574074074074</v>
      </c>
      <c r="E250" s="97" t="s">
        <v>9</v>
      </c>
      <c r="F250" s="97">
        <v>10</v>
      </c>
      <c r="G250" s="114" t="s">
        <v>10</v>
      </c>
    </row>
    <row r="251" spans="3:7" ht="15" thickBot="1" x14ac:dyDescent="0.35">
      <c r="C251" s="113">
        <v>43347</v>
      </c>
      <c r="D251" s="96">
        <v>0.77525462962962965</v>
      </c>
      <c r="E251" s="97" t="s">
        <v>9</v>
      </c>
      <c r="F251" s="97">
        <v>10</v>
      </c>
      <c r="G251" s="114" t="s">
        <v>11</v>
      </c>
    </row>
    <row r="252" spans="3:7" ht="15" thickBot="1" x14ac:dyDescent="0.35">
      <c r="C252" s="113">
        <v>43347</v>
      </c>
      <c r="D252" s="96">
        <v>0.7755671296296297</v>
      </c>
      <c r="E252" s="97" t="s">
        <v>9</v>
      </c>
      <c r="F252" s="97">
        <v>11</v>
      </c>
      <c r="G252" s="114" t="s">
        <v>11</v>
      </c>
    </row>
    <row r="253" spans="3:7" ht="15" thickBot="1" x14ac:dyDescent="0.35">
      <c r="C253" s="113">
        <v>43347</v>
      </c>
      <c r="D253" s="96">
        <v>0.77655092592592589</v>
      </c>
      <c r="E253" s="97" t="s">
        <v>9</v>
      </c>
      <c r="F253" s="97">
        <v>21</v>
      </c>
      <c r="G253" s="114" t="s">
        <v>10</v>
      </c>
    </row>
    <row r="254" spans="3:7" ht="15" thickBot="1" x14ac:dyDescent="0.35">
      <c r="C254" s="113">
        <v>43347</v>
      </c>
      <c r="D254" s="96">
        <v>0.77827546296296291</v>
      </c>
      <c r="E254" s="97" t="s">
        <v>9</v>
      </c>
      <c r="F254" s="97">
        <v>19</v>
      </c>
      <c r="G254" s="114" t="s">
        <v>10</v>
      </c>
    </row>
    <row r="255" spans="3:7" ht="15" thickBot="1" x14ac:dyDescent="0.35">
      <c r="C255" s="113">
        <v>43347</v>
      </c>
      <c r="D255" s="96">
        <v>0.77865740740740741</v>
      </c>
      <c r="E255" s="97" t="s">
        <v>9</v>
      </c>
      <c r="F255" s="97">
        <v>25</v>
      </c>
      <c r="G255" s="114" t="s">
        <v>10</v>
      </c>
    </row>
    <row r="256" spans="3:7" ht="15" thickBot="1" x14ac:dyDescent="0.35">
      <c r="C256" s="113">
        <v>43347</v>
      </c>
      <c r="D256" s="96">
        <v>0.78009259259259256</v>
      </c>
      <c r="E256" s="97" t="s">
        <v>9</v>
      </c>
      <c r="F256" s="97">
        <v>24</v>
      </c>
      <c r="G256" s="114" t="s">
        <v>10</v>
      </c>
    </row>
    <row r="257" spans="3:7" ht="15" thickBot="1" x14ac:dyDescent="0.35">
      <c r="C257" s="113">
        <v>43347</v>
      </c>
      <c r="D257" s="96">
        <v>0.78953703703703704</v>
      </c>
      <c r="E257" s="97" t="s">
        <v>9</v>
      </c>
      <c r="F257" s="97">
        <v>17</v>
      </c>
      <c r="G257" s="114" t="s">
        <v>10</v>
      </c>
    </row>
    <row r="258" spans="3:7" ht="15" thickBot="1" x14ac:dyDescent="0.35">
      <c r="C258" s="113">
        <v>43347</v>
      </c>
      <c r="D258" s="96">
        <v>0.7906712962962964</v>
      </c>
      <c r="E258" s="97" t="s">
        <v>9</v>
      </c>
      <c r="F258" s="97">
        <v>12</v>
      </c>
      <c r="G258" s="114" t="s">
        <v>11</v>
      </c>
    </row>
    <row r="259" spans="3:7" ht="15" thickBot="1" x14ac:dyDescent="0.35">
      <c r="C259" s="113">
        <v>43347</v>
      </c>
      <c r="D259" s="96">
        <v>0.79232638888888884</v>
      </c>
      <c r="E259" s="97" t="s">
        <v>9</v>
      </c>
      <c r="F259" s="97">
        <v>13</v>
      </c>
      <c r="G259" s="114" t="s">
        <v>11</v>
      </c>
    </row>
    <row r="260" spans="3:7" ht="15" thickBot="1" x14ac:dyDescent="0.35">
      <c r="C260" s="113">
        <v>43347</v>
      </c>
      <c r="D260" s="96">
        <v>0.79296296296296298</v>
      </c>
      <c r="E260" s="97" t="s">
        <v>9</v>
      </c>
      <c r="F260" s="97">
        <v>12</v>
      </c>
      <c r="G260" s="114" t="s">
        <v>11</v>
      </c>
    </row>
    <row r="261" spans="3:7" ht="15" thickBot="1" x14ac:dyDescent="0.35">
      <c r="C261" s="113">
        <v>43347</v>
      </c>
      <c r="D261" s="96">
        <v>0.79409722222222223</v>
      </c>
      <c r="E261" s="97" t="s">
        <v>9</v>
      </c>
      <c r="F261" s="97">
        <v>12</v>
      </c>
      <c r="G261" s="114" t="s">
        <v>11</v>
      </c>
    </row>
    <row r="262" spans="3:7" ht="15" thickBot="1" x14ac:dyDescent="0.35">
      <c r="C262" s="113">
        <v>43347</v>
      </c>
      <c r="D262" s="96">
        <v>0.79515046296296299</v>
      </c>
      <c r="E262" s="97" t="s">
        <v>9</v>
      </c>
      <c r="F262" s="97">
        <v>14</v>
      </c>
      <c r="G262" s="114" t="s">
        <v>11</v>
      </c>
    </row>
    <row r="263" spans="3:7" ht="15" thickBot="1" x14ac:dyDescent="0.35">
      <c r="C263" s="113">
        <v>43347</v>
      </c>
      <c r="D263" s="96">
        <v>0.79671296296296301</v>
      </c>
      <c r="E263" s="97" t="s">
        <v>9</v>
      </c>
      <c r="F263" s="97">
        <v>23</v>
      </c>
      <c r="G263" s="114" t="s">
        <v>10</v>
      </c>
    </row>
    <row r="264" spans="3:7" ht="15" thickBot="1" x14ac:dyDescent="0.35">
      <c r="C264" s="113">
        <v>43347</v>
      </c>
      <c r="D264" s="96">
        <v>0.79677083333333332</v>
      </c>
      <c r="E264" s="97" t="s">
        <v>9</v>
      </c>
      <c r="F264" s="97">
        <v>13</v>
      </c>
      <c r="G264" s="114" t="s">
        <v>10</v>
      </c>
    </row>
    <row r="265" spans="3:7" ht="15" thickBot="1" x14ac:dyDescent="0.35">
      <c r="C265" s="113">
        <v>43347</v>
      </c>
      <c r="D265" s="96">
        <v>0.80196759259259265</v>
      </c>
      <c r="E265" s="97" t="s">
        <v>9</v>
      </c>
      <c r="F265" s="97">
        <v>12</v>
      </c>
      <c r="G265" s="114" t="s">
        <v>11</v>
      </c>
    </row>
    <row r="266" spans="3:7" ht="15" thickBot="1" x14ac:dyDescent="0.35">
      <c r="C266" s="113">
        <v>43347</v>
      </c>
      <c r="D266" s="96">
        <v>0.80231481481481481</v>
      </c>
      <c r="E266" s="97" t="s">
        <v>9</v>
      </c>
      <c r="F266" s="97">
        <v>15</v>
      </c>
      <c r="G266" s="114" t="s">
        <v>10</v>
      </c>
    </row>
    <row r="267" spans="3:7" ht="15" thickBot="1" x14ac:dyDescent="0.35">
      <c r="C267" s="113">
        <v>43347</v>
      </c>
      <c r="D267" s="96">
        <v>0.80638888888888882</v>
      </c>
      <c r="E267" s="97" t="s">
        <v>9</v>
      </c>
      <c r="F267" s="97">
        <v>10</v>
      </c>
      <c r="G267" s="114" t="s">
        <v>11</v>
      </c>
    </row>
    <row r="268" spans="3:7" ht="15" thickBot="1" x14ac:dyDescent="0.35">
      <c r="C268" s="113">
        <v>43347</v>
      </c>
      <c r="D268" s="96">
        <v>0.82376157407407413</v>
      </c>
      <c r="E268" s="97" t="s">
        <v>9</v>
      </c>
      <c r="F268" s="97">
        <v>12</v>
      </c>
      <c r="G268" s="114" t="s">
        <v>10</v>
      </c>
    </row>
    <row r="269" spans="3:7" ht="15" thickBot="1" x14ac:dyDescent="0.35">
      <c r="C269" s="113">
        <v>43347</v>
      </c>
      <c r="D269" s="96">
        <v>0.82381944444444455</v>
      </c>
      <c r="E269" s="97" t="s">
        <v>9</v>
      </c>
      <c r="F269" s="97">
        <v>10</v>
      </c>
      <c r="G269" s="114" t="s">
        <v>10</v>
      </c>
    </row>
    <row r="270" spans="3:7" ht="15" thickBot="1" x14ac:dyDescent="0.35">
      <c r="C270" s="113">
        <v>43347</v>
      </c>
      <c r="D270" s="96">
        <v>0.82412037037037045</v>
      </c>
      <c r="E270" s="97" t="s">
        <v>9</v>
      </c>
      <c r="F270" s="97">
        <v>12</v>
      </c>
      <c r="G270" s="114" t="s">
        <v>10</v>
      </c>
    </row>
    <row r="271" spans="3:7" ht="15" thickBot="1" x14ac:dyDescent="0.35">
      <c r="C271" s="113">
        <v>43347</v>
      </c>
      <c r="D271" s="96">
        <v>0.83210648148148147</v>
      </c>
      <c r="E271" s="97" t="s">
        <v>9</v>
      </c>
      <c r="F271" s="97">
        <v>17</v>
      </c>
      <c r="G271" s="114" t="s">
        <v>10</v>
      </c>
    </row>
    <row r="272" spans="3:7" ht="15" thickBot="1" x14ac:dyDescent="0.35">
      <c r="C272" s="113">
        <v>43347</v>
      </c>
      <c r="D272" s="96">
        <v>0.84781249999999997</v>
      </c>
      <c r="E272" s="97" t="s">
        <v>9</v>
      </c>
      <c r="F272" s="97">
        <v>13</v>
      </c>
      <c r="G272" s="114" t="s">
        <v>10</v>
      </c>
    </row>
    <row r="273" spans="3:7" ht="15" thickBot="1" x14ac:dyDescent="0.35">
      <c r="C273" s="113">
        <v>43347</v>
      </c>
      <c r="D273" s="96">
        <v>0.85042824074074075</v>
      </c>
      <c r="E273" s="97" t="s">
        <v>9</v>
      </c>
      <c r="F273" s="97">
        <v>15</v>
      </c>
      <c r="G273" s="114" t="s">
        <v>10</v>
      </c>
    </row>
    <row r="274" spans="3:7" ht="15" thickBot="1" x14ac:dyDescent="0.35">
      <c r="C274" s="113">
        <v>43347</v>
      </c>
      <c r="D274" s="96">
        <v>0.90379629629629632</v>
      </c>
      <c r="E274" s="97" t="s">
        <v>9</v>
      </c>
      <c r="F274" s="97">
        <v>11</v>
      </c>
      <c r="G274" s="114" t="s">
        <v>11</v>
      </c>
    </row>
    <row r="275" spans="3:7" ht="15" thickBot="1" x14ac:dyDescent="0.35">
      <c r="C275" s="113">
        <v>43348</v>
      </c>
      <c r="D275" s="96">
        <v>0.12508101851851852</v>
      </c>
      <c r="E275" s="97" t="s">
        <v>9</v>
      </c>
      <c r="F275" s="97">
        <v>12</v>
      </c>
      <c r="G275" s="114" t="s">
        <v>11</v>
      </c>
    </row>
    <row r="276" spans="3:7" ht="15" thickBot="1" x14ac:dyDescent="0.35">
      <c r="C276" s="113">
        <v>43348</v>
      </c>
      <c r="D276" s="96">
        <v>0.12524305555555557</v>
      </c>
      <c r="E276" s="97" t="s">
        <v>9</v>
      </c>
      <c r="F276" s="97">
        <v>13</v>
      </c>
      <c r="G276" s="114" t="s">
        <v>11</v>
      </c>
    </row>
    <row r="277" spans="3:7" ht="15" thickBot="1" x14ac:dyDescent="0.35">
      <c r="C277" s="113">
        <v>43348</v>
      </c>
      <c r="D277" s="96">
        <v>0.27462962962962961</v>
      </c>
      <c r="E277" s="97" t="s">
        <v>9</v>
      </c>
      <c r="F277" s="97">
        <v>12</v>
      </c>
      <c r="G277" s="114" t="s">
        <v>11</v>
      </c>
    </row>
    <row r="278" spans="3:7" ht="15" thickBot="1" x14ac:dyDescent="0.35">
      <c r="C278" s="113">
        <v>43348</v>
      </c>
      <c r="D278" s="96">
        <v>0.28373842592592591</v>
      </c>
      <c r="E278" s="97" t="s">
        <v>9</v>
      </c>
      <c r="F278" s="97">
        <v>19</v>
      </c>
      <c r="G278" s="114" t="s">
        <v>11</v>
      </c>
    </row>
    <row r="279" spans="3:7" ht="15" thickBot="1" x14ac:dyDescent="0.35">
      <c r="C279" s="113">
        <v>43348</v>
      </c>
      <c r="D279" s="96">
        <v>0.28375</v>
      </c>
      <c r="E279" s="97" t="s">
        <v>9</v>
      </c>
      <c r="F279" s="97">
        <v>15</v>
      </c>
      <c r="G279" s="114" t="s">
        <v>11</v>
      </c>
    </row>
    <row r="280" spans="3:7" ht="15" thickBot="1" x14ac:dyDescent="0.35">
      <c r="C280" s="113">
        <v>43348</v>
      </c>
      <c r="D280" s="96">
        <v>0.28376157407407404</v>
      </c>
      <c r="E280" s="97" t="s">
        <v>9</v>
      </c>
      <c r="F280" s="97">
        <v>12</v>
      </c>
      <c r="G280" s="114" t="s">
        <v>11</v>
      </c>
    </row>
    <row r="281" spans="3:7" ht="15" thickBot="1" x14ac:dyDescent="0.35">
      <c r="C281" s="113">
        <v>43348</v>
      </c>
      <c r="D281" s="96">
        <v>0.28377314814814814</v>
      </c>
      <c r="E281" s="97" t="s">
        <v>9</v>
      </c>
      <c r="F281" s="97">
        <v>9</v>
      </c>
      <c r="G281" s="114" t="s">
        <v>11</v>
      </c>
    </row>
    <row r="282" spans="3:7" ht="15" thickBot="1" x14ac:dyDescent="0.35">
      <c r="C282" s="113">
        <v>43348</v>
      </c>
      <c r="D282" s="96">
        <v>0.28984953703703703</v>
      </c>
      <c r="E282" s="97" t="s">
        <v>9</v>
      </c>
      <c r="F282" s="97">
        <v>10</v>
      </c>
      <c r="G282" s="114" t="s">
        <v>11</v>
      </c>
    </row>
    <row r="283" spans="3:7" ht="15" thickBot="1" x14ac:dyDescent="0.35">
      <c r="C283" s="113">
        <v>43348</v>
      </c>
      <c r="D283" s="96">
        <v>0.29302083333333334</v>
      </c>
      <c r="E283" s="97" t="s">
        <v>9</v>
      </c>
      <c r="F283" s="97">
        <v>12</v>
      </c>
      <c r="G283" s="114" t="s">
        <v>11</v>
      </c>
    </row>
    <row r="284" spans="3:7" ht="15" thickBot="1" x14ac:dyDescent="0.35">
      <c r="C284" s="113">
        <v>43348</v>
      </c>
      <c r="D284" s="96">
        <v>0.30668981481481483</v>
      </c>
      <c r="E284" s="97" t="s">
        <v>9</v>
      </c>
      <c r="F284" s="97">
        <v>20</v>
      </c>
      <c r="G284" s="114" t="s">
        <v>11</v>
      </c>
    </row>
    <row r="285" spans="3:7" ht="15" thickBot="1" x14ac:dyDescent="0.35">
      <c r="C285" s="113">
        <v>43348</v>
      </c>
      <c r="D285" s="96">
        <v>0.30671296296296297</v>
      </c>
      <c r="E285" s="97" t="s">
        <v>9</v>
      </c>
      <c r="F285" s="97">
        <v>12</v>
      </c>
      <c r="G285" s="114" t="s">
        <v>11</v>
      </c>
    </row>
    <row r="286" spans="3:7" ht="15" thickBot="1" x14ac:dyDescent="0.35">
      <c r="C286" s="113">
        <v>43348</v>
      </c>
      <c r="D286" s="96">
        <v>0.31805555555555554</v>
      </c>
      <c r="E286" s="97" t="s">
        <v>9</v>
      </c>
      <c r="F286" s="97">
        <v>12</v>
      </c>
      <c r="G286" s="114" t="s">
        <v>11</v>
      </c>
    </row>
    <row r="287" spans="3:7" ht="15" thickBot="1" x14ac:dyDescent="0.35">
      <c r="C287" s="113">
        <v>43348</v>
      </c>
      <c r="D287" s="96">
        <v>0.33201388888888889</v>
      </c>
      <c r="E287" s="97" t="s">
        <v>9</v>
      </c>
      <c r="F287" s="97">
        <v>13</v>
      </c>
      <c r="G287" s="114" t="s">
        <v>11</v>
      </c>
    </row>
    <row r="288" spans="3:7" ht="15" thickBot="1" x14ac:dyDescent="0.35">
      <c r="C288" s="113">
        <v>43348</v>
      </c>
      <c r="D288" s="96">
        <v>0.3507291666666667</v>
      </c>
      <c r="E288" s="97" t="s">
        <v>9</v>
      </c>
      <c r="F288" s="97">
        <v>11</v>
      </c>
      <c r="G288" s="114" t="s">
        <v>11</v>
      </c>
    </row>
    <row r="289" spans="3:7" ht="15" thickBot="1" x14ac:dyDescent="0.35">
      <c r="C289" s="113">
        <v>43348</v>
      </c>
      <c r="D289" s="96">
        <v>0.3591550925925926</v>
      </c>
      <c r="E289" s="97" t="s">
        <v>9</v>
      </c>
      <c r="F289" s="97">
        <v>18</v>
      </c>
      <c r="G289" s="114" t="s">
        <v>10</v>
      </c>
    </row>
    <row r="290" spans="3:7" ht="15" thickBot="1" x14ac:dyDescent="0.35">
      <c r="C290" s="113">
        <v>43348</v>
      </c>
      <c r="D290" s="96">
        <v>0.42805555555555558</v>
      </c>
      <c r="E290" s="97" t="s">
        <v>9</v>
      </c>
      <c r="F290" s="97">
        <v>14</v>
      </c>
      <c r="G290" s="114" t="s">
        <v>11</v>
      </c>
    </row>
    <row r="291" spans="3:7" ht="15" thickBot="1" x14ac:dyDescent="0.35">
      <c r="C291" s="113">
        <v>43348</v>
      </c>
      <c r="D291" s="96">
        <v>0.42905092592592592</v>
      </c>
      <c r="E291" s="97" t="s">
        <v>9</v>
      </c>
      <c r="F291" s="97">
        <v>11</v>
      </c>
      <c r="G291" s="114" t="s">
        <v>11</v>
      </c>
    </row>
    <row r="292" spans="3:7" ht="15" thickBot="1" x14ac:dyDescent="0.35">
      <c r="C292" s="113">
        <v>43348</v>
      </c>
      <c r="D292" s="96">
        <v>0.43589120370370371</v>
      </c>
      <c r="E292" s="97" t="s">
        <v>9</v>
      </c>
      <c r="F292" s="97">
        <v>8</v>
      </c>
      <c r="G292" s="114" t="s">
        <v>11</v>
      </c>
    </row>
    <row r="293" spans="3:7" ht="15" thickBot="1" x14ac:dyDescent="0.35">
      <c r="C293" s="113">
        <v>43348</v>
      </c>
      <c r="D293" s="96">
        <v>0.44497685185185182</v>
      </c>
      <c r="E293" s="97" t="s">
        <v>9</v>
      </c>
      <c r="F293" s="97">
        <v>6</v>
      </c>
      <c r="G293" s="114" t="s">
        <v>11</v>
      </c>
    </row>
    <row r="294" spans="3:7" ht="15" thickBot="1" x14ac:dyDescent="0.35">
      <c r="C294" s="113">
        <v>43348</v>
      </c>
      <c r="D294" s="96">
        <v>0.45340277777777777</v>
      </c>
      <c r="E294" s="97" t="s">
        <v>9</v>
      </c>
      <c r="F294" s="97">
        <v>15</v>
      </c>
      <c r="G294" s="114" t="s">
        <v>10</v>
      </c>
    </row>
    <row r="295" spans="3:7" ht="15" thickBot="1" x14ac:dyDescent="0.35">
      <c r="C295" s="113">
        <v>43348</v>
      </c>
      <c r="D295" s="96">
        <v>0.45694444444444443</v>
      </c>
      <c r="E295" s="97" t="s">
        <v>9</v>
      </c>
      <c r="F295" s="97">
        <v>24</v>
      </c>
      <c r="G295" s="114" t="s">
        <v>10</v>
      </c>
    </row>
    <row r="296" spans="3:7" ht="15" thickBot="1" x14ac:dyDescent="0.35">
      <c r="C296" s="113">
        <v>43348</v>
      </c>
      <c r="D296" s="96">
        <v>0.46973379629629625</v>
      </c>
      <c r="E296" s="97" t="s">
        <v>9</v>
      </c>
      <c r="F296" s="97">
        <v>23</v>
      </c>
      <c r="G296" s="114" t="s">
        <v>11</v>
      </c>
    </row>
    <row r="297" spans="3:7" ht="15" thickBot="1" x14ac:dyDescent="0.35">
      <c r="C297" s="113">
        <v>43348</v>
      </c>
      <c r="D297" s="96">
        <v>0.47400462962962964</v>
      </c>
      <c r="E297" s="97" t="s">
        <v>9</v>
      </c>
      <c r="F297" s="97">
        <v>10</v>
      </c>
      <c r="G297" s="114" t="s">
        <v>11</v>
      </c>
    </row>
    <row r="298" spans="3:7" ht="15" thickBot="1" x14ac:dyDescent="0.35">
      <c r="C298" s="113">
        <v>43348</v>
      </c>
      <c r="D298" s="96">
        <v>0.51356481481481475</v>
      </c>
      <c r="E298" s="97" t="s">
        <v>9</v>
      </c>
      <c r="F298" s="97">
        <v>20</v>
      </c>
      <c r="G298" s="114" t="s">
        <v>10</v>
      </c>
    </row>
    <row r="299" spans="3:7" ht="15" thickBot="1" x14ac:dyDescent="0.35">
      <c r="C299" s="113">
        <v>43348</v>
      </c>
      <c r="D299" s="96">
        <v>0.51439814814814822</v>
      </c>
      <c r="E299" s="97" t="s">
        <v>9</v>
      </c>
      <c r="F299" s="97">
        <v>12</v>
      </c>
      <c r="G299" s="114" t="s">
        <v>11</v>
      </c>
    </row>
    <row r="300" spans="3:7" ht="15" thickBot="1" x14ac:dyDescent="0.35">
      <c r="C300" s="113">
        <v>43348</v>
      </c>
      <c r="D300" s="96">
        <v>0.51586805555555559</v>
      </c>
      <c r="E300" s="97" t="s">
        <v>9</v>
      </c>
      <c r="F300" s="97">
        <v>10</v>
      </c>
      <c r="G300" s="114" t="s">
        <v>11</v>
      </c>
    </row>
    <row r="301" spans="3:7" ht="15" thickBot="1" x14ac:dyDescent="0.35">
      <c r="C301" s="113">
        <v>43348</v>
      </c>
      <c r="D301" s="96">
        <v>0.5161458333333333</v>
      </c>
      <c r="E301" s="97" t="s">
        <v>9</v>
      </c>
      <c r="F301" s="97">
        <v>12</v>
      </c>
      <c r="G301" s="114" t="s">
        <v>11</v>
      </c>
    </row>
    <row r="302" spans="3:7" ht="15" thickBot="1" x14ac:dyDescent="0.35">
      <c r="C302" s="113">
        <v>43348</v>
      </c>
      <c r="D302" s="96">
        <v>0.51821759259259259</v>
      </c>
      <c r="E302" s="97" t="s">
        <v>9</v>
      </c>
      <c r="F302" s="97">
        <v>18</v>
      </c>
      <c r="G302" s="114" t="s">
        <v>10</v>
      </c>
    </row>
    <row r="303" spans="3:7" ht="15" thickBot="1" x14ac:dyDescent="0.35">
      <c r="C303" s="113">
        <v>43348</v>
      </c>
      <c r="D303" s="96">
        <v>0.52274305555555556</v>
      </c>
      <c r="E303" s="97" t="s">
        <v>9</v>
      </c>
      <c r="F303" s="97">
        <v>15</v>
      </c>
      <c r="G303" s="114" t="s">
        <v>11</v>
      </c>
    </row>
    <row r="304" spans="3:7" ht="15" thickBot="1" x14ac:dyDescent="0.35">
      <c r="C304" s="113">
        <v>43348</v>
      </c>
      <c r="D304" s="96">
        <v>0.57959490740740738</v>
      </c>
      <c r="E304" s="97" t="s">
        <v>9</v>
      </c>
      <c r="F304" s="97">
        <v>14</v>
      </c>
      <c r="G304" s="114" t="s">
        <v>11</v>
      </c>
    </row>
    <row r="305" spans="3:7" ht="15" thickBot="1" x14ac:dyDescent="0.35">
      <c r="C305" s="113">
        <v>43348</v>
      </c>
      <c r="D305" s="96">
        <v>0.60780092592592594</v>
      </c>
      <c r="E305" s="97" t="s">
        <v>9</v>
      </c>
      <c r="F305" s="97">
        <v>12</v>
      </c>
      <c r="G305" s="114" t="s">
        <v>11</v>
      </c>
    </row>
    <row r="306" spans="3:7" ht="15" thickBot="1" x14ac:dyDescent="0.35">
      <c r="C306" s="113">
        <v>43348</v>
      </c>
      <c r="D306" s="96">
        <v>0.61946759259259265</v>
      </c>
      <c r="E306" s="97" t="s">
        <v>9</v>
      </c>
      <c r="F306" s="97">
        <v>13</v>
      </c>
      <c r="G306" s="114" t="s">
        <v>11</v>
      </c>
    </row>
    <row r="307" spans="3:7" ht="15" thickBot="1" x14ac:dyDescent="0.35">
      <c r="C307" s="113">
        <v>43348</v>
      </c>
      <c r="D307" s="96">
        <v>0.62043981481481481</v>
      </c>
      <c r="E307" s="97" t="s">
        <v>9</v>
      </c>
      <c r="F307" s="97">
        <v>11</v>
      </c>
      <c r="G307" s="114" t="s">
        <v>10</v>
      </c>
    </row>
    <row r="308" spans="3:7" ht="15" thickBot="1" x14ac:dyDescent="0.35">
      <c r="C308" s="113">
        <v>43348</v>
      </c>
      <c r="D308" s="96">
        <v>0.63534722222222217</v>
      </c>
      <c r="E308" s="97" t="s">
        <v>9</v>
      </c>
      <c r="F308" s="97">
        <v>12</v>
      </c>
      <c r="G308" s="114" t="s">
        <v>11</v>
      </c>
    </row>
    <row r="309" spans="3:7" ht="15" thickBot="1" x14ac:dyDescent="0.35">
      <c r="C309" s="113">
        <v>43348</v>
      </c>
      <c r="D309" s="96">
        <v>0.6367708333333334</v>
      </c>
      <c r="E309" s="97" t="s">
        <v>9</v>
      </c>
      <c r="F309" s="97">
        <v>14</v>
      </c>
      <c r="G309" s="114" t="s">
        <v>10</v>
      </c>
    </row>
    <row r="310" spans="3:7" ht="15" thickBot="1" x14ac:dyDescent="0.35">
      <c r="C310" s="113">
        <v>43348</v>
      </c>
      <c r="D310" s="96">
        <v>0.64070601851851849</v>
      </c>
      <c r="E310" s="97" t="s">
        <v>9</v>
      </c>
      <c r="F310" s="97">
        <v>12</v>
      </c>
      <c r="G310" s="114" t="s">
        <v>10</v>
      </c>
    </row>
    <row r="311" spans="3:7" ht="15" thickBot="1" x14ac:dyDescent="0.35">
      <c r="C311" s="113">
        <v>43348</v>
      </c>
      <c r="D311" s="96">
        <v>0.65452546296296299</v>
      </c>
      <c r="E311" s="97" t="s">
        <v>9</v>
      </c>
      <c r="F311" s="97">
        <v>10</v>
      </c>
      <c r="G311" s="114" t="s">
        <v>11</v>
      </c>
    </row>
    <row r="312" spans="3:7" ht="15" thickBot="1" x14ac:dyDescent="0.35">
      <c r="C312" s="113">
        <v>43348</v>
      </c>
      <c r="D312" s="96">
        <v>0.65619212962962969</v>
      </c>
      <c r="E312" s="97" t="s">
        <v>9</v>
      </c>
      <c r="F312" s="97">
        <v>11</v>
      </c>
      <c r="G312" s="114" t="s">
        <v>10</v>
      </c>
    </row>
    <row r="313" spans="3:7" ht="15" thickBot="1" x14ac:dyDescent="0.35">
      <c r="C313" s="113">
        <v>43348</v>
      </c>
      <c r="D313" s="96">
        <v>0.65715277777777781</v>
      </c>
      <c r="E313" s="97" t="s">
        <v>9</v>
      </c>
      <c r="F313" s="97">
        <v>9</v>
      </c>
      <c r="G313" s="114" t="s">
        <v>11</v>
      </c>
    </row>
    <row r="314" spans="3:7" ht="15" thickBot="1" x14ac:dyDescent="0.35">
      <c r="C314" s="113">
        <v>43348</v>
      </c>
      <c r="D314" s="96">
        <v>0.67168981481481482</v>
      </c>
      <c r="E314" s="97" t="s">
        <v>9</v>
      </c>
      <c r="F314" s="97">
        <v>22</v>
      </c>
      <c r="G314" s="114" t="s">
        <v>10</v>
      </c>
    </row>
    <row r="315" spans="3:7" ht="15" thickBot="1" x14ac:dyDescent="0.35">
      <c r="C315" s="113">
        <v>43348</v>
      </c>
      <c r="D315" s="96">
        <v>0.67417824074074073</v>
      </c>
      <c r="E315" s="97" t="s">
        <v>9</v>
      </c>
      <c r="F315" s="97">
        <v>24</v>
      </c>
      <c r="G315" s="114" t="s">
        <v>10</v>
      </c>
    </row>
    <row r="316" spans="3:7" ht="15" thickBot="1" x14ac:dyDescent="0.35">
      <c r="C316" s="113">
        <v>43348</v>
      </c>
      <c r="D316" s="96">
        <v>0.6818981481481482</v>
      </c>
      <c r="E316" s="97" t="s">
        <v>9</v>
      </c>
      <c r="F316" s="97">
        <v>10</v>
      </c>
      <c r="G316" s="114" t="s">
        <v>11</v>
      </c>
    </row>
    <row r="317" spans="3:7" ht="15" thickBot="1" x14ac:dyDescent="0.35">
      <c r="C317" s="113">
        <v>43348</v>
      </c>
      <c r="D317" s="96">
        <v>0.6921180555555555</v>
      </c>
      <c r="E317" s="97" t="s">
        <v>9</v>
      </c>
      <c r="F317" s="97">
        <v>11</v>
      </c>
      <c r="G317" s="114" t="s">
        <v>11</v>
      </c>
    </row>
    <row r="318" spans="3:7" ht="15" thickBot="1" x14ac:dyDescent="0.35">
      <c r="C318" s="113">
        <v>43348</v>
      </c>
      <c r="D318" s="96">
        <v>0.69560185185185175</v>
      </c>
      <c r="E318" s="97" t="s">
        <v>9</v>
      </c>
      <c r="F318" s="97">
        <v>21</v>
      </c>
      <c r="G318" s="114" t="s">
        <v>10</v>
      </c>
    </row>
    <row r="319" spans="3:7" ht="15" thickBot="1" x14ac:dyDescent="0.35">
      <c r="C319" s="113">
        <v>43348</v>
      </c>
      <c r="D319" s="96">
        <v>0.69707175925925924</v>
      </c>
      <c r="E319" s="97" t="s">
        <v>9</v>
      </c>
      <c r="F319" s="97">
        <v>13</v>
      </c>
      <c r="G319" s="114" t="s">
        <v>11</v>
      </c>
    </row>
    <row r="320" spans="3:7" ht="15" thickBot="1" x14ac:dyDescent="0.35">
      <c r="C320" s="113">
        <v>43348</v>
      </c>
      <c r="D320" s="96">
        <v>0.69905092592592588</v>
      </c>
      <c r="E320" s="97" t="s">
        <v>9</v>
      </c>
      <c r="F320" s="97">
        <v>10</v>
      </c>
      <c r="G320" s="114" t="s">
        <v>11</v>
      </c>
    </row>
    <row r="321" spans="3:7" ht="15" thickBot="1" x14ac:dyDescent="0.35">
      <c r="C321" s="113">
        <v>43348</v>
      </c>
      <c r="D321" s="96">
        <v>0.70187499999999992</v>
      </c>
      <c r="E321" s="97" t="s">
        <v>9</v>
      </c>
      <c r="F321" s="97">
        <v>25</v>
      </c>
      <c r="G321" s="114" t="s">
        <v>10</v>
      </c>
    </row>
    <row r="322" spans="3:7" ht="15" thickBot="1" x14ac:dyDescent="0.35">
      <c r="C322" s="113">
        <v>43348</v>
      </c>
      <c r="D322" s="96">
        <v>0.70353009259259258</v>
      </c>
      <c r="E322" s="97" t="s">
        <v>9</v>
      </c>
      <c r="F322" s="97">
        <v>24</v>
      </c>
      <c r="G322" s="114" t="s">
        <v>10</v>
      </c>
    </row>
    <row r="323" spans="3:7" ht="15" thickBot="1" x14ac:dyDescent="0.35">
      <c r="C323" s="113">
        <v>43348</v>
      </c>
      <c r="D323" s="96">
        <v>0.70376157407407414</v>
      </c>
      <c r="E323" s="97" t="s">
        <v>9</v>
      </c>
      <c r="F323" s="97">
        <v>23</v>
      </c>
      <c r="G323" s="114" t="s">
        <v>10</v>
      </c>
    </row>
    <row r="324" spans="3:7" ht="15" thickBot="1" x14ac:dyDescent="0.35">
      <c r="C324" s="113">
        <v>43348</v>
      </c>
      <c r="D324" s="96">
        <v>0.70769675925925923</v>
      </c>
      <c r="E324" s="97" t="s">
        <v>9</v>
      </c>
      <c r="F324" s="97">
        <v>28</v>
      </c>
      <c r="G324" s="114" t="s">
        <v>10</v>
      </c>
    </row>
    <row r="325" spans="3:7" ht="15" thickBot="1" x14ac:dyDescent="0.35">
      <c r="C325" s="113">
        <v>43348</v>
      </c>
      <c r="D325" s="96">
        <v>0.70847222222222228</v>
      </c>
      <c r="E325" s="97" t="s">
        <v>9</v>
      </c>
      <c r="F325" s="97">
        <v>13</v>
      </c>
      <c r="G325" s="114" t="s">
        <v>11</v>
      </c>
    </row>
    <row r="326" spans="3:7" ht="15" thickBot="1" x14ac:dyDescent="0.35">
      <c r="C326" s="113">
        <v>43348</v>
      </c>
      <c r="D326" s="96">
        <v>0.71209490740740744</v>
      </c>
      <c r="E326" s="97" t="s">
        <v>9</v>
      </c>
      <c r="F326" s="97">
        <v>24</v>
      </c>
      <c r="G326" s="114" t="s">
        <v>10</v>
      </c>
    </row>
    <row r="327" spans="3:7" ht="15" thickBot="1" x14ac:dyDescent="0.35">
      <c r="C327" s="113">
        <v>43348</v>
      </c>
      <c r="D327" s="96">
        <v>0.71369212962962969</v>
      </c>
      <c r="E327" s="97" t="s">
        <v>9</v>
      </c>
      <c r="F327" s="97">
        <v>25</v>
      </c>
      <c r="G327" s="114" t="s">
        <v>10</v>
      </c>
    </row>
    <row r="328" spans="3:7" ht="15" thickBot="1" x14ac:dyDescent="0.35">
      <c r="C328" s="113">
        <v>43348</v>
      </c>
      <c r="D328" s="96">
        <v>0.71567129629629633</v>
      </c>
      <c r="E328" s="97" t="s">
        <v>9</v>
      </c>
      <c r="F328" s="97">
        <v>13</v>
      </c>
      <c r="G328" s="114" t="s">
        <v>11</v>
      </c>
    </row>
    <row r="329" spans="3:7" ht="15" thickBot="1" x14ac:dyDescent="0.35">
      <c r="C329" s="113">
        <v>43348</v>
      </c>
      <c r="D329" s="96">
        <v>0.71570601851851856</v>
      </c>
      <c r="E329" s="97" t="s">
        <v>9</v>
      </c>
      <c r="F329" s="97">
        <v>19</v>
      </c>
      <c r="G329" s="114" t="s">
        <v>10</v>
      </c>
    </row>
    <row r="330" spans="3:7" ht="15" thickBot="1" x14ac:dyDescent="0.35">
      <c r="C330" s="113">
        <v>43348</v>
      </c>
      <c r="D330" s="96">
        <v>0.72319444444444436</v>
      </c>
      <c r="E330" s="97" t="s">
        <v>9</v>
      </c>
      <c r="F330" s="97">
        <v>17</v>
      </c>
      <c r="G330" s="114" t="s">
        <v>11</v>
      </c>
    </row>
    <row r="331" spans="3:7" ht="15" thickBot="1" x14ac:dyDescent="0.35">
      <c r="C331" s="113">
        <v>43348</v>
      </c>
      <c r="D331" s="96">
        <v>0.72687500000000005</v>
      </c>
      <c r="E331" s="97" t="s">
        <v>9</v>
      </c>
      <c r="F331" s="97">
        <v>10</v>
      </c>
      <c r="G331" s="114" t="s">
        <v>11</v>
      </c>
    </row>
    <row r="332" spans="3:7" ht="15" thickBot="1" x14ac:dyDescent="0.35">
      <c r="C332" s="113">
        <v>43348</v>
      </c>
      <c r="D332" s="96">
        <v>0.72913194444444451</v>
      </c>
      <c r="E332" s="97" t="s">
        <v>9</v>
      </c>
      <c r="F332" s="97">
        <v>21</v>
      </c>
      <c r="G332" s="114" t="s">
        <v>10</v>
      </c>
    </row>
    <row r="333" spans="3:7" ht="15" thickBot="1" x14ac:dyDescent="0.35">
      <c r="C333" s="113">
        <v>43348</v>
      </c>
      <c r="D333" s="96">
        <v>0.73153935185185182</v>
      </c>
      <c r="E333" s="97" t="s">
        <v>9</v>
      </c>
      <c r="F333" s="97">
        <v>22</v>
      </c>
      <c r="G333" s="114" t="s">
        <v>10</v>
      </c>
    </row>
    <row r="334" spans="3:7" ht="15" thickBot="1" x14ac:dyDescent="0.35">
      <c r="C334" s="113">
        <v>43348</v>
      </c>
      <c r="D334" s="96">
        <v>0.73761574074074077</v>
      </c>
      <c r="E334" s="97" t="s">
        <v>9</v>
      </c>
      <c r="F334" s="97">
        <v>16</v>
      </c>
      <c r="G334" s="114" t="s">
        <v>10</v>
      </c>
    </row>
    <row r="335" spans="3:7" ht="15" thickBot="1" x14ac:dyDescent="0.35">
      <c r="C335" s="113">
        <v>43348</v>
      </c>
      <c r="D335" s="96">
        <v>0.74190972222222218</v>
      </c>
      <c r="E335" s="97" t="s">
        <v>9</v>
      </c>
      <c r="F335" s="97">
        <v>33</v>
      </c>
      <c r="G335" s="114" t="s">
        <v>10</v>
      </c>
    </row>
    <row r="336" spans="3:7" ht="15" thickBot="1" x14ac:dyDescent="0.35">
      <c r="C336" s="113">
        <v>43348</v>
      </c>
      <c r="D336" s="96">
        <v>0.74465277777777772</v>
      </c>
      <c r="E336" s="97" t="s">
        <v>9</v>
      </c>
      <c r="F336" s="97">
        <v>11</v>
      </c>
      <c r="G336" s="114" t="s">
        <v>11</v>
      </c>
    </row>
    <row r="337" spans="3:7" ht="15" thickBot="1" x14ac:dyDescent="0.35">
      <c r="C337" s="113">
        <v>43348</v>
      </c>
      <c r="D337" s="96">
        <v>0.75412037037037039</v>
      </c>
      <c r="E337" s="97" t="s">
        <v>9</v>
      </c>
      <c r="F337" s="97">
        <v>27</v>
      </c>
      <c r="G337" s="114" t="s">
        <v>10</v>
      </c>
    </row>
    <row r="338" spans="3:7" ht="15" thickBot="1" x14ac:dyDescent="0.35">
      <c r="C338" s="113">
        <v>43348</v>
      </c>
      <c r="D338" s="96">
        <v>0.75920138888888899</v>
      </c>
      <c r="E338" s="97" t="s">
        <v>9</v>
      </c>
      <c r="F338" s="97">
        <v>22</v>
      </c>
      <c r="G338" s="114" t="s">
        <v>10</v>
      </c>
    </row>
    <row r="339" spans="3:7" ht="15" thickBot="1" x14ac:dyDescent="0.35">
      <c r="C339" s="113">
        <v>43348</v>
      </c>
      <c r="D339" s="96">
        <v>0.76307870370370379</v>
      </c>
      <c r="E339" s="97" t="s">
        <v>9</v>
      </c>
      <c r="F339" s="97">
        <v>18</v>
      </c>
      <c r="G339" s="114" t="s">
        <v>10</v>
      </c>
    </row>
    <row r="340" spans="3:7" ht="15" thickBot="1" x14ac:dyDescent="0.35">
      <c r="C340" s="113">
        <v>43348</v>
      </c>
      <c r="D340" s="96">
        <v>0.76538194444444441</v>
      </c>
      <c r="E340" s="97" t="s">
        <v>9</v>
      </c>
      <c r="F340" s="97">
        <v>17</v>
      </c>
      <c r="G340" s="114" t="s">
        <v>10</v>
      </c>
    </row>
    <row r="341" spans="3:7" ht="15" thickBot="1" x14ac:dyDescent="0.35">
      <c r="C341" s="113">
        <v>43348</v>
      </c>
      <c r="D341" s="96">
        <v>0.76596064814814813</v>
      </c>
      <c r="E341" s="97" t="s">
        <v>9</v>
      </c>
      <c r="F341" s="97">
        <v>24</v>
      </c>
      <c r="G341" s="114" t="s">
        <v>10</v>
      </c>
    </row>
    <row r="342" spans="3:7" ht="15" thickBot="1" x14ac:dyDescent="0.35">
      <c r="C342" s="113">
        <v>43348</v>
      </c>
      <c r="D342" s="96">
        <v>0.7691782407407407</v>
      </c>
      <c r="E342" s="97" t="s">
        <v>9</v>
      </c>
      <c r="F342" s="97">
        <v>18</v>
      </c>
      <c r="G342" s="114" t="s">
        <v>10</v>
      </c>
    </row>
    <row r="343" spans="3:7" ht="15" thickBot="1" x14ac:dyDescent="0.35">
      <c r="C343" s="113">
        <v>43348</v>
      </c>
      <c r="D343" s="96">
        <v>0.77025462962962965</v>
      </c>
      <c r="E343" s="97" t="s">
        <v>9</v>
      </c>
      <c r="F343" s="97">
        <v>15</v>
      </c>
      <c r="G343" s="114" t="s">
        <v>10</v>
      </c>
    </row>
    <row r="344" spans="3:7" ht="15" thickBot="1" x14ac:dyDescent="0.35">
      <c r="C344" s="113">
        <v>43348</v>
      </c>
      <c r="D344" s="96">
        <v>0.77042824074074068</v>
      </c>
      <c r="E344" s="97" t="s">
        <v>9</v>
      </c>
      <c r="F344" s="97">
        <v>15</v>
      </c>
      <c r="G344" s="114" t="s">
        <v>10</v>
      </c>
    </row>
    <row r="345" spans="3:7" ht="15" thickBot="1" x14ac:dyDescent="0.35">
      <c r="C345" s="113">
        <v>43348</v>
      </c>
      <c r="D345" s="96">
        <v>0.77471064814814816</v>
      </c>
      <c r="E345" s="97" t="s">
        <v>9</v>
      </c>
      <c r="F345" s="97">
        <v>14</v>
      </c>
      <c r="G345" s="114" t="s">
        <v>11</v>
      </c>
    </row>
    <row r="346" spans="3:7" ht="15" thickBot="1" x14ac:dyDescent="0.35">
      <c r="C346" s="113">
        <v>43348</v>
      </c>
      <c r="D346" s="96">
        <v>0.77481481481481485</v>
      </c>
      <c r="E346" s="97" t="s">
        <v>9</v>
      </c>
      <c r="F346" s="97">
        <v>11</v>
      </c>
      <c r="G346" s="114" t="s">
        <v>11</v>
      </c>
    </row>
    <row r="347" spans="3:7" ht="15" thickBot="1" x14ac:dyDescent="0.35">
      <c r="C347" s="113">
        <v>43348</v>
      </c>
      <c r="D347" s="96">
        <v>0.77690972222222221</v>
      </c>
      <c r="E347" s="97" t="s">
        <v>9</v>
      </c>
      <c r="F347" s="97">
        <v>10</v>
      </c>
      <c r="G347" s="114" t="s">
        <v>10</v>
      </c>
    </row>
    <row r="348" spans="3:7" ht="15" thickBot="1" x14ac:dyDescent="0.35">
      <c r="C348" s="113">
        <v>43348</v>
      </c>
      <c r="D348" s="96">
        <v>0.77702546296296304</v>
      </c>
      <c r="E348" s="97" t="s">
        <v>9</v>
      </c>
      <c r="F348" s="97">
        <v>19</v>
      </c>
      <c r="G348" s="114" t="s">
        <v>10</v>
      </c>
    </row>
    <row r="349" spans="3:7" ht="15" thickBot="1" x14ac:dyDescent="0.35">
      <c r="C349" s="113">
        <v>43348</v>
      </c>
      <c r="D349" s="96">
        <v>0.77997685185185184</v>
      </c>
      <c r="E349" s="97" t="s">
        <v>9</v>
      </c>
      <c r="F349" s="97">
        <v>15</v>
      </c>
      <c r="G349" s="114" t="s">
        <v>11</v>
      </c>
    </row>
    <row r="350" spans="3:7" ht="15" thickBot="1" x14ac:dyDescent="0.35">
      <c r="C350" s="113">
        <v>43348</v>
      </c>
      <c r="D350" s="96">
        <v>0.78116898148148151</v>
      </c>
      <c r="E350" s="97" t="s">
        <v>9</v>
      </c>
      <c r="F350" s="97">
        <v>17</v>
      </c>
      <c r="G350" s="114" t="s">
        <v>10</v>
      </c>
    </row>
    <row r="351" spans="3:7" ht="15" thickBot="1" x14ac:dyDescent="0.35">
      <c r="C351" s="113">
        <v>43348</v>
      </c>
      <c r="D351" s="96">
        <v>0.78383101851851855</v>
      </c>
      <c r="E351" s="97" t="s">
        <v>9</v>
      </c>
      <c r="F351" s="97">
        <v>17</v>
      </c>
      <c r="G351" s="114" t="s">
        <v>11</v>
      </c>
    </row>
    <row r="352" spans="3:7" ht="15" thickBot="1" x14ac:dyDescent="0.35">
      <c r="C352" s="113">
        <v>43348</v>
      </c>
      <c r="D352" s="96">
        <v>0.78384259259259259</v>
      </c>
      <c r="E352" s="97" t="s">
        <v>9</v>
      </c>
      <c r="F352" s="97">
        <v>15</v>
      </c>
      <c r="G352" s="114" t="s">
        <v>11</v>
      </c>
    </row>
    <row r="353" spans="3:7" ht="15" thickBot="1" x14ac:dyDescent="0.35">
      <c r="C353" s="113">
        <v>43348</v>
      </c>
      <c r="D353" s="96">
        <v>0.78384259259259259</v>
      </c>
      <c r="E353" s="97" t="s">
        <v>9</v>
      </c>
      <c r="F353" s="97">
        <v>10</v>
      </c>
      <c r="G353" s="114" t="s">
        <v>11</v>
      </c>
    </row>
    <row r="354" spans="3:7" ht="15" thickBot="1" x14ac:dyDescent="0.35">
      <c r="C354" s="113">
        <v>43348</v>
      </c>
      <c r="D354" s="96">
        <v>0.78391203703703705</v>
      </c>
      <c r="E354" s="97" t="s">
        <v>9</v>
      </c>
      <c r="F354" s="97">
        <v>13</v>
      </c>
      <c r="G354" s="114" t="s">
        <v>11</v>
      </c>
    </row>
    <row r="355" spans="3:7" ht="15" thickBot="1" x14ac:dyDescent="0.35">
      <c r="C355" s="113">
        <v>43348</v>
      </c>
      <c r="D355" s="96">
        <v>0.78630787037037031</v>
      </c>
      <c r="E355" s="97" t="s">
        <v>9</v>
      </c>
      <c r="F355" s="97">
        <v>13</v>
      </c>
      <c r="G355" s="114" t="s">
        <v>10</v>
      </c>
    </row>
    <row r="356" spans="3:7" ht="15" thickBot="1" x14ac:dyDescent="0.35">
      <c r="C356" s="113">
        <v>43348</v>
      </c>
      <c r="D356" s="96">
        <v>0.78637731481481488</v>
      </c>
      <c r="E356" s="97" t="s">
        <v>9</v>
      </c>
      <c r="F356" s="97">
        <v>10</v>
      </c>
      <c r="G356" s="114" t="s">
        <v>10</v>
      </c>
    </row>
    <row r="357" spans="3:7" ht="15" thickBot="1" x14ac:dyDescent="0.35">
      <c r="C357" s="113">
        <v>43348</v>
      </c>
      <c r="D357" s="96">
        <v>0.79518518518518511</v>
      </c>
      <c r="E357" s="97" t="s">
        <v>9</v>
      </c>
      <c r="F357" s="97">
        <v>11</v>
      </c>
      <c r="G357" s="114" t="s">
        <v>11</v>
      </c>
    </row>
    <row r="358" spans="3:7" ht="15" thickBot="1" x14ac:dyDescent="0.35">
      <c r="C358" s="113">
        <v>43348</v>
      </c>
      <c r="D358" s="96">
        <v>0.8081018518518519</v>
      </c>
      <c r="E358" s="97" t="s">
        <v>9</v>
      </c>
      <c r="F358" s="97">
        <v>23</v>
      </c>
      <c r="G358" s="114" t="s">
        <v>10</v>
      </c>
    </row>
    <row r="359" spans="3:7" ht="15" thickBot="1" x14ac:dyDescent="0.35">
      <c r="C359" s="113">
        <v>43348</v>
      </c>
      <c r="D359" s="96">
        <v>0.80825231481481474</v>
      </c>
      <c r="E359" s="97" t="s">
        <v>9</v>
      </c>
      <c r="F359" s="97">
        <v>32</v>
      </c>
      <c r="G359" s="114" t="s">
        <v>10</v>
      </c>
    </row>
    <row r="360" spans="3:7" ht="15" thickBot="1" x14ac:dyDescent="0.35">
      <c r="C360" s="113">
        <v>43348</v>
      </c>
      <c r="D360" s="96">
        <v>0.80907407407407417</v>
      </c>
      <c r="E360" s="97" t="s">
        <v>9</v>
      </c>
      <c r="F360" s="97">
        <v>19</v>
      </c>
      <c r="G360" s="114" t="s">
        <v>10</v>
      </c>
    </row>
    <row r="361" spans="3:7" ht="15" thickBot="1" x14ac:dyDescent="0.35">
      <c r="C361" s="113">
        <v>43348</v>
      </c>
      <c r="D361" s="96">
        <v>0.820775462962963</v>
      </c>
      <c r="E361" s="97" t="s">
        <v>9</v>
      </c>
      <c r="F361" s="97">
        <v>11</v>
      </c>
      <c r="G361" s="114" t="s">
        <v>11</v>
      </c>
    </row>
    <row r="362" spans="3:7" ht="15" thickBot="1" x14ac:dyDescent="0.35">
      <c r="C362" s="113">
        <v>43348</v>
      </c>
      <c r="D362" s="96">
        <v>0.83427083333333341</v>
      </c>
      <c r="E362" s="97" t="s">
        <v>9</v>
      </c>
      <c r="F362" s="97">
        <v>10</v>
      </c>
      <c r="G362" s="114" t="s">
        <v>10</v>
      </c>
    </row>
    <row r="363" spans="3:7" ht="15" thickBot="1" x14ac:dyDescent="0.35">
      <c r="C363" s="113">
        <v>43348</v>
      </c>
      <c r="D363" s="96">
        <v>0.84121527777777771</v>
      </c>
      <c r="E363" s="97" t="s">
        <v>9</v>
      </c>
      <c r="F363" s="97">
        <v>13</v>
      </c>
      <c r="G363" s="114" t="s">
        <v>11</v>
      </c>
    </row>
    <row r="364" spans="3:7" ht="15" thickBot="1" x14ac:dyDescent="0.35">
      <c r="C364" s="113">
        <v>43348</v>
      </c>
      <c r="D364" s="96">
        <v>0.8432291666666667</v>
      </c>
      <c r="E364" s="97" t="s">
        <v>9</v>
      </c>
      <c r="F364" s="97">
        <v>13</v>
      </c>
      <c r="G364" s="114" t="s">
        <v>11</v>
      </c>
    </row>
    <row r="365" spans="3:7" ht="15" thickBot="1" x14ac:dyDescent="0.35">
      <c r="C365" s="113">
        <v>43348</v>
      </c>
      <c r="D365" s="96">
        <v>0.84756944444444438</v>
      </c>
      <c r="E365" s="97" t="s">
        <v>9</v>
      </c>
      <c r="F365" s="97">
        <v>17</v>
      </c>
      <c r="G365" s="114" t="s">
        <v>10</v>
      </c>
    </row>
    <row r="366" spans="3:7" ht="15" thickBot="1" x14ac:dyDescent="0.35">
      <c r="C366" s="113">
        <v>43348</v>
      </c>
      <c r="D366" s="96">
        <v>0.84891203703703699</v>
      </c>
      <c r="E366" s="97" t="s">
        <v>9</v>
      </c>
      <c r="F366" s="97">
        <v>11</v>
      </c>
      <c r="G366" s="114" t="s">
        <v>11</v>
      </c>
    </row>
    <row r="367" spans="3:7" ht="15" thickBot="1" x14ac:dyDescent="0.35">
      <c r="C367" s="113">
        <v>43348</v>
      </c>
      <c r="D367" s="96">
        <v>0.84930555555555554</v>
      </c>
      <c r="E367" s="97" t="s">
        <v>9</v>
      </c>
      <c r="F367" s="97">
        <v>27</v>
      </c>
      <c r="G367" s="114" t="s">
        <v>10</v>
      </c>
    </row>
    <row r="368" spans="3:7" ht="15" thickBot="1" x14ac:dyDescent="0.35">
      <c r="C368" s="113">
        <v>43348</v>
      </c>
      <c r="D368" s="96">
        <v>0.85155092592592585</v>
      </c>
      <c r="E368" s="97" t="s">
        <v>9</v>
      </c>
      <c r="F368" s="97">
        <v>12</v>
      </c>
      <c r="G368" s="114" t="s">
        <v>11</v>
      </c>
    </row>
    <row r="369" spans="3:7" ht="15" thickBot="1" x14ac:dyDescent="0.35">
      <c r="C369" s="113">
        <v>43348</v>
      </c>
      <c r="D369" s="96">
        <v>0.85348379629629623</v>
      </c>
      <c r="E369" s="97" t="s">
        <v>9</v>
      </c>
      <c r="F369" s="97">
        <v>21</v>
      </c>
      <c r="G369" s="114" t="s">
        <v>10</v>
      </c>
    </row>
    <row r="370" spans="3:7" ht="15" thickBot="1" x14ac:dyDescent="0.35">
      <c r="C370" s="113">
        <v>43348</v>
      </c>
      <c r="D370" s="96">
        <v>0.85364583333333333</v>
      </c>
      <c r="E370" s="97" t="s">
        <v>9</v>
      </c>
      <c r="F370" s="97">
        <v>11</v>
      </c>
      <c r="G370" s="114" t="s">
        <v>11</v>
      </c>
    </row>
    <row r="371" spans="3:7" ht="15" thickBot="1" x14ac:dyDescent="0.35">
      <c r="C371" s="113">
        <v>43348</v>
      </c>
      <c r="D371" s="96">
        <v>0.89103009259259258</v>
      </c>
      <c r="E371" s="97" t="s">
        <v>9</v>
      </c>
      <c r="F371" s="97">
        <v>11</v>
      </c>
      <c r="G371" s="114" t="s">
        <v>10</v>
      </c>
    </row>
    <row r="372" spans="3:7" ht="15" thickBot="1" x14ac:dyDescent="0.35">
      <c r="C372" s="113">
        <v>43348</v>
      </c>
      <c r="D372" s="96">
        <v>0.90826388888888887</v>
      </c>
      <c r="E372" s="97" t="s">
        <v>9</v>
      </c>
      <c r="F372" s="97">
        <v>10</v>
      </c>
      <c r="G372" s="114" t="s">
        <v>10</v>
      </c>
    </row>
    <row r="373" spans="3:7" ht="15" thickBot="1" x14ac:dyDescent="0.35">
      <c r="C373" s="113">
        <v>43348</v>
      </c>
      <c r="D373" s="96">
        <v>0.91021990740740744</v>
      </c>
      <c r="E373" s="97" t="s">
        <v>9</v>
      </c>
      <c r="F373" s="97">
        <v>22</v>
      </c>
      <c r="G373" s="114" t="s">
        <v>10</v>
      </c>
    </row>
    <row r="374" spans="3:7" ht="15" thickBot="1" x14ac:dyDescent="0.35">
      <c r="C374" s="113">
        <v>43349</v>
      </c>
      <c r="D374" s="96">
        <v>0.12760416666666666</v>
      </c>
      <c r="E374" s="97" t="s">
        <v>9</v>
      </c>
      <c r="F374" s="97">
        <v>13</v>
      </c>
      <c r="G374" s="114" t="s">
        <v>11</v>
      </c>
    </row>
    <row r="375" spans="3:7" ht="15" thickBot="1" x14ac:dyDescent="0.35">
      <c r="C375" s="113">
        <v>43349</v>
      </c>
      <c r="D375" s="96">
        <v>0.1277662037037037</v>
      </c>
      <c r="E375" s="97" t="s">
        <v>9</v>
      </c>
      <c r="F375" s="97">
        <v>14</v>
      </c>
      <c r="G375" s="114" t="s">
        <v>11</v>
      </c>
    </row>
    <row r="376" spans="3:7" ht="15" thickBot="1" x14ac:dyDescent="0.35">
      <c r="C376" s="113">
        <v>43349</v>
      </c>
      <c r="D376" s="96">
        <v>0.16572916666666668</v>
      </c>
      <c r="E376" s="97" t="s">
        <v>9</v>
      </c>
      <c r="F376" s="97">
        <v>10</v>
      </c>
      <c r="G376" s="114" t="s">
        <v>11</v>
      </c>
    </row>
    <row r="377" spans="3:7" ht="15" thickBot="1" x14ac:dyDescent="0.35">
      <c r="C377" s="113">
        <v>43349</v>
      </c>
      <c r="D377" s="96">
        <v>0.21884259259259262</v>
      </c>
      <c r="E377" s="97" t="s">
        <v>9</v>
      </c>
      <c r="F377" s="97">
        <v>12</v>
      </c>
      <c r="G377" s="114" t="s">
        <v>11</v>
      </c>
    </row>
    <row r="378" spans="3:7" ht="15" thickBot="1" x14ac:dyDescent="0.35">
      <c r="C378" s="113">
        <v>43349</v>
      </c>
      <c r="D378" s="96">
        <v>0.26261574074074073</v>
      </c>
      <c r="E378" s="97" t="s">
        <v>9</v>
      </c>
      <c r="F378" s="97">
        <v>12</v>
      </c>
      <c r="G378" s="114" t="s">
        <v>10</v>
      </c>
    </row>
    <row r="379" spans="3:7" ht="15" thickBot="1" x14ac:dyDescent="0.35">
      <c r="C379" s="113">
        <v>43349</v>
      </c>
      <c r="D379" s="96">
        <v>0.28123842592592591</v>
      </c>
      <c r="E379" s="97" t="s">
        <v>9</v>
      </c>
      <c r="F379" s="97">
        <v>11</v>
      </c>
      <c r="G379" s="114" t="s">
        <v>11</v>
      </c>
    </row>
    <row r="380" spans="3:7" ht="15" thickBot="1" x14ac:dyDescent="0.35">
      <c r="C380" s="113">
        <v>43349</v>
      </c>
      <c r="D380" s="96">
        <v>0.28324074074074074</v>
      </c>
      <c r="E380" s="97" t="s">
        <v>9</v>
      </c>
      <c r="F380" s="97">
        <v>11</v>
      </c>
      <c r="G380" s="114" t="s">
        <v>11</v>
      </c>
    </row>
    <row r="381" spans="3:7" ht="15" thickBot="1" x14ac:dyDescent="0.35">
      <c r="C381" s="113">
        <v>43349</v>
      </c>
      <c r="D381" s="96">
        <v>0.28563657407407406</v>
      </c>
      <c r="E381" s="97" t="s">
        <v>9</v>
      </c>
      <c r="F381" s="97">
        <v>12</v>
      </c>
      <c r="G381" s="114" t="s">
        <v>11</v>
      </c>
    </row>
    <row r="382" spans="3:7" ht="15" thickBot="1" x14ac:dyDescent="0.35">
      <c r="C382" s="113">
        <v>43349</v>
      </c>
      <c r="D382" s="96">
        <v>0.29074074074074074</v>
      </c>
      <c r="E382" s="97" t="s">
        <v>9</v>
      </c>
      <c r="F382" s="97">
        <v>17</v>
      </c>
      <c r="G382" s="114" t="s">
        <v>10</v>
      </c>
    </row>
    <row r="383" spans="3:7" ht="15" thickBot="1" x14ac:dyDescent="0.35">
      <c r="C383" s="113">
        <v>43349</v>
      </c>
      <c r="D383" s="96">
        <v>0.30383101851851851</v>
      </c>
      <c r="E383" s="97" t="s">
        <v>9</v>
      </c>
      <c r="F383" s="97">
        <v>12</v>
      </c>
      <c r="G383" s="114" t="s">
        <v>11</v>
      </c>
    </row>
    <row r="384" spans="3:7" ht="15" thickBot="1" x14ac:dyDescent="0.35">
      <c r="C384" s="113">
        <v>43349</v>
      </c>
      <c r="D384" s="96">
        <v>0.30740740740740741</v>
      </c>
      <c r="E384" s="97" t="s">
        <v>9</v>
      </c>
      <c r="F384" s="97">
        <v>18</v>
      </c>
      <c r="G384" s="114" t="s">
        <v>11</v>
      </c>
    </row>
    <row r="385" spans="3:7" ht="15" thickBot="1" x14ac:dyDescent="0.35">
      <c r="C385" s="113">
        <v>43349</v>
      </c>
      <c r="D385" s="96">
        <v>0.30741898148148145</v>
      </c>
      <c r="E385" s="97" t="s">
        <v>9</v>
      </c>
      <c r="F385" s="97">
        <v>8</v>
      </c>
      <c r="G385" s="114" t="s">
        <v>11</v>
      </c>
    </row>
    <row r="386" spans="3:7" ht="15" thickBot="1" x14ac:dyDescent="0.35">
      <c r="C386" s="113">
        <v>43349</v>
      </c>
      <c r="D386" s="96">
        <v>0.30790509259259258</v>
      </c>
      <c r="E386" s="97" t="s">
        <v>9</v>
      </c>
      <c r="F386" s="97">
        <v>10</v>
      </c>
      <c r="G386" s="114" t="s">
        <v>11</v>
      </c>
    </row>
    <row r="387" spans="3:7" ht="15" thickBot="1" x14ac:dyDescent="0.35">
      <c r="C387" s="113">
        <v>43349</v>
      </c>
      <c r="D387" s="96">
        <v>0.31327546296296299</v>
      </c>
      <c r="E387" s="97" t="s">
        <v>9</v>
      </c>
      <c r="F387" s="97">
        <v>10</v>
      </c>
      <c r="G387" s="114" t="s">
        <v>11</v>
      </c>
    </row>
    <row r="388" spans="3:7" ht="15" thickBot="1" x14ac:dyDescent="0.35">
      <c r="C388" s="113">
        <v>43349</v>
      </c>
      <c r="D388" s="96">
        <v>0.31627314814814816</v>
      </c>
      <c r="E388" s="97" t="s">
        <v>9</v>
      </c>
      <c r="F388" s="97">
        <v>10</v>
      </c>
      <c r="G388" s="114" t="s">
        <v>11</v>
      </c>
    </row>
    <row r="389" spans="3:7" ht="15" thickBot="1" x14ac:dyDescent="0.35">
      <c r="C389" s="113">
        <v>43349</v>
      </c>
      <c r="D389" s="96">
        <v>0.31636574074074075</v>
      </c>
      <c r="E389" s="97" t="s">
        <v>9</v>
      </c>
      <c r="F389" s="97">
        <v>12</v>
      </c>
      <c r="G389" s="114" t="s">
        <v>10</v>
      </c>
    </row>
    <row r="390" spans="3:7" ht="15" thickBot="1" x14ac:dyDescent="0.35">
      <c r="C390" s="113">
        <v>43349</v>
      </c>
      <c r="D390" s="96">
        <v>0.31745370370370368</v>
      </c>
      <c r="E390" s="97" t="s">
        <v>9</v>
      </c>
      <c r="F390" s="97">
        <v>13</v>
      </c>
      <c r="G390" s="114" t="s">
        <v>11</v>
      </c>
    </row>
    <row r="391" spans="3:7" ht="15" thickBot="1" x14ac:dyDescent="0.35">
      <c r="C391" s="113">
        <v>43349</v>
      </c>
      <c r="D391" s="96">
        <v>0.31765046296296295</v>
      </c>
      <c r="E391" s="97" t="s">
        <v>9</v>
      </c>
      <c r="F391" s="97">
        <v>12</v>
      </c>
      <c r="G391" s="114" t="s">
        <v>11</v>
      </c>
    </row>
    <row r="392" spans="3:7" ht="15" thickBot="1" x14ac:dyDescent="0.35">
      <c r="C392" s="113">
        <v>43349</v>
      </c>
      <c r="D392" s="96">
        <v>0.37537037037037035</v>
      </c>
      <c r="E392" s="97" t="s">
        <v>9</v>
      </c>
      <c r="F392" s="97">
        <v>11</v>
      </c>
      <c r="G392" s="114" t="s">
        <v>11</v>
      </c>
    </row>
    <row r="393" spans="3:7" ht="15" thickBot="1" x14ac:dyDescent="0.35">
      <c r="C393" s="113">
        <v>43349</v>
      </c>
      <c r="D393" s="96">
        <v>0.39172453703703702</v>
      </c>
      <c r="E393" s="97" t="s">
        <v>9</v>
      </c>
      <c r="F393" s="97">
        <v>21</v>
      </c>
      <c r="G393" s="114" t="s">
        <v>11</v>
      </c>
    </row>
    <row r="394" spans="3:7" ht="15" thickBot="1" x14ac:dyDescent="0.35">
      <c r="C394" s="113">
        <v>43349</v>
      </c>
      <c r="D394" s="96">
        <v>0.39173611111111112</v>
      </c>
      <c r="E394" s="97" t="s">
        <v>9</v>
      </c>
      <c r="F394" s="97">
        <v>16</v>
      </c>
      <c r="G394" s="114" t="s">
        <v>11</v>
      </c>
    </row>
    <row r="395" spans="3:7" ht="15" thickBot="1" x14ac:dyDescent="0.35">
      <c r="C395" s="113">
        <v>43349</v>
      </c>
      <c r="D395" s="96">
        <v>0.40262731481481479</v>
      </c>
      <c r="E395" s="97" t="s">
        <v>9</v>
      </c>
      <c r="F395" s="97">
        <v>11</v>
      </c>
      <c r="G395" s="114" t="s">
        <v>10</v>
      </c>
    </row>
    <row r="396" spans="3:7" ht="15" thickBot="1" x14ac:dyDescent="0.35">
      <c r="C396" s="113">
        <v>43349</v>
      </c>
      <c r="D396" s="96">
        <v>0.41075231481481483</v>
      </c>
      <c r="E396" s="97" t="s">
        <v>9</v>
      </c>
      <c r="F396" s="97">
        <v>12</v>
      </c>
      <c r="G396" s="114" t="s">
        <v>10</v>
      </c>
    </row>
    <row r="397" spans="3:7" ht="15" thickBot="1" x14ac:dyDescent="0.35">
      <c r="C397" s="113">
        <v>43349</v>
      </c>
      <c r="D397" s="96">
        <v>0.42684027777777778</v>
      </c>
      <c r="E397" s="97" t="s">
        <v>9</v>
      </c>
      <c r="F397" s="97">
        <v>40</v>
      </c>
      <c r="G397" s="114" t="s">
        <v>10</v>
      </c>
    </row>
    <row r="398" spans="3:7" ht="15" thickBot="1" x14ac:dyDescent="0.35">
      <c r="C398" s="113">
        <v>43349</v>
      </c>
      <c r="D398" s="96">
        <v>0.48329861111111111</v>
      </c>
      <c r="E398" s="97" t="s">
        <v>9</v>
      </c>
      <c r="F398" s="97">
        <v>40</v>
      </c>
      <c r="G398" s="114" t="s">
        <v>11</v>
      </c>
    </row>
    <row r="399" spans="3:7" ht="15" thickBot="1" x14ac:dyDescent="0.35">
      <c r="C399" s="113">
        <v>43349</v>
      </c>
      <c r="D399" s="96">
        <v>0.50031250000000005</v>
      </c>
      <c r="E399" s="97" t="s">
        <v>9</v>
      </c>
      <c r="F399" s="97">
        <v>18</v>
      </c>
      <c r="G399" s="114" t="s">
        <v>11</v>
      </c>
    </row>
    <row r="400" spans="3:7" ht="15" thickBot="1" x14ac:dyDescent="0.35">
      <c r="C400" s="113">
        <v>43349</v>
      </c>
      <c r="D400" s="96">
        <v>0.50789351851851849</v>
      </c>
      <c r="E400" s="97" t="s">
        <v>9</v>
      </c>
      <c r="F400" s="97">
        <v>8</v>
      </c>
      <c r="G400" s="114" t="s">
        <v>10</v>
      </c>
    </row>
    <row r="401" spans="3:7" ht="15" thickBot="1" x14ac:dyDescent="0.35">
      <c r="C401" s="113">
        <v>43349</v>
      </c>
      <c r="D401" s="96">
        <v>0.51234953703703701</v>
      </c>
      <c r="E401" s="97" t="s">
        <v>9</v>
      </c>
      <c r="F401" s="97">
        <v>19</v>
      </c>
      <c r="G401" s="114" t="s">
        <v>10</v>
      </c>
    </row>
    <row r="402" spans="3:7" ht="15" thickBot="1" x14ac:dyDescent="0.35">
      <c r="C402" s="113">
        <v>43349</v>
      </c>
      <c r="D402" s="96">
        <v>0.51295138888888892</v>
      </c>
      <c r="E402" s="97" t="s">
        <v>9</v>
      </c>
      <c r="F402" s="97">
        <v>12</v>
      </c>
      <c r="G402" s="114" t="s">
        <v>11</v>
      </c>
    </row>
    <row r="403" spans="3:7" ht="15" thickBot="1" x14ac:dyDescent="0.35">
      <c r="C403" s="113">
        <v>43349</v>
      </c>
      <c r="D403" s="96">
        <v>0.51395833333333341</v>
      </c>
      <c r="E403" s="97" t="s">
        <v>9</v>
      </c>
      <c r="F403" s="97">
        <v>11</v>
      </c>
      <c r="G403" s="114" t="s">
        <v>11</v>
      </c>
    </row>
    <row r="404" spans="3:7" ht="15" thickBot="1" x14ac:dyDescent="0.35">
      <c r="C404" s="113">
        <v>43349</v>
      </c>
      <c r="D404" s="96">
        <v>0.51462962962962966</v>
      </c>
      <c r="E404" s="97" t="s">
        <v>9</v>
      </c>
      <c r="F404" s="97">
        <v>10</v>
      </c>
      <c r="G404" s="114" t="s">
        <v>11</v>
      </c>
    </row>
    <row r="405" spans="3:7" ht="15" thickBot="1" x14ac:dyDescent="0.35">
      <c r="C405" s="113">
        <v>43349</v>
      </c>
      <c r="D405" s="96">
        <v>0.5153240740740741</v>
      </c>
      <c r="E405" s="97" t="s">
        <v>9</v>
      </c>
      <c r="F405" s="97">
        <v>14</v>
      </c>
      <c r="G405" s="114" t="s">
        <v>11</v>
      </c>
    </row>
    <row r="406" spans="3:7" ht="15" thickBot="1" x14ac:dyDescent="0.35">
      <c r="C406" s="113">
        <v>43349</v>
      </c>
      <c r="D406" s="96">
        <v>0.52246527777777774</v>
      </c>
      <c r="E406" s="97" t="s">
        <v>9</v>
      </c>
      <c r="F406" s="97">
        <v>12</v>
      </c>
      <c r="G406" s="114" t="s">
        <v>10</v>
      </c>
    </row>
    <row r="407" spans="3:7" ht="15" thickBot="1" x14ac:dyDescent="0.35">
      <c r="C407" s="113">
        <v>43349</v>
      </c>
      <c r="D407" s="96">
        <v>0.56017361111111108</v>
      </c>
      <c r="E407" s="97" t="s">
        <v>9</v>
      </c>
      <c r="F407" s="97">
        <v>24</v>
      </c>
      <c r="G407" s="114" t="s">
        <v>10</v>
      </c>
    </row>
    <row r="408" spans="3:7" ht="15" thickBot="1" x14ac:dyDescent="0.35">
      <c r="C408" s="113">
        <v>43349</v>
      </c>
      <c r="D408" s="96">
        <v>0.57144675925925925</v>
      </c>
      <c r="E408" s="97" t="s">
        <v>9</v>
      </c>
      <c r="F408" s="97">
        <v>22</v>
      </c>
      <c r="G408" s="114" t="s">
        <v>11</v>
      </c>
    </row>
    <row r="409" spans="3:7" ht="15" thickBot="1" x14ac:dyDescent="0.35">
      <c r="C409" s="113">
        <v>43349</v>
      </c>
      <c r="D409" s="96">
        <v>0.57659722222222221</v>
      </c>
      <c r="E409" s="97" t="s">
        <v>9</v>
      </c>
      <c r="F409" s="97">
        <v>11</v>
      </c>
      <c r="G409" s="114" t="s">
        <v>11</v>
      </c>
    </row>
    <row r="410" spans="3:7" ht="15" thickBot="1" x14ac:dyDescent="0.35">
      <c r="C410" s="113">
        <v>43349</v>
      </c>
      <c r="D410" s="96">
        <v>0.59759259259259256</v>
      </c>
      <c r="E410" s="97" t="s">
        <v>9</v>
      </c>
      <c r="F410" s="97">
        <v>12</v>
      </c>
      <c r="G410" s="114" t="s">
        <v>10</v>
      </c>
    </row>
    <row r="411" spans="3:7" ht="15" thickBot="1" x14ac:dyDescent="0.35">
      <c r="C411" s="113">
        <v>43349</v>
      </c>
      <c r="D411" s="96">
        <v>0.60434027777777777</v>
      </c>
      <c r="E411" s="97" t="s">
        <v>9</v>
      </c>
      <c r="F411" s="97">
        <v>10</v>
      </c>
      <c r="G411" s="114" t="s">
        <v>11</v>
      </c>
    </row>
    <row r="412" spans="3:7" ht="15" thickBot="1" x14ac:dyDescent="0.35">
      <c r="C412" s="113">
        <v>43349</v>
      </c>
      <c r="D412" s="96">
        <v>0.60817129629629629</v>
      </c>
      <c r="E412" s="97" t="s">
        <v>9</v>
      </c>
      <c r="F412" s="97">
        <v>15</v>
      </c>
      <c r="G412" s="114" t="s">
        <v>11</v>
      </c>
    </row>
    <row r="413" spans="3:7" ht="15" thickBot="1" x14ac:dyDescent="0.35">
      <c r="C413" s="113">
        <v>43349</v>
      </c>
      <c r="D413" s="96">
        <v>0.60834490740740743</v>
      </c>
      <c r="E413" s="97" t="s">
        <v>9</v>
      </c>
      <c r="F413" s="97">
        <v>15</v>
      </c>
      <c r="G413" s="114" t="s">
        <v>10</v>
      </c>
    </row>
    <row r="414" spans="3:7" ht="15" thickBot="1" x14ac:dyDescent="0.35">
      <c r="C414" s="113">
        <v>43349</v>
      </c>
      <c r="D414" s="96">
        <v>0.62938657407407406</v>
      </c>
      <c r="E414" s="97" t="s">
        <v>9</v>
      </c>
      <c r="F414" s="97">
        <v>11</v>
      </c>
      <c r="G414" s="114" t="s">
        <v>10</v>
      </c>
    </row>
    <row r="415" spans="3:7" ht="15" thickBot="1" x14ac:dyDescent="0.35">
      <c r="C415" s="113">
        <v>43349</v>
      </c>
      <c r="D415" s="96">
        <v>0.63447916666666659</v>
      </c>
      <c r="E415" s="97" t="s">
        <v>9</v>
      </c>
      <c r="F415" s="97">
        <v>12</v>
      </c>
      <c r="G415" s="114" t="s">
        <v>11</v>
      </c>
    </row>
    <row r="416" spans="3:7" ht="15" thickBot="1" x14ac:dyDescent="0.35">
      <c r="C416" s="113">
        <v>43349</v>
      </c>
      <c r="D416" s="96">
        <v>0.64863425925925922</v>
      </c>
      <c r="E416" s="97" t="s">
        <v>9</v>
      </c>
      <c r="F416" s="97">
        <v>14</v>
      </c>
      <c r="G416" s="114" t="s">
        <v>10</v>
      </c>
    </row>
    <row r="417" spans="3:7" ht="15" thickBot="1" x14ac:dyDescent="0.35">
      <c r="C417" s="113">
        <v>43349</v>
      </c>
      <c r="D417" s="96">
        <v>0.66335648148148152</v>
      </c>
      <c r="E417" s="97" t="s">
        <v>9</v>
      </c>
      <c r="F417" s="97">
        <v>11</v>
      </c>
      <c r="G417" s="114" t="s">
        <v>10</v>
      </c>
    </row>
    <row r="418" spans="3:7" ht="15" thickBot="1" x14ac:dyDescent="0.35">
      <c r="C418" s="113">
        <v>43349</v>
      </c>
      <c r="D418" s="96">
        <v>0.67188657407407415</v>
      </c>
      <c r="E418" s="97" t="s">
        <v>9</v>
      </c>
      <c r="F418" s="97">
        <v>26</v>
      </c>
      <c r="G418" s="114" t="s">
        <v>10</v>
      </c>
    </row>
    <row r="419" spans="3:7" ht="15" thickBot="1" x14ac:dyDescent="0.35">
      <c r="C419" s="113">
        <v>43349</v>
      </c>
      <c r="D419" s="96">
        <v>0.67192129629629627</v>
      </c>
      <c r="E419" s="97" t="s">
        <v>9</v>
      </c>
      <c r="F419" s="97">
        <v>22</v>
      </c>
      <c r="G419" s="114" t="s">
        <v>10</v>
      </c>
    </row>
    <row r="420" spans="3:7" ht="15" thickBot="1" x14ac:dyDescent="0.35">
      <c r="C420" s="113">
        <v>43349</v>
      </c>
      <c r="D420" s="96">
        <v>0.68834490740740739</v>
      </c>
      <c r="E420" s="97" t="s">
        <v>9</v>
      </c>
      <c r="F420" s="97">
        <v>22</v>
      </c>
      <c r="G420" s="114" t="s">
        <v>10</v>
      </c>
    </row>
    <row r="421" spans="3:7" ht="15" thickBot="1" x14ac:dyDescent="0.35">
      <c r="C421" s="113">
        <v>43349</v>
      </c>
      <c r="D421" s="96">
        <v>0.69381944444444443</v>
      </c>
      <c r="E421" s="97" t="s">
        <v>9</v>
      </c>
      <c r="F421" s="97">
        <v>22</v>
      </c>
      <c r="G421" s="114" t="s">
        <v>10</v>
      </c>
    </row>
    <row r="422" spans="3:7" ht="15" thickBot="1" x14ac:dyDescent="0.35">
      <c r="C422" s="113">
        <v>43349</v>
      </c>
      <c r="D422" s="96">
        <v>0.69386574074074081</v>
      </c>
      <c r="E422" s="97" t="s">
        <v>9</v>
      </c>
      <c r="F422" s="97">
        <v>26</v>
      </c>
      <c r="G422" s="114" t="s">
        <v>10</v>
      </c>
    </row>
    <row r="423" spans="3:7" ht="15" thickBot="1" x14ac:dyDescent="0.35">
      <c r="C423" s="113">
        <v>43349</v>
      </c>
      <c r="D423" s="96">
        <v>0.69403935185185184</v>
      </c>
      <c r="E423" s="97" t="s">
        <v>9</v>
      </c>
      <c r="F423" s="97">
        <v>19</v>
      </c>
      <c r="G423" s="114" t="s">
        <v>10</v>
      </c>
    </row>
    <row r="424" spans="3:7" ht="15" thickBot="1" x14ac:dyDescent="0.35">
      <c r="C424" s="113">
        <v>43349</v>
      </c>
      <c r="D424" s="96">
        <v>0.69581018518518523</v>
      </c>
      <c r="E424" s="97" t="s">
        <v>9</v>
      </c>
      <c r="F424" s="97">
        <v>12</v>
      </c>
      <c r="G424" s="114" t="s">
        <v>11</v>
      </c>
    </row>
    <row r="425" spans="3:7" ht="15" thickBot="1" x14ac:dyDescent="0.35">
      <c r="C425" s="113">
        <v>43349</v>
      </c>
      <c r="D425" s="96">
        <v>0.69687500000000002</v>
      </c>
      <c r="E425" s="97" t="s">
        <v>9</v>
      </c>
      <c r="F425" s="97">
        <v>23</v>
      </c>
      <c r="G425" s="114" t="s">
        <v>10</v>
      </c>
    </row>
    <row r="426" spans="3:7" ht="15" thickBot="1" x14ac:dyDescent="0.35">
      <c r="C426" s="113">
        <v>43349</v>
      </c>
      <c r="D426" s="96">
        <v>0.69688657407407406</v>
      </c>
      <c r="E426" s="97" t="s">
        <v>9</v>
      </c>
      <c r="F426" s="97">
        <v>30</v>
      </c>
      <c r="G426" s="114" t="s">
        <v>10</v>
      </c>
    </row>
    <row r="427" spans="3:7" ht="15" thickBot="1" x14ac:dyDescent="0.35">
      <c r="C427" s="113">
        <v>43349</v>
      </c>
      <c r="D427" s="96">
        <v>0.6969212962962964</v>
      </c>
      <c r="E427" s="97" t="s">
        <v>9</v>
      </c>
      <c r="F427" s="97">
        <v>30</v>
      </c>
      <c r="G427" s="114" t="s">
        <v>10</v>
      </c>
    </row>
    <row r="428" spans="3:7" ht="15" thickBot="1" x14ac:dyDescent="0.35">
      <c r="C428" s="113">
        <v>43349</v>
      </c>
      <c r="D428" s="96">
        <v>0.69839120370370367</v>
      </c>
      <c r="E428" s="97" t="s">
        <v>9</v>
      </c>
      <c r="F428" s="97">
        <v>24</v>
      </c>
      <c r="G428" s="114" t="s">
        <v>10</v>
      </c>
    </row>
    <row r="429" spans="3:7" ht="15" thickBot="1" x14ac:dyDescent="0.35">
      <c r="C429" s="113">
        <v>43349</v>
      </c>
      <c r="D429" s="96">
        <v>0.6994097222222222</v>
      </c>
      <c r="E429" s="97" t="s">
        <v>9</v>
      </c>
      <c r="F429" s="97">
        <v>22</v>
      </c>
      <c r="G429" s="114" t="s">
        <v>10</v>
      </c>
    </row>
    <row r="430" spans="3:7" ht="15" thickBot="1" x14ac:dyDescent="0.35">
      <c r="C430" s="113">
        <v>43349</v>
      </c>
      <c r="D430" s="96">
        <v>0.70076388888888896</v>
      </c>
      <c r="E430" s="97" t="s">
        <v>9</v>
      </c>
      <c r="F430" s="97">
        <v>23</v>
      </c>
      <c r="G430" s="114" t="s">
        <v>10</v>
      </c>
    </row>
    <row r="431" spans="3:7" ht="15" thickBot="1" x14ac:dyDescent="0.35">
      <c r="C431" s="113">
        <v>43349</v>
      </c>
      <c r="D431" s="96">
        <v>0.70228009259259261</v>
      </c>
      <c r="E431" s="97" t="s">
        <v>9</v>
      </c>
      <c r="F431" s="97">
        <v>13</v>
      </c>
      <c r="G431" s="114" t="s">
        <v>11</v>
      </c>
    </row>
    <row r="432" spans="3:7" ht="15" thickBot="1" x14ac:dyDescent="0.35">
      <c r="C432" s="113">
        <v>43349</v>
      </c>
      <c r="D432" s="96">
        <v>0.70238425925925929</v>
      </c>
      <c r="E432" s="97" t="s">
        <v>9</v>
      </c>
      <c r="F432" s="97">
        <v>11</v>
      </c>
      <c r="G432" s="114" t="s">
        <v>11</v>
      </c>
    </row>
    <row r="433" spans="3:7" ht="15" thickBot="1" x14ac:dyDescent="0.35">
      <c r="C433" s="113">
        <v>43349</v>
      </c>
      <c r="D433" s="96">
        <v>0.7024421296296296</v>
      </c>
      <c r="E433" s="97" t="s">
        <v>9</v>
      </c>
      <c r="F433" s="97">
        <v>20</v>
      </c>
      <c r="G433" s="114" t="s">
        <v>10</v>
      </c>
    </row>
    <row r="434" spans="3:7" ht="15" thickBot="1" x14ac:dyDescent="0.35">
      <c r="C434" s="113">
        <v>43349</v>
      </c>
      <c r="D434" s="96">
        <v>0.70374999999999999</v>
      </c>
      <c r="E434" s="97" t="s">
        <v>9</v>
      </c>
      <c r="F434" s="97">
        <v>30</v>
      </c>
      <c r="G434" s="114" t="s">
        <v>10</v>
      </c>
    </row>
    <row r="435" spans="3:7" ht="15" thickBot="1" x14ac:dyDescent="0.35">
      <c r="C435" s="113">
        <v>43349</v>
      </c>
      <c r="D435" s="96">
        <v>0.70395833333333335</v>
      </c>
      <c r="E435" s="97" t="s">
        <v>9</v>
      </c>
      <c r="F435" s="97">
        <v>16</v>
      </c>
      <c r="G435" s="114" t="s">
        <v>10</v>
      </c>
    </row>
    <row r="436" spans="3:7" ht="15" thickBot="1" x14ac:dyDescent="0.35">
      <c r="C436" s="113">
        <v>43349</v>
      </c>
      <c r="D436" s="96">
        <v>0.70403935185185185</v>
      </c>
      <c r="E436" s="97" t="s">
        <v>9</v>
      </c>
      <c r="F436" s="97">
        <v>16</v>
      </c>
      <c r="G436" s="114" t="s">
        <v>10</v>
      </c>
    </row>
    <row r="437" spans="3:7" ht="15" thickBot="1" x14ac:dyDescent="0.35">
      <c r="C437" s="113">
        <v>43349</v>
      </c>
      <c r="D437" s="96">
        <v>0.70532407407407405</v>
      </c>
      <c r="E437" s="97" t="s">
        <v>9</v>
      </c>
      <c r="F437" s="97">
        <v>23</v>
      </c>
      <c r="G437" s="114" t="s">
        <v>10</v>
      </c>
    </row>
    <row r="438" spans="3:7" ht="15" thickBot="1" x14ac:dyDescent="0.35">
      <c r="C438" s="113">
        <v>43349</v>
      </c>
      <c r="D438" s="96">
        <v>0.70701388888888894</v>
      </c>
      <c r="E438" s="97" t="s">
        <v>9</v>
      </c>
      <c r="F438" s="97">
        <v>13</v>
      </c>
      <c r="G438" s="114" t="s">
        <v>11</v>
      </c>
    </row>
    <row r="439" spans="3:7" ht="15" thickBot="1" x14ac:dyDescent="0.35">
      <c r="C439" s="113">
        <v>43349</v>
      </c>
      <c r="D439" s="96">
        <v>0.70949074074074081</v>
      </c>
      <c r="E439" s="97" t="s">
        <v>9</v>
      </c>
      <c r="F439" s="97">
        <v>18</v>
      </c>
      <c r="G439" s="114" t="s">
        <v>10</v>
      </c>
    </row>
    <row r="440" spans="3:7" ht="15" thickBot="1" x14ac:dyDescent="0.35">
      <c r="C440" s="113">
        <v>43349</v>
      </c>
      <c r="D440" s="96">
        <v>0.70951388888888889</v>
      </c>
      <c r="E440" s="97" t="s">
        <v>9</v>
      </c>
      <c r="F440" s="97">
        <v>25</v>
      </c>
      <c r="G440" s="114" t="s">
        <v>10</v>
      </c>
    </row>
    <row r="441" spans="3:7" ht="15" thickBot="1" x14ac:dyDescent="0.35">
      <c r="C441" s="113">
        <v>43349</v>
      </c>
      <c r="D441" s="96">
        <v>0.70953703703703708</v>
      </c>
      <c r="E441" s="97" t="s">
        <v>9</v>
      </c>
      <c r="F441" s="97">
        <v>29</v>
      </c>
      <c r="G441" s="114" t="s">
        <v>10</v>
      </c>
    </row>
    <row r="442" spans="3:7" ht="15" thickBot="1" x14ac:dyDescent="0.35">
      <c r="C442" s="113">
        <v>43349</v>
      </c>
      <c r="D442" s="96">
        <v>0.71196759259259268</v>
      </c>
      <c r="E442" s="97" t="s">
        <v>9</v>
      </c>
      <c r="F442" s="97">
        <v>10</v>
      </c>
      <c r="G442" s="114" t="s">
        <v>11</v>
      </c>
    </row>
    <row r="443" spans="3:7" ht="15" thickBot="1" x14ac:dyDescent="0.35">
      <c r="C443" s="113">
        <v>43349</v>
      </c>
      <c r="D443" s="96">
        <v>0.7142708333333333</v>
      </c>
      <c r="E443" s="97" t="s">
        <v>9</v>
      </c>
      <c r="F443" s="97">
        <v>13</v>
      </c>
      <c r="G443" s="114" t="s">
        <v>10</v>
      </c>
    </row>
    <row r="444" spans="3:7" ht="15" thickBot="1" x14ac:dyDescent="0.35">
      <c r="C444" s="113">
        <v>43349</v>
      </c>
      <c r="D444" s="96">
        <v>0.71430555555555564</v>
      </c>
      <c r="E444" s="97" t="s">
        <v>9</v>
      </c>
      <c r="F444" s="97">
        <v>14</v>
      </c>
      <c r="G444" s="114" t="s">
        <v>10</v>
      </c>
    </row>
    <row r="445" spans="3:7" ht="15" thickBot="1" x14ac:dyDescent="0.35">
      <c r="C445" s="113">
        <v>43349</v>
      </c>
      <c r="D445" s="96">
        <v>0.716863425925926</v>
      </c>
      <c r="E445" s="97" t="s">
        <v>9</v>
      </c>
      <c r="F445" s="97">
        <v>21</v>
      </c>
      <c r="G445" s="114" t="s">
        <v>10</v>
      </c>
    </row>
    <row r="446" spans="3:7" ht="15" thickBot="1" x14ac:dyDescent="0.35">
      <c r="C446" s="113">
        <v>43349</v>
      </c>
      <c r="D446" s="96">
        <v>0.71690972222222227</v>
      </c>
      <c r="E446" s="97" t="s">
        <v>9</v>
      </c>
      <c r="F446" s="97">
        <v>25</v>
      </c>
      <c r="G446" s="114" t="s">
        <v>10</v>
      </c>
    </row>
    <row r="447" spans="3:7" ht="15" thickBot="1" x14ac:dyDescent="0.35">
      <c r="C447" s="113">
        <v>43349</v>
      </c>
      <c r="D447" s="96">
        <v>0.71797453703703706</v>
      </c>
      <c r="E447" s="97" t="s">
        <v>9</v>
      </c>
      <c r="F447" s="97">
        <v>19</v>
      </c>
      <c r="G447" s="114" t="s">
        <v>10</v>
      </c>
    </row>
    <row r="448" spans="3:7" ht="15" thickBot="1" x14ac:dyDescent="0.35">
      <c r="C448" s="113">
        <v>43349</v>
      </c>
      <c r="D448" s="96">
        <v>0.72499999999999998</v>
      </c>
      <c r="E448" s="97" t="s">
        <v>9</v>
      </c>
      <c r="F448" s="97">
        <v>18</v>
      </c>
      <c r="G448" s="114" t="s">
        <v>10</v>
      </c>
    </row>
    <row r="449" spans="3:7" ht="15" thickBot="1" x14ac:dyDescent="0.35">
      <c r="C449" s="113">
        <v>43349</v>
      </c>
      <c r="D449" s="96">
        <v>0.73724537037037041</v>
      </c>
      <c r="E449" s="97" t="s">
        <v>9</v>
      </c>
      <c r="F449" s="97">
        <v>34</v>
      </c>
      <c r="G449" s="114" t="s">
        <v>10</v>
      </c>
    </row>
    <row r="450" spans="3:7" ht="15" thickBot="1" x14ac:dyDescent="0.35">
      <c r="C450" s="113">
        <v>43349</v>
      </c>
      <c r="D450" s="96">
        <v>0.74527777777777782</v>
      </c>
      <c r="E450" s="97" t="s">
        <v>9</v>
      </c>
      <c r="F450" s="97">
        <v>12</v>
      </c>
      <c r="G450" s="114" t="s">
        <v>11</v>
      </c>
    </row>
    <row r="451" spans="3:7" ht="15" thickBot="1" x14ac:dyDescent="0.35">
      <c r="C451" s="113">
        <v>43349</v>
      </c>
      <c r="D451" s="96">
        <v>0.74729166666666658</v>
      </c>
      <c r="E451" s="97" t="s">
        <v>9</v>
      </c>
      <c r="F451" s="97">
        <v>31</v>
      </c>
      <c r="G451" s="114" t="s">
        <v>10</v>
      </c>
    </row>
    <row r="452" spans="3:7" ht="15" thickBot="1" x14ac:dyDescent="0.35">
      <c r="C452" s="113">
        <v>43349</v>
      </c>
      <c r="D452" s="96">
        <v>0.75226851851851861</v>
      </c>
      <c r="E452" s="97" t="s">
        <v>9</v>
      </c>
      <c r="F452" s="97">
        <v>10</v>
      </c>
      <c r="G452" s="114" t="s">
        <v>10</v>
      </c>
    </row>
    <row r="453" spans="3:7" ht="15" thickBot="1" x14ac:dyDescent="0.35">
      <c r="C453" s="113">
        <v>43349</v>
      </c>
      <c r="D453" s="96">
        <v>0.75487268518518524</v>
      </c>
      <c r="E453" s="97" t="s">
        <v>9</v>
      </c>
      <c r="F453" s="97">
        <v>19</v>
      </c>
      <c r="G453" s="114" t="s">
        <v>10</v>
      </c>
    </row>
    <row r="454" spans="3:7" ht="15" thickBot="1" x14ac:dyDescent="0.35">
      <c r="C454" s="113">
        <v>43349</v>
      </c>
      <c r="D454" s="96">
        <v>0.75488425925925917</v>
      </c>
      <c r="E454" s="97" t="s">
        <v>9</v>
      </c>
      <c r="F454" s="97">
        <v>15</v>
      </c>
      <c r="G454" s="114" t="s">
        <v>11</v>
      </c>
    </row>
    <row r="455" spans="3:7" ht="15" thickBot="1" x14ac:dyDescent="0.35">
      <c r="C455" s="113">
        <v>43349</v>
      </c>
      <c r="D455" s="96">
        <v>0.75493055555555555</v>
      </c>
      <c r="E455" s="97" t="s">
        <v>9</v>
      </c>
      <c r="F455" s="97">
        <v>18</v>
      </c>
      <c r="G455" s="114" t="s">
        <v>10</v>
      </c>
    </row>
    <row r="456" spans="3:7" ht="15" thickBot="1" x14ac:dyDescent="0.35">
      <c r="C456" s="113">
        <v>43349</v>
      </c>
      <c r="D456" s="96">
        <v>0.75527777777777771</v>
      </c>
      <c r="E456" s="97" t="s">
        <v>9</v>
      </c>
      <c r="F456" s="97">
        <v>19</v>
      </c>
      <c r="G456" s="114" t="s">
        <v>10</v>
      </c>
    </row>
    <row r="457" spans="3:7" ht="15" thickBot="1" x14ac:dyDescent="0.35">
      <c r="C457" s="113">
        <v>43349</v>
      </c>
      <c r="D457" s="96">
        <v>0.7578125</v>
      </c>
      <c r="E457" s="97" t="s">
        <v>9</v>
      </c>
      <c r="F457" s="97">
        <v>11</v>
      </c>
      <c r="G457" s="114" t="s">
        <v>11</v>
      </c>
    </row>
    <row r="458" spans="3:7" ht="15" thickBot="1" x14ac:dyDescent="0.35">
      <c r="C458" s="113">
        <v>43349</v>
      </c>
      <c r="D458" s="96">
        <v>0.76140046296296304</v>
      </c>
      <c r="E458" s="97" t="s">
        <v>9</v>
      </c>
      <c r="F458" s="97">
        <v>16</v>
      </c>
      <c r="G458" s="114" t="s">
        <v>11</v>
      </c>
    </row>
    <row r="459" spans="3:7" ht="15" thickBot="1" x14ac:dyDescent="0.35">
      <c r="C459" s="113">
        <v>43349</v>
      </c>
      <c r="D459" s="96">
        <v>0.76151620370370365</v>
      </c>
      <c r="E459" s="97" t="s">
        <v>9</v>
      </c>
      <c r="F459" s="97">
        <v>9</v>
      </c>
      <c r="G459" s="114" t="s">
        <v>11</v>
      </c>
    </row>
    <row r="460" spans="3:7" ht="15" thickBot="1" x14ac:dyDescent="0.35">
      <c r="C460" s="113">
        <v>43349</v>
      </c>
      <c r="D460" s="96">
        <v>0.76170138888888894</v>
      </c>
      <c r="E460" s="97" t="s">
        <v>9</v>
      </c>
      <c r="F460" s="97">
        <v>23</v>
      </c>
      <c r="G460" s="114" t="s">
        <v>10</v>
      </c>
    </row>
    <row r="461" spans="3:7" ht="15" thickBot="1" x14ac:dyDescent="0.35">
      <c r="C461" s="113">
        <v>43349</v>
      </c>
      <c r="D461" s="96">
        <v>0.76541666666666675</v>
      </c>
      <c r="E461" s="97" t="s">
        <v>9</v>
      </c>
      <c r="F461" s="97">
        <v>32</v>
      </c>
      <c r="G461" s="114" t="s">
        <v>10</v>
      </c>
    </row>
    <row r="462" spans="3:7" ht="15" thickBot="1" x14ac:dyDescent="0.35">
      <c r="C462" s="113">
        <v>43349</v>
      </c>
      <c r="D462" s="96">
        <v>0.76716435185185183</v>
      </c>
      <c r="E462" s="97" t="s">
        <v>9</v>
      </c>
      <c r="F462" s="97">
        <v>8</v>
      </c>
      <c r="G462" s="114" t="s">
        <v>11</v>
      </c>
    </row>
    <row r="463" spans="3:7" ht="15" thickBot="1" x14ac:dyDescent="0.35">
      <c r="C463" s="113">
        <v>43349</v>
      </c>
      <c r="D463" s="96">
        <v>0.76716435185185183</v>
      </c>
      <c r="E463" s="97" t="s">
        <v>9</v>
      </c>
      <c r="F463" s="97">
        <v>7</v>
      </c>
      <c r="G463" s="114" t="s">
        <v>11</v>
      </c>
    </row>
    <row r="464" spans="3:7" ht="15" thickBot="1" x14ac:dyDescent="0.35">
      <c r="C464" s="113">
        <v>43349</v>
      </c>
      <c r="D464" s="96">
        <v>0.76719907407407406</v>
      </c>
      <c r="E464" s="97" t="s">
        <v>9</v>
      </c>
      <c r="F464" s="97">
        <v>13</v>
      </c>
      <c r="G464" s="114" t="s">
        <v>11</v>
      </c>
    </row>
    <row r="465" spans="3:7" ht="15" thickBot="1" x14ac:dyDescent="0.35">
      <c r="C465" s="113">
        <v>43349</v>
      </c>
      <c r="D465" s="96">
        <v>0.7672106481481481</v>
      </c>
      <c r="E465" s="97" t="s">
        <v>9</v>
      </c>
      <c r="F465" s="97">
        <v>14</v>
      </c>
      <c r="G465" s="114" t="s">
        <v>11</v>
      </c>
    </row>
    <row r="466" spans="3:7" ht="15" thickBot="1" x14ac:dyDescent="0.35">
      <c r="C466" s="113">
        <v>43349</v>
      </c>
      <c r="D466" s="96">
        <v>0.7672337962962964</v>
      </c>
      <c r="E466" s="97" t="s">
        <v>9</v>
      </c>
      <c r="F466" s="97">
        <v>14</v>
      </c>
      <c r="G466" s="114" t="s">
        <v>11</v>
      </c>
    </row>
    <row r="467" spans="3:7" ht="15" thickBot="1" x14ac:dyDescent="0.35">
      <c r="C467" s="113">
        <v>43349</v>
      </c>
      <c r="D467" s="96">
        <v>0.76725694444444448</v>
      </c>
      <c r="E467" s="97" t="s">
        <v>9</v>
      </c>
      <c r="F467" s="97">
        <v>16</v>
      </c>
      <c r="G467" s="114" t="s">
        <v>11</v>
      </c>
    </row>
    <row r="468" spans="3:7" ht="15" thickBot="1" x14ac:dyDescent="0.35">
      <c r="C468" s="113">
        <v>43349</v>
      </c>
      <c r="D468" s="96">
        <v>0.76725694444444448</v>
      </c>
      <c r="E468" s="97" t="s">
        <v>9</v>
      </c>
      <c r="F468" s="97">
        <v>15</v>
      </c>
      <c r="G468" s="114" t="s">
        <v>11</v>
      </c>
    </row>
    <row r="469" spans="3:7" ht="15" thickBot="1" x14ac:dyDescent="0.35">
      <c r="C469" s="113">
        <v>43349</v>
      </c>
      <c r="D469" s="96">
        <v>0.76729166666666659</v>
      </c>
      <c r="E469" s="97" t="s">
        <v>9</v>
      </c>
      <c r="F469" s="97">
        <v>23</v>
      </c>
      <c r="G469" s="114" t="s">
        <v>11</v>
      </c>
    </row>
    <row r="470" spans="3:7" ht="15" thickBot="1" x14ac:dyDescent="0.35">
      <c r="C470" s="113">
        <v>43349</v>
      </c>
      <c r="D470" s="96">
        <v>0.76730324074074074</v>
      </c>
      <c r="E470" s="97" t="s">
        <v>9</v>
      </c>
      <c r="F470" s="97">
        <v>21</v>
      </c>
      <c r="G470" s="114" t="s">
        <v>11</v>
      </c>
    </row>
    <row r="471" spans="3:7" ht="15" thickBot="1" x14ac:dyDescent="0.35">
      <c r="C471" s="113">
        <v>43349</v>
      </c>
      <c r="D471" s="96">
        <v>0.76731481481481489</v>
      </c>
      <c r="E471" s="97" t="s">
        <v>9</v>
      </c>
      <c r="F471" s="97">
        <v>14</v>
      </c>
      <c r="G471" s="114" t="s">
        <v>11</v>
      </c>
    </row>
    <row r="472" spans="3:7" ht="15" thickBot="1" x14ac:dyDescent="0.35">
      <c r="C472" s="113">
        <v>43349</v>
      </c>
      <c r="D472" s="96">
        <v>0.76733796296296297</v>
      </c>
      <c r="E472" s="97" t="s">
        <v>9</v>
      </c>
      <c r="F472" s="97">
        <v>11</v>
      </c>
      <c r="G472" s="114" t="s">
        <v>11</v>
      </c>
    </row>
    <row r="473" spans="3:7" ht="15" thickBot="1" x14ac:dyDescent="0.35">
      <c r="C473" s="113">
        <v>43349</v>
      </c>
      <c r="D473" s="96">
        <v>0.7691782407407407</v>
      </c>
      <c r="E473" s="97" t="s">
        <v>9</v>
      </c>
      <c r="F473" s="97">
        <v>30</v>
      </c>
      <c r="G473" s="114" t="s">
        <v>10</v>
      </c>
    </row>
    <row r="474" spans="3:7" ht="15" thickBot="1" x14ac:dyDescent="0.35">
      <c r="C474" s="113">
        <v>43349</v>
      </c>
      <c r="D474" s="96">
        <v>0.76923611111111112</v>
      </c>
      <c r="E474" s="97" t="s">
        <v>9</v>
      </c>
      <c r="F474" s="97">
        <v>28</v>
      </c>
      <c r="G474" s="114" t="s">
        <v>10</v>
      </c>
    </row>
    <row r="475" spans="3:7" ht="15" thickBot="1" x14ac:dyDescent="0.35">
      <c r="C475" s="113">
        <v>43349</v>
      </c>
      <c r="D475" s="96">
        <v>0.76998842592592587</v>
      </c>
      <c r="E475" s="97" t="s">
        <v>9</v>
      </c>
      <c r="F475" s="97">
        <v>17</v>
      </c>
      <c r="G475" s="114" t="s">
        <v>10</v>
      </c>
    </row>
    <row r="476" spans="3:7" ht="15" thickBot="1" x14ac:dyDescent="0.35">
      <c r="C476" s="113">
        <v>43349</v>
      </c>
      <c r="D476" s="96">
        <v>0.77019675925925923</v>
      </c>
      <c r="E476" s="97" t="s">
        <v>9</v>
      </c>
      <c r="F476" s="97">
        <v>24</v>
      </c>
      <c r="G476" s="114" t="s">
        <v>10</v>
      </c>
    </row>
    <row r="477" spans="3:7" ht="15" thickBot="1" x14ac:dyDescent="0.35">
      <c r="C477" s="113">
        <v>43349</v>
      </c>
      <c r="D477" s="96">
        <v>0.77708333333333324</v>
      </c>
      <c r="E477" s="97" t="s">
        <v>9</v>
      </c>
      <c r="F477" s="97">
        <v>14</v>
      </c>
      <c r="G477" s="114" t="s">
        <v>11</v>
      </c>
    </row>
    <row r="478" spans="3:7" ht="15" thickBot="1" x14ac:dyDescent="0.35">
      <c r="C478" s="113">
        <v>43349</v>
      </c>
      <c r="D478" s="96">
        <v>0.77728009259259256</v>
      </c>
      <c r="E478" s="97" t="s">
        <v>9</v>
      </c>
      <c r="F478" s="97">
        <v>11</v>
      </c>
      <c r="G478" s="114" t="s">
        <v>11</v>
      </c>
    </row>
    <row r="479" spans="3:7" ht="15" thickBot="1" x14ac:dyDescent="0.35">
      <c r="C479" s="113">
        <v>43349</v>
      </c>
      <c r="D479" s="96">
        <v>0.77818287037037026</v>
      </c>
      <c r="E479" s="97" t="s">
        <v>9</v>
      </c>
      <c r="F479" s="97">
        <v>9</v>
      </c>
      <c r="G479" s="114" t="s">
        <v>11</v>
      </c>
    </row>
    <row r="480" spans="3:7" ht="15" thickBot="1" x14ac:dyDescent="0.35">
      <c r="C480" s="113">
        <v>43349</v>
      </c>
      <c r="D480" s="96">
        <v>0.77819444444444441</v>
      </c>
      <c r="E480" s="97" t="s">
        <v>9</v>
      </c>
      <c r="F480" s="97">
        <v>17</v>
      </c>
      <c r="G480" s="114" t="s">
        <v>11</v>
      </c>
    </row>
    <row r="481" spans="3:7" ht="15" thickBot="1" x14ac:dyDescent="0.35">
      <c r="C481" s="113">
        <v>43349</v>
      </c>
      <c r="D481" s="96">
        <v>0.77822916666666664</v>
      </c>
      <c r="E481" s="97" t="s">
        <v>9</v>
      </c>
      <c r="F481" s="97">
        <v>22</v>
      </c>
      <c r="G481" s="114" t="s">
        <v>11</v>
      </c>
    </row>
    <row r="482" spans="3:7" ht="15" thickBot="1" x14ac:dyDescent="0.35">
      <c r="C482" s="113">
        <v>43349</v>
      </c>
      <c r="D482" s="96">
        <v>0.77824074074074068</v>
      </c>
      <c r="E482" s="97" t="s">
        <v>9</v>
      </c>
      <c r="F482" s="97">
        <v>16</v>
      </c>
      <c r="G482" s="114" t="s">
        <v>11</v>
      </c>
    </row>
    <row r="483" spans="3:7" ht="15" thickBot="1" x14ac:dyDescent="0.35">
      <c r="C483" s="113">
        <v>43349</v>
      </c>
      <c r="D483" s="96">
        <v>0.77828703703703705</v>
      </c>
      <c r="E483" s="97" t="s">
        <v>9</v>
      </c>
      <c r="F483" s="97">
        <v>10</v>
      </c>
      <c r="G483" s="114" t="s">
        <v>11</v>
      </c>
    </row>
    <row r="484" spans="3:7" ht="15" thickBot="1" x14ac:dyDescent="0.35">
      <c r="C484" s="113">
        <v>43349</v>
      </c>
      <c r="D484" s="96">
        <v>0.77962962962962967</v>
      </c>
      <c r="E484" s="97" t="s">
        <v>9</v>
      </c>
      <c r="F484" s="97">
        <v>35</v>
      </c>
      <c r="G484" s="114" t="s">
        <v>10</v>
      </c>
    </row>
    <row r="485" spans="3:7" ht="15" thickBot="1" x14ac:dyDescent="0.35">
      <c r="C485" s="113">
        <v>43349</v>
      </c>
      <c r="D485" s="96">
        <v>0.781712962962963</v>
      </c>
      <c r="E485" s="97" t="s">
        <v>9</v>
      </c>
      <c r="F485" s="97">
        <v>10</v>
      </c>
      <c r="G485" s="114" t="s">
        <v>11</v>
      </c>
    </row>
    <row r="486" spans="3:7" ht="15" thickBot="1" x14ac:dyDescent="0.35">
      <c r="C486" s="113">
        <v>43349</v>
      </c>
      <c r="D486" s="96">
        <v>0.78202546296296294</v>
      </c>
      <c r="E486" s="97" t="s">
        <v>9</v>
      </c>
      <c r="F486" s="97">
        <v>12</v>
      </c>
      <c r="G486" s="114" t="s">
        <v>11</v>
      </c>
    </row>
    <row r="487" spans="3:7" ht="15" thickBot="1" x14ac:dyDescent="0.35">
      <c r="C487" s="113">
        <v>43349</v>
      </c>
      <c r="D487" s="96">
        <v>0.78219907407407396</v>
      </c>
      <c r="E487" s="97" t="s">
        <v>9</v>
      </c>
      <c r="F487" s="97">
        <v>18</v>
      </c>
      <c r="G487" s="114" t="s">
        <v>11</v>
      </c>
    </row>
    <row r="488" spans="3:7" ht="15" thickBot="1" x14ac:dyDescent="0.35">
      <c r="C488" s="113">
        <v>43349</v>
      </c>
      <c r="D488" s="96">
        <v>0.78221064814814811</v>
      </c>
      <c r="E488" s="97" t="s">
        <v>9</v>
      </c>
      <c r="F488" s="97">
        <v>11</v>
      </c>
      <c r="G488" s="114" t="s">
        <v>11</v>
      </c>
    </row>
    <row r="489" spans="3:7" ht="15" thickBot="1" x14ac:dyDescent="0.35">
      <c r="C489" s="113">
        <v>43349</v>
      </c>
      <c r="D489" s="96">
        <v>0.78567129629629628</v>
      </c>
      <c r="E489" s="97" t="s">
        <v>9</v>
      </c>
      <c r="F489" s="97">
        <v>11</v>
      </c>
      <c r="G489" s="114" t="s">
        <v>11</v>
      </c>
    </row>
    <row r="490" spans="3:7" ht="15" thickBot="1" x14ac:dyDescent="0.35">
      <c r="C490" s="113">
        <v>43349</v>
      </c>
      <c r="D490" s="96">
        <v>0.78726851851851853</v>
      </c>
      <c r="E490" s="97" t="s">
        <v>9</v>
      </c>
      <c r="F490" s="97">
        <v>11</v>
      </c>
      <c r="G490" s="114" t="s">
        <v>10</v>
      </c>
    </row>
    <row r="491" spans="3:7" ht="15" thickBot="1" x14ac:dyDescent="0.35">
      <c r="C491" s="113">
        <v>43349</v>
      </c>
      <c r="D491" s="96">
        <v>0.79298611111111106</v>
      </c>
      <c r="E491" s="97" t="s">
        <v>9</v>
      </c>
      <c r="F491" s="97">
        <v>25</v>
      </c>
      <c r="G491" s="114" t="s">
        <v>10</v>
      </c>
    </row>
    <row r="492" spans="3:7" ht="15" thickBot="1" x14ac:dyDescent="0.35">
      <c r="C492" s="113">
        <v>43349</v>
      </c>
      <c r="D492" s="96">
        <v>0.7974768518518518</v>
      </c>
      <c r="E492" s="97" t="s">
        <v>9</v>
      </c>
      <c r="F492" s="97">
        <v>11</v>
      </c>
      <c r="G492" s="114" t="s">
        <v>10</v>
      </c>
    </row>
    <row r="493" spans="3:7" ht="15" thickBot="1" x14ac:dyDescent="0.35">
      <c r="C493" s="113">
        <v>43349</v>
      </c>
      <c r="D493" s="96">
        <v>0.80738425925925927</v>
      </c>
      <c r="E493" s="97" t="s">
        <v>9</v>
      </c>
      <c r="F493" s="97">
        <v>12</v>
      </c>
      <c r="G493" s="114" t="s">
        <v>11</v>
      </c>
    </row>
    <row r="494" spans="3:7" ht="15" thickBot="1" x14ac:dyDescent="0.35">
      <c r="C494" s="113">
        <v>43349</v>
      </c>
      <c r="D494" s="96">
        <v>0.81119212962962972</v>
      </c>
      <c r="E494" s="97" t="s">
        <v>9</v>
      </c>
      <c r="F494" s="97">
        <v>13</v>
      </c>
      <c r="G494" s="114" t="s">
        <v>11</v>
      </c>
    </row>
    <row r="495" spans="3:7" ht="15" thickBot="1" x14ac:dyDescent="0.35">
      <c r="C495" s="113">
        <v>43349</v>
      </c>
      <c r="D495" s="96">
        <v>0.81626157407407407</v>
      </c>
      <c r="E495" s="97" t="s">
        <v>9</v>
      </c>
      <c r="F495" s="97">
        <v>10</v>
      </c>
      <c r="G495" s="114" t="s">
        <v>10</v>
      </c>
    </row>
    <row r="496" spans="3:7" ht="15" thickBot="1" x14ac:dyDescent="0.35">
      <c r="C496" s="113">
        <v>43349</v>
      </c>
      <c r="D496" s="96">
        <v>0.81921296296296298</v>
      </c>
      <c r="E496" s="97" t="s">
        <v>9</v>
      </c>
      <c r="F496" s="97">
        <v>17</v>
      </c>
      <c r="G496" s="114" t="s">
        <v>10</v>
      </c>
    </row>
    <row r="497" spans="3:7" ht="15" thickBot="1" x14ac:dyDescent="0.35">
      <c r="C497" s="113">
        <v>43349</v>
      </c>
      <c r="D497" s="96">
        <v>0.81929398148148147</v>
      </c>
      <c r="E497" s="97" t="s">
        <v>9</v>
      </c>
      <c r="F497" s="97">
        <v>18</v>
      </c>
      <c r="G497" s="114" t="s">
        <v>10</v>
      </c>
    </row>
    <row r="498" spans="3:7" ht="15" thickBot="1" x14ac:dyDescent="0.35">
      <c r="C498" s="113">
        <v>43349</v>
      </c>
      <c r="D498" s="96">
        <v>0.82902777777777781</v>
      </c>
      <c r="E498" s="97" t="s">
        <v>9</v>
      </c>
      <c r="F498" s="97">
        <v>18</v>
      </c>
      <c r="G498" s="114" t="s">
        <v>11</v>
      </c>
    </row>
    <row r="499" spans="3:7" ht="15" thickBot="1" x14ac:dyDescent="0.35">
      <c r="C499" s="113">
        <v>43349</v>
      </c>
      <c r="D499" s="96">
        <v>0.83311342592592597</v>
      </c>
      <c r="E499" s="97" t="s">
        <v>9</v>
      </c>
      <c r="F499" s="97">
        <v>20</v>
      </c>
      <c r="G499" s="114" t="s">
        <v>10</v>
      </c>
    </row>
    <row r="500" spans="3:7" ht="15" thickBot="1" x14ac:dyDescent="0.35">
      <c r="C500" s="113">
        <v>43349</v>
      </c>
      <c r="D500" s="96">
        <v>0.84106481481481488</v>
      </c>
      <c r="E500" s="97" t="s">
        <v>9</v>
      </c>
      <c r="F500" s="97">
        <v>14</v>
      </c>
      <c r="G500" s="114" t="s">
        <v>11</v>
      </c>
    </row>
    <row r="501" spans="3:7" ht="15" thickBot="1" x14ac:dyDescent="0.35">
      <c r="C501" s="113">
        <v>43349</v>
      </c>
      <c r="D501" s="96">
        <v>0.84987268518518511</v>
      </c>
      <c r="E501" s="97" t="s">
        <v>9</v>
      </c>
      <c r="F501" s="97">
        <v>16</v>
      </c>
      <c r="G501" s="114" t="s">
        <v>10</v>
      </c>
    </row>
    <row r="502" spans="3:7" ht="15" thickBot="1" x14ac:dyDescent="0.35">
      <c r="C502" s="113">
        <v>43349</v>
      </c>
      <c r="D502" s="96">
        <v>0.85115740740740742</v>
      </c>
      <c r="E502" s="97" t="s">
        <v>9</v>
      </c>
      <c r="F502" s="97">
        <v>18</v>
      </c>
      <c r="G502" s="114" t="s">
        <v>10</v>
      </c>
    </row>
    <row r="503" spans="3:7" ht="15" thickBot="1" x14ac:dyDescent="0.35">
      <c r="C503" s="113">
        <v>43350</v>
      </c>
      <c r="D503" s="96">
        <v>0.13443287037037036</v>
      </c>
      <c r="E503" s="97" t="s">
        <v>9</v>
      </c>
      <c r="F503" s="97">
        <v>31</v>
      </c>
      <c r="G503" s="114" t="s">
        <v>10</v>
      </c>
    </row>
    <row r="504" spans="3:7" ht="15" thickBot="1" x14ac:dyDescent="0.35">
      <c r="C504" s="113">
        <v>43350</v>
      </c>
      <c r="D504" s="96">
        <v>0.1365625</v>
      </c>
      <c r="E504" s="97" t="s">
        <v>9</v>
      </c>
      <c r="F504" s="97">
        <v>14</v>
      </c>
      <c r="G504" s="114" t="s">
        <v>11</v>
      </c>
    </row>
    <row r="505" spans="3:7" ht="15" thickBot="1" x14ac:dyDescent="0.35">
      <c r="C505" s="113">
        <v>43350</v>
      </c>
      <c r="D505" s="96">
        <v>0.13678240740740741</v>
      </c>
      <c r="E505" s="97" t="s">
        <v>9</v>
      </c>
      <c r="F505" s="97">
        <v>11</v>
      </c>
      <c r="G505" s="114" t="s">
        <v>11</v>
      </c>
    </row>
    <row r="506" spans="3:7" ht="15" thickBot="1" x14ac:dyDescent="0.35">
      <c r="C506" s="113">
        <v>43350</v>
      </c>
      <c r="D506" s="96">
        <v>0.13681712962962964</v>
      </c>
      <c r="E506" s="97" t="s">
        <v>9</v>
      </c>
      <c r="F506" s="97">
        <v>11</v>
      </c>
      <c r="G506" s="114" t="s">
        <v>11</v>
      </c>
    </row>
    <row r="507" spans="3:7" ht="15" thickBot="1" x14ac:dyDescent="0.35">
      <c r="C507" s="113">
        <v>43350</v>
      </c>
      <c r="D507" s="96">
        <v>0.27527777777777779</v>
      </c>
      <c r="E507" s="97" t="s">
        <v>9</v>
      </c>
      <c r="F507" s="97">
        <v>11</v>
      </c>
      <c r="G507" s="114" t="s">
        <v>11</v>
      </c>
    </row>
    <row r="508" spans="3:7" ht="15" thickBot="1" x14ac:dyDescent="0.35">
      <c r="C508" s="113">
        <v>43350</v>
      </c>
      <c r="D508" s="96">
        <v>0.28512731481481485</v>
      </c>
      <c r="E508" s="97" t="s">
        <v>9</v>
      </c>
      <c r="F508" s="97">
        <v>12</v>
      </c>
      <c r="G508" s="114" t="s">
        <v>11</v>
      </c>
    </row>
    <row r="509" spans="3:7" ht="15" thickBot="1" x14ac:dyDescent="0.35">
      <c r="C509" s="113">
        <v>43350</v>
      </c>
      <c r="D509" s="96">
        <v>0.28619212962962964</v>
      </c>
      <c r="E509" s="97" t="s">
        <v>9</v>
      </c>
      <c r="F509" s="97">
        <v>12</v>
      </c>
      <c r="G509" s="114" t="s">
        <v>11</v>
      </c>
    </row>
    <row r="510" spans="3:7" ht="15" thickBot="1" x14ac:dyDescent="0.35">
      <c r="C510" s="113">
        <v>43350</v>
      </c>
      <c r="D510" s="96">
        <v>0.30428240740740742</v>
      </c>
      <c r="E510" s="97" t="s">
        <v>9</v>
      </c>
      <c r="F510" s="97">
        <v>12</v>
      </c>
      <c r="G510" s="114" t="s">
        <v>11</v>
      </c>
    </row>
    <row r="511" spans="3:7" ht="15" thickBot="1" x14ac:dyDescent="0.35">
      <c r="C511" s="113">
        <v>43350</v>
      </c>
      <c r="D511" s="96">
        <v>0.30464120370370368</v>
      </c>
      <c r="E511" s="97" t="s">
        <v>9</v>
      </c>
      <c r="F511" s="97">
        <v>13</v>
      </c>
      <c r="G511" s="114" t="s">
        <v>11</v>
      </c>
    </row>
    <row r="512" spans="3:7" ht="15" thickBot="1" x14ac:dyDescent="0.35">
      <c r="C512" s="113">
        <v>43350</v>
      </c>
      <c r="D512" s="96">
        <v>0.31111111111111112</v>
      </c>
      <c r="E512" s="97" t="s">
        <v>9</v>
      </c>
      <c r="F512" s="97">
        <v>12</v>
      </c>
      <c r="G512" s="114" t="s">
        <v>11</v>
      </c>
    </row>
    <row r="513" spans="3:7" ht="15" thickBot="1" x14ac:dyDescent="0.35">
      <c r="C513" s="113">
        <v>43350</v>
      </c>
      <c r="D513" s="96">
        <v>0.31297453703703704</v>
      </c>
      <c r="E513" s="97" t="s">
        <v>9</v>
      </c>
      <c r="F513" s="97">
        <v>10</v>
      </c>
      <c r="G513" s="114" t="s">
        <v>10</v>
      </c>
    </row>
    <row r="514" spans="3:7" ht="15" thickBot="1" x14ac:dyDescent="0.35">
      <c r="C514" s="113">
        <v>43350</v>
      </c>
      <c r="D514" s="96">
        <v>0.32069444444444445</v>
      </c>
      <c r="E514" s="97" t="s">
        <v>9</v>
      </c>
      <c r="F514" s="97">
        <v>10</v>
      </c>
      <c r="G514" s="114" t="s">
        <v>11</v>
      </c>
    </row>
    <row r="515" spans="3:7" ht="15" thickBot="1" x14ac:dyDescent="0.35">
      <c r="C515" s="113">
        <v>43350</v>
      </c>
      <c r="D515" s="96">
        <v>0.32844907407407409</v>
      </c>
      <c r="E515" s="97" t="s">
        <v>9</v>
      </c>
      <c r="F515" s="97">
        <v>29</v>
      </c>
      <c r="G515" s="114" t="s">
        <v>11</v>
      </c>
    </row>
    <row r="516" spans="3:7" ht="15" thickBot="1" x14ac:dyDescent="0.35">
      <c r="C516" s="113">
        <v>43350</v>
      </c>
      <c r="D516" s="96">
        <v>0.32848379629629632</v>
      </c>
      <c r="E516" s="97" t="s">
        <v>9</v>
      </c>
      <c r="F516" s="97">
        <v>26</v>
      </c>
      <c r="G516" s="114" t="s">
        <v>11</v>
      </c>
    </row>
    <row r="517" spans="3:7" ht="15" thickBot="1" x14ac:dyDescent="0.35">
      <c r="C517" s="113">
        <v>43350</v>
      </c>
      <c r="D517" s="96">
        <v>0.36214120370370373</v>
      </c>
      <c r="E517" s="97" t="s">
        <v>9</v>
      </c>
      <c r="F517" s="97">
        <v>23</v>
      </c>
      <c r="G517" s="114" t="s">
        <v>11</v>
      </c>
    </row>
    <row r="518" spans="3:7" ht="15" thickBot="1" x14ac:dyDescent="0.35">
      <c r="C518" s="113">
        <v>43350</v>
      </c>
      <c r="D518" s="96">
        <v>0.388125</v>
      </c>
      <c r="E518" s="97" t="s">
        <v>9</v>
      </c>
      <c r="F518" s="97">
        <v>19</v>
      </c>
      <c r="G518" s="114" t="s">
        <v>11</v>
      </c>
    </row>
    <row r="519" spans="3:7" ht="15" thickBot="1" x14ac:dyDescent="0.35">
      <c r="C519" s="113">
        <v>43350</v>
      </c>
      <c r="D519" s="96">
        <v>0.4211805555555555</v>
      </c>
      <c r="E519" s="97" t="s">
        <v>9</v>
      </c>
      <c r="F519" s="97">
        <v>13</v>
      </c>
      <c r="G519" s="114" t="s">
        <v>11</v>
      </c>
    </row>
    <row r="520" spans="3:7" ht="15" thickBot="1" x14ac:dyDescent="0.35">
      <c r="C520" s="113">
        <v>43350</v>
      </c>
      <c r="D520" s="96">
        <v>0.44530092592592596</v>
      </c>
      <c r="E520" s="97" t="s">
        <v>9</v>
      </c>
      <c r="F520" s="97">
        <v>11</v>
      </c>
      <c r="G520" s="114" t="s">
        <v>10</v>
      </c>
    </row>
    <row r="521" spans="3:7" ht="15" thickBot="1" x14ac:dyDescent="0.35">
      <c r="C521" s="113">
        <v>43350</v>
      </c>
      <c r="D521" s="96">
        <v>0.45984953703703701</v>
      </c>
      <c r="E521" s="97" t="s">
        <v>9</v>
      </c>
      <c r="F521" s="97">
        <v>11</v>
      </c>
      <c r="G521" s="114" t="s">
        <v>11</v>
      </c>
    </row>
    <row r="522" spans="3:7" ht="15" thickBot="1" x14ac:dyDescent="0.35">
      <c r="C522" s="113">
        <v>43350</v>
      </c>
      <c r="D522" s="96">
        <v>0.46266203703703707</v>
      </c>
      <c r="E522" s="97" t="s">
        <v>9</v>
      </c>
      <c r="F522" s="97">
        <v>8</v>
      </c>
      <c r="G522" s="114" t="s">
        <v>10</v>
      </c>
    </row>
    <row r="523" spans="3:7" ht="15" thickBot="1" x14ac:dyDescent="0.35">
      <c r="C523" s="113">
        <v>43350</v>
      </c>
      <c r="D523" s="96">
        <v>0.47997685185185185</v>
      </c>
      <c r="E523" s="97" t="s">
        <v>9</v>
      </c>
      <c r="F523" s="97">
        <v>21</v>
      </c>
      <c r="G523" s="114" t="s">
        <v>10</v>
      </c>
    </row>
    <row r="524" spans="3:7" ht="15" thickBot="1" x14ac:dyDescent="0.35">
      <c r="C524" s="113">
        <v>43350</v>
      </c>
      <c r="D524" s="96">
        <v>0.4881712962962963</v>
      </c>
      <c r="E524" s="97" t="s">
        <v>9</v>
      </c>
      <c r="F524" s="97">
        <v>18</v>
      </c>
      <c r="G524" s="114" t="s">
        <v>10</v>
      </c>
    </row>
    <row r="525" spans="3:7" ht="15" thickBot="1" x14ac:dyDescent="0.35">
      <c r="C525" s="113">
        <v>43350</v>
      </c>
      <c r="D525" s="96">
        <v>0.50456018518518519</v>
      </c>
      <c r="E525" s="97" t="s">
        <v>9</v>
      </c>
      <c r="F525" s="97">
        <v>18</v>
      </c>
      <c r="G525" s="114" t="s">
        <v>10</v>
      </c>
    </row>
    <row r="526" spans="3:7" ht="15" thickBot="1" x14ac:dyDescent="0.35">
      <c r="C526" s="113">
        <v>43350</v>
      </c>
      <c r="D526" s="96">
        <v>0.50471064814814814</v>
      </c>
      <c r="E526" s="97" t="s">
        <v>9</v>
      </c>
      <c r="F526" s="97">
        <v>24</v>
      </c>
      <c r="G526" s="114" t="s">
        <v>10</v>
      </c>
    </row>
    <row r="527" spans="3:7" ht="15" thickBot="1" x14ac:dyDescent="0.35">
      <c r="C527" s="113">
        <v>43350</v>
      </c>
      <c r="D527" s="96">
        <v>0.50541666666666674</v>
      </c>
      <c r="E527" s="97" t="s">
        <v>9</v>
      </c>
      <c r="F527" s="97">
        <v>12</v>
      </c>
      <c r="G527" s="114" t="s">
        <v>11</v>
      </c>
    </row>
    <row r="528" spans="3:7" ht="15" thickBot="1" x14ac:dyDescent="0.35">
      <c r="C528" s="113">
        <v>43350</v>
      </c>
      <c r="D528" s="96">
        <v>0.50561342592592595</v>
      </c>
      <c r="E528" s="97" t="s">
        <v>9</v>
      </c>
      <c r="F528" s="97">
        <v>13</v>
      </c>
      <c r="G528" s="114" t="s">
        <v>11</v>
      </c>
    </row>
    <row r="529" spans="3:7" ht="15" thickBot="1" x14ac:dyDescent="0.35">
      <c r="C529" s="113">
        <v>43350</v>
      </c>
      <c r="D529" s="96">
        <v>0.50731481481481489</v>
      </c>
      <c r="E529" s="97" t="s">
        <v>9</v>
      </c>
      <c r="F529" s="97">
        <v>11</v>
      </c>
      <c r="G529" s="114" t="s">
        <v>11</v>
      </c>
    </row>
    <row r="530" spans="3:7" ht="15" thickBot="1" x14ac:dyDescent="0.35">
      <c r="C530" s="113">
        <v>43350</v>
      </c>
      <c r="D530" s="96">
        <v>0.5143402777777778</v>
      </c>
      <c r="E530" s="97" t="s">
        <v>9</v>
      </c>
      <c r="F530" s="97">
        <v>10</v>
      </c>
      <c r="G530" s="114" t="s">
        <v>11</v>
      </c>
    </row>
    <row r="531" spans="3:7" ht="15" thickBot="1" x14ac:dyDescent="0.35">
      <c r="C531" s="113">
        <v>43350</v>
      </c>
      <c r="D531" s="96">
        <v>0.51443287037037033</v>
      </c>
      <c r="E531" s="97" t="s">
        <v>9</v>
      </c>
      <c r="F531" s="97">
        <v>29</v>
      </c>
      <c r="G531" s="114" t="s">
        <v>10</v>
      </c>
    </row>
    <row r="532" spans="3:7" ht="15" thickBot="1" x14ac:dyDescent="0.35">
      <c r="C532" s="113">
        <v>43350</v>
      </c>
      <c r="D532" s="96">
        <v>0.54850694444444448</v>
      </c>
      <c r="E532" s="97" t="s">
        <v>9</v>
      </c>
      <c r="F532" s="97">
        <v>11</v>
      </c>
      <c r="G532" s="114" t="s">
        <v>11</v>
      </c>
    </row>
    <row r="533" spans="3:7" ht="15" thickBot="1" x14ac:dyDescent="0.35">
      <c r="C533" s="113">
        <v>43350</v>
      </c>
      <c r="D533" s="96">
        <v>0.55614583333333334</v>
      </c>
      <c r="E533" s="97" t="s">
        <v>9</v>
      </c>
      <c r="F533" s="97">
        <v>13</v>
      </c>
      <c r="G533" s="114" t="s">
        <v>11</v>
      </c>
    </row>
    <row r="534" spans="3:7" ht="15" thickBot="1" x14ac:dyDescent="0.35">
      <c r="C534" s="113">
        <v>43350</v>
      </c>
      <c r="D534" s="96">
        <v>0.55646990740740743</v>
      </c>
      <c r="E534" s="97" t="s">
        <v>9</v>
      </c>
      <c r="F534" s="97">
        <v>10</v>
      </c>
      <c r="G534" s="114" t="s">
        <v>11</v>
      </c>
    </row>
    <row r="535" spans="3:7" ht="15" thickBot="1" x14ac:dyDescent="0.35">
      <c r="C535" s="113">
        <v>43350</v>
      </c>
      <c r="D535" s="96">
        <v>0.57671296296296293</v>
      </c>
      <c r="E535" s="97" t="s">
        <v>9</v>
      </c>
      <c r="F535" s="97">
        <v>10</v>
      </c>
      <c r="G535" s="114" t="s">
        <v>10</v>
      </c>
    </row>
    <row r="536" spans="3:7" ht="15" thickBot="1" x14ac:dyDescent="0.35">
      <c r="C536" s="113">
        <v>43350</v>
      </c>
      <c r="D536" s="96">
        <v>0.63130787037037039</v>
      </c>
      <c r="E536" s="97" t="s">
        <v>9</v>
      </c>
      <c r="F536" s="97">
        <v>11</v>
      </c>
      <c r="G536" s="114" t="s">
        <v>11</v>
      </c>
    </row>
    <row r="537" spans="3:7" ht="15" thickBot="1" x14ac:dyDescent="0.35">
      <c r="C537" s="113">
        <v>43350</v>
      </c>
      <c r="D537" s="96">
        <v>0.63362268518518516</v>
      </c>
      <c r="E537" s="97" t="s">
        <v>9</v>
      </c>
      <c r="F537" s="97">
        <v>13</v>
      </c>
      <c r="G537" s="114" t="s">
        <v>11</v>
      </c>
    </row>
    <row r="538" spans="3:7" ht="15" thickBot="1" x14ac:dyDescent="0.35">
      <c r="C538" s="113">
        <v>43350</v>
      </c>
      <c r="D538" s="96">
        <v>0.64361111111111113</v>
      </c>
      <c r="E538" s="97" t="s">
        <v>9</v>
      </c>
      <c r="F538" s="97">
        <v>16</v>
      </c>
      <c r="G538" s="114" t="s">
        <v>10</v>
      </c>
    </row>
    <row r="539" spans="3:7" ht="15" thickBot="1" x14ac:dyDescent="0.35">
      <c r="C539" s="113">
        <v>43350</v>
      </c>
      <c r="D539" s="96">
        <v>0.64462962962962966</v>
      </c>
      <c r="E539" s="97" t="s">
        <v>9</v>
      </c>
      <c r="F539" s="97">
        <v>15</v>
      </c>
      <c r="G539" s="114" t="s">
        <v>11</v>
      </c>
    </row>
    <row r="540" spans="3:7" ht="15" thickBot="1" x14ac:dyDescent="0.35">
      <c r="C540" s="113">
        <v>43350</v>
      </c>
      <c r="D540" s="96">
        <v>0.66533564814814816</v>
      </c>
      <c r="E540" s="97" t="s">
        <v>9</v>
      </c>
      <c r="F540" s="97">
        <v>28</v>
      </c>
      <c r="G540" s="114" t="s">
        <v>10</v>
      </c>
    </row>
    <row r="541" spans="3:7" ht="15" thickBot="1" x14ac:dyDescent="0.35">
      <c r="C541" s="113">
        <v>43350</v>
      </c>
      <c r="D541" s="96">
        <v>0.67299768518518521</v>
      </c>
      <c r="E541" s="97" t="s">
        <v>9</v>
      </c>
      <c r="F541" s="97">
        <v>13</v>
      </c>
      <c r="G541" s="114" t="s">
        <v>11</v>
      </c>
    </row>
    <row r="542" spans="3:7" ht="15" thickBot="1" x14ac:dyDescent="0.35">
      <c r="C542" s="113">
        <v>43350</v>
      </c>
      <c r="D542" s="96">
        <v>0.67685185185185182</v>
      </c>
      <c r="E542" s="97" t="s">
        <v>9</v>
      </c>
      <c r="F542" s="97">
        <v>19</v>
      </c>
      <c r="G542" s="114" t="s">
        <v>10</v>
      </c>
    </row>
    <row r="543" spans="3:7" ht="15" thickBot="1" x14ac:dyDescent="0.35">
      <c r="C543" s="113">
        <v>43350</v>
      </c>
      <c r="D543" s="96">
        <v>0.676875</v>
      </c>
      <c r="E543" s="97" t="s">
        <v>9</v>
      </c>
      <c r="F543" s="97">
        <v>11</v>
      </c>
      <c r="G543" s="114" t="s">
        <v>10</v>
      </c>
    </row>
    <row r="544" spans="3:7" ht="15" thickBot="1" x14ac:dyDescent="0.35">
      <c r="C544" s="113">
        <v>43350</v>
      </c>
      <c r="D544" s="96">
        <v>0.6775000000000001</v>
      </c>
      <c r="E544" s="97" t="s">
        <v>9</v>
      </c>
      <c r="F544" s="97">
        <v>15</v>
      </c>
      <c r="G544" s="114" t="s">
        <v>11</v>
      </c>
    </row>
    <row r="545" spans="3:7" ht="15" thickBot="1" x14ac:dyDescent="0.35">
      <c r="C545" s="113">
        <v>43350</v>
      </c>
      <c r="D545" s="96">
        <v>0.67969907407407415</v>
      </c>
      <c r="E545" s="97" t="s">
        <v>9</v>
      </c>
      <c r="F545" s="97">
        <v>13</v>
      </c>
      <c r="G545" s="114" t="s">
        <v>11</v>
      </c>
    </row>
    <row r="546" spans="3:7" ht="15" thickBot="1" x14ac:dyDescent="0.35">
      <c r="C546" s="113">
        <v>43350</v>
      </c>
      <c r="D546" s="96">
        <v>0.68833333333333335</v>
      </c>
      <c r="E546" s="97" t="s">
        <v>9</v>
      </c>
      <c r="F546" s="97">
        <v>17</v>
      </c>
      <c r="G546" s="114" t="s">
        <v>10</v>
      </c>
    </row>
    <row r="547" spans="3:7" ht="15" thickBot="1" x14ac:dyDescent="0.35">
      <c r="C547" s="113">
        <v>43350</v>
      </c>
      <c r="D547" s="96">
        <v>0.6891087962962964</v>
      </c>
      <c r="E547" s="97" t="s">
        <v>9</v>
      </c>
      <c r="F547" s="97">
        <v>27</v>
      </c>
      <c r="G547" s="114" t="s">
        <v>10</v>
      </c>
    </row>
    <row r="548" spans="3:7" ht="15" thickBot="1" x14ac:dyDescent="0.35">
      <c r="C548" s="113">
        <v>43350</v>
      </c>
      <c r="D548" s="96">
        <v>0.6915162037037037</v>
      </c>
      <c r="E548" s="97" t="s">
        <v>9</v>
      </c>
      <c r="F548" s="97">
        <v>19</v>
      </c>
      <c r="G548" s="114" t="s">
        <v>10</v>
      </c>
    </row>
    <row r="549" spans="3:7" ht="15" thickBot="1" x14ac:dyDescent="0.35">
      <c r="C549" s="113">
        <v>43350</v>
      </c>
      <c r="D549" s="96">
        <v>0.69935185185185189</v>
      </c>
      <c r="E549" s="97" t="s">
        <v>9</v>
      </c>
      <c r="F549" s="97">
        <v>21</v>
      </c>
      <c r="G549" s="114" t="s">
        <v>10</v>
      </c>
    </row>
    <row r="550" spans="3:7" ht="15" thickBot="1" x14ac:dyDescent="0.35">
      <c r="C550" s="113">
        <v>43350</v>
      </c>
      <c r="D550" s="96">
        <v>0.70090277777777776</v>
      </c>
      <c r="E550" s="97" t="s">
        <v>9</v>
      </c>
      <c r="F550" s="97">
        <v>13</v>
      </c>
      <c r="G550" s="114" t="s">
        <v>11</v>
      </c>
    </row>
    <row r="551" spans="3:7" ht="15" thickBot="1" x14ac:dyDescent="0.35">
      <c r="C551" s="113">
        <v>43350</v>
      </c>
      <c r="D551" s="96">
        <v>0.7055555555555556</v>
      </c>
      <c r="E551" s="97" t="s">
        <v>9</v>
      </c>
      <c r="F551" s="97">
        <v>27</v>
      </c>
      <c r="G551" s="114" t="s">
        <v>10</v>
      </c>
    </row>
    <row r="552" spans="3:7" ht="15" thickBot="1" x14ac:dyDescent="0.35">
      <c r="C552" s="113">
        <v>43350</v>
      </c>
      <c r="D552" s="96">
        <v>0.70723379629629635</v>
      </c>
      <c r="E552" s="97" t="s">
        <v>9</v>
      </c>
      <c r="F552" s="97">
        <v>11</v>
      </c>
      <c r="G552" s="114" t="s">
        <v>11</v>
      </c>
    </row>
    <row r="553" spans="3:7" ht="15" thickBot="1" x14ac:dyDescent="0.35">
      <c r="C553" s="113">
        <v>43350</v>
      </c>
      <c r="D553" s="96">
        <v>0.70736111111111111</v>
      </c>
      <c r="E553" s="97" t="s">
        <v>9</v>
      </c>
      <c r="F553" s="97">
        <v>17</v>
      </c>
      <c r="G553" s="114" t="s">
        <v>11</v>
      </c>
    </row>
    <row r="554" spans="3:7" ht="15" thickBot="1" x14ac:dyDescent="0.35">
      <c r="C554" s="113">
        <v>43350</v>
      </c>
      <c r="D554" s="96">
        <v>0.7075231481481481</v>
      </c>
      <c r="E554" s="97" t="s">
        <v>9</v>
      </c>
      <c r="F554" s="97">
        <v>15</v>
      </c>
      <c r="G554" s="114" t="s">
        <v>10</v>
      </c>
    </row>
    <row r="555" spans="3:7" ht="15" thickBot="1" x14ac:dyDescent="0.35">
      <c r="C555" s="113">
        <v>43350</v>
      </c>
      <c r="D555" s="96">
        <v>0.70753472222222225</v>
      </c>
      <c r="E555" s="97" t="s">
        <v>9</v>
      </c>
      <c r="F555" s="97">
        <v>12</v>
      </c>
      <c r="G555" s="114" t="s">
        <v>10</v>
      </c>
    </row>
    <row r="556" spans="3:7" ht="15" thickBot="1" x14ac:dyDescent="0.35">
      <c r="C556" s="113">
        <v>43350</v>
      </c>
      <c r="D556" s="96">
        <v>0.70887731481481486</v>
      </c>
      <c r="E556" s="97" t="s">
        <v>9</v>
      </c>
      <c r="F556" s="97">
        <v>29</v>
      </c>
      <c r="G556" s="114" t="s">
        <v>10</v>
      </c>
    </row>
    <row r="557" spans="3:7" ht="15" thickBot="1" x14ac:dyDescent="0.35">
      <c r="C557" s="113">
        <v>43350</v>
      </c>
      <c r="D557" s="96">
        <v>0.71732638888888889</v>
      </c>
      <c r="E557" s="97" t="s">
        <v>9</v>
      </c>
      <c r="F557" s="97">
        <v>22</v>
      </c>
      <c r="G557" s="114" t="s">
        <v>10</v>
      </c>
    </row>
    <row r="558" spans="3:7" ht="15" thickBot="1" x14ac:dyDescent="0.35">
      <c r="C558" s="113">
        <v>43350</v>
      </c>
      <c r="D558" s="96">
        <v>0.7258796296296296</v>
      </c>
      <c r="E558" s="97" t="s">
        <v>9</v>
      </c>
      <c r="F558" s="97">
        <v>19</v>
      </c>
      <c r="G558" s="114" t="s">
        <v>10</v>
      </c>
    </row>
    <row r="559" spans="3:7" ht="15" thickBot="1" x14ac:dyDescent="0.35">
      <c r="C559" s="113">
        <v>43350</v>
      </c>
      <c r="D559" s="96">
        <v>0.73255787037037035</v>
      </c>
      <c r="E559" s="97" t="s">
        <v>9</v>
      </c>
      <c r="F559" s="97">
        <v>28</v>
      </c>
      <c r="G559" s="114" t="s">
        <v>10</v>
      </c>
    </row>
    <row r="560" spans="3:7" ht="15" thickBot="1" x14ac:dyDescent="0.35">
      <c r="C560" s="113">
        <v>43350</v>
      </c>
      <c r="D560" s="96">
        <v>0.73273148148148148</v>
      </c>
      <c r="E560" s="97" t="s">
        <v>9</v>
      </c>
      <c r="F560" s="97">
        <v>23</v>
      </c>
      <c r="G560" s="114" t="s">
        <v>10</v>
      </c>
    </row>
    <row r="561" spans="3:7" ht="15" thickBot="1" x14ac:dyDescent="0.35">
      <c r="C561" s="113">
        <v>43350</v>
      </c>
      <c r="D561" s="96">
        <v>0.73576388888888899</v>
      </c>
      <c r="E561" s="97" t="s">
        <v>9</v>
      </c>
      <c r="F561" s="97">
        <v>17</v>
      </c>
      <c r="G561" s="114" t="s">
        <v>11</v>
      </c>
    </row>
    <row r="562" spans="3:7" ht="15" thickBot="1" x14ac:dyDescent="0.35">
      <c r="C562" s="113">
        <v>43350</v>
      </c>
      <c r="D562" s="96">
        <v>0.73695601851851855</v>
      </c>
      <c r="E562" s="97" t="s">
        <v>9</v>
      </c>
      <c r="F562" s="97">
        <v>26</v>
      </c>
      <c r="G562" s="114" t="s">
        <v>10</v>
      </c>
    </row>
    <row r="563" spans="3:7" ht="15" thickBot="1" x14ac:dyDescent="0.35">
      <c r="C563" s="113">
        <v>43350</v>
      </c>
      <c r="D563" s="96">
        <v>0.74128472222222219</v>
      </c>
      <c r="E563" s="97" t="s">
        <v>9</v>
      </c>
      <c r="F563" s="97">
        <v>27</v>
      </c>
      <c r="G563" s="114" t="s">
        <v>11</v>
      </c>
    </row>
    <row r="564" spans="3:7" ht="15" thickBot="1" x14ac:dyDescent="0.35">
      <c r="C564" s="113">
        <v>43350</v>
      </c>
      <c r="D564" s="96">
        <v>0.74247685185185175</v>
      </c>
      <c r="E564" s="97" t="s">
        <v>9</v>
      </c>
      <c r="F564" s="97">
        <v>23</v>
      </c>
      <c r="G564" s="114" t="s">
        <v>10</v>
      </c>
    </row>
    <row r="565" spans="3:7" ht="15" thickBot="1" x14ac:dyDescent="0.35">
      <c r="C565" s="113">
        <v>43350</v>
      </c>
      <c r="D565" s="96">
        <v>0.74336805555555552</v>
      </c>
      <c r="E565" s="97" t="s">
        <v>9</v>
      </c>
      <c r="F565" s="97">
        <v>21</v>
      </c>
      <c r="G565" s="114" t="s">
        <v>10</v>
      </c>
    </row>
    <row r="566" spans="3:7" ht="15" thickBot="1" x14ac:dyDescent="0.35">
      <c r="C566" s="113">
        <v>43350</v>
      </c>
      <c r="D566" s="96">
        <v>0.74597222222222215</v>
      </c>
      <c r="E566" s="97" t="s">
        <v>9</v>
      </c>
      <c r="F566" s="97">
        <v>22</v>
      </c>
      <c r="G566" s="114" t="s">
        <v>10</v>
      </c>
    </row>
    <row r="567" spans="3:7" ht="15" thickBot="1" x14ac:dyDescent="0.35">
      <c r="C567" s="113">
        <v>43350</v>
      </c>
      <c r="D567" s="96">
        <v>0.75050925925925915</v>
      </c>
      <c r="E567" s="97" t="s">
        <v>9</v>
      </c>
      <c r="F567" s="97">
        <v>24</v>
      </c>
      <c r="G567" s="114" t="s">
        <v>10</v>
      </c>
    </row>
    <row r="568" spans="3:7" ht="15" thickBot="1" x14ac:dyDescent="0.35">
      <c r="C568" s="113">
        <v>43350</v>
      </c>
      <c r="D568" s="96">
        <v>0.75476851851851856</v>
      </c>
      <c r="E568" s="97" t="s">
        <v>9</v>
      </c>
      <c r="F568" s="97">
        <v>10</v>
      </c>
      <c r="G568" s="114" t="s">
        <v>10</v>
      </c>
    </row>
    <row r="569" spans="3:7" ht="15" thickBot="1" x14ac:dyDescent="0.35">
      <c r="C569" s="113">
        <v>43350</v>
      </c>
      <c r="D569" s="96">
        <v>0.76533564814814825</v>
      </c>
      <c r="E569" s="97" t="s">
        <v>9</v>
      </c>
      <c r="F569" s="97">
        <v>19</v>
      </c>
      <c r="G569" s="114" t="s">
        <v>10</v>
      </c>
    </row>
    <row r="570" spans="3:7" ht="15" thickBot="1" x14ac:dyDescent="0.35">
      <c r="C570" s="113">
        <v>43350</v>
      </c>
      <c r="D570" s="96">
        <v>0.76716435185185183</v>
      </c>
      <c r="E570" s="97" t="s">
        <v>9</v>
      </c>
      <c r="F570" s="97">
        <v>23</v>
      </c>
      <c r="G570" s="114" t="s">
        <v>10</v>
      </c>
    </row>
    <row r="571" spans="3:7" ht="15" thickBot="1" x14ac:dyDescent="0.35">
      <c r="C571" s="113">
        <v>43350</v>
      </c>
      <c r="D571" s="96">
        <v>0.7704050925925926</v>
      </c>
      <c r="E571" s="97" t="s">
        <v>9</v>
      </c>
      <c r="F571" s="97">
        <v>12</v>
      </c>
      <c r="G571" s="114" t="s">
        <v>11</v>
      </c>
    </row>
    <row r="572" spans="3:7" ht="15" thickBot="1" x14ac:dyDescent="0.35">
      <c r="C572" s="113">
        <v>43350</v>
      </c>
      <c r="D572" s="96">
        <v>0.77644675925925932</v>
      </c>
      <c r="E572" s="97" t="s">
        <v>9</v>
      </c>
      <c r="F572" s="97">
        <v>10</v>
      </c>
      <c r="G572" s="114" t="s">
        <v>10</v>
      </c>
    </row>
    <row r="573" spans="3:7" ht="15" thickBot="1" x14ac:dyDescent="0.35">
      <c r="C573" s="113">
        <v>43350</v>
      </c>
      <c r="D573" s="96">
        <v>0.77655092592592589</v>
      </c>
      <c r="E573" s="97" t="s">
        <v>9</v>
      </c>
      <c r="F573" s="97">
        <v>10</v>
      </c>
      <c r="G573" s="114" t="s">
        <v>10</v>
      </c>
    </row>
    <row r="574" spans="3:7" ht="15" thickBot="1" x14ac:dyDescent="0.35">
      <c r="C574" s="113">
        <v>43350</v>
      </c>
      <c r="D574" s="96">
        <v>0.77690972222222221</v>
      </c>
      <c r="E574" s="97" t="s">
        <v>9</v>
      </c>
      <c r="F574" s="97">
        <v>20</v>
      </c>
      <c r="G574" s="114" t="s">
        <v>10</v>
      </c>
    </row>
    <row r="575" spans="3:7" ht="15" thickBot="1" x14ac:dyDescent="0.35">
      <c r="C575" s="113">
        <v>43350</v>
      </c>
      <c r="D575" s="96">
        <v>0.77784722222222225</v>
      </c>
      <c r="E575" s="97" t="s">
        <v>9</v>
      </c>
      <c r="F575" s="97">
        <v>13</v>
      </c>
      <c r="G575" s="114" t="s">
        <v>11</v>
      </c>
    </row>
    <row r="576" spans="3:7" ht="15" thickBot="1" x14ac:dyDescent="0.35">
      <c r="C576" s="113">
        <v>43350</v>
      </c>
      <c r="D576" s="96">
        <v>0.77787037037037043</v>
      </c>
      <c r="E576" s="97" t="s">
        <v>9</v>
      </c>
      <c r="F576" s="97">
        <v>11</v>
      </c>
      <c r="G576" s="114" t="s">
        <v>11</v>
      </c>
    </row>
    <row r="577" spans="3:7" ht="15" thickBot="1" x14ac:dyDescent="0.35">
      <c r="C577" s="113">
        <v>43350</v>
      </c>
      <c r="D577" s="96">
        <v>0.78718749999999993</v>
      </c>
      <c r="E577" s="97" t="s">
        <v>9</v>
      </c>
      <c r="F577" s="97">
        <v>10</v>
      </c>
      <c r="G577" s="114" t="s">
        <v>11</v>
      </c>
    </row>
    <row r="578" spans="3:7" ht="15" thickBot="1" x14ac:dyDescent="0.35">
      <c r="C578" s="113">
        <v>43350</v>
      </c>
      <c r="D578" s="96">
        <v>0.80226851851851855</v>
      </c>
      <c r="E578" s="97" t="s">
        <v>9</v>
      </c>
      <c r="F578" s="97">
        <v>12</v>
      </c>
      <c r="G578" s="114" t="s">
        <v>11</v>
      </c>
    </row>
    <row r="579" spans="3:7" ht="15" thickBot="1" x14ac:dyDescent="0.35">
      <c r="C579" s="113">
        <v>43350</v>
      </c>
      <c r="D579" s="96">
        <v>0.80354166666666671</v>
      </c>
      <c r="E579" s="97" t="s">
        <v>9</v>
      </c>
      <c r="F579" s="97">
        <v>15</v>
      </c>
      <c r="G579" s="114" t="s">
        <v>10</v>
      </c>
    </row>
    <row r="580" spans="3:7" ht="15" thickBot="1" x14ac:dyDescent="0.35">
      <c r="C580" s="113">
        <v>43350</v>
      </c>
      <c r="D580" s="96">
        <v>0.80356481481481479</v>
      </c>
      <c r="E580" s="97" t="s">
        <v>9</v>
      </c>
      <c r="F580" s="97">
        <v>10</v>
      </c>
      <c r="G580" s="114" t="s">
        <v>10</v>
      </c>
    </row>
    <row r="581" spans="3:7" ht="15" thickBot="1" x14ac:dyDescent="0.35">
      <c r="C581" s="113">
        <v>43350</v>
      </c>
      <c r="D581" s="96">
        <v>0.8039236111111111</v>
      </c>
      <c r="E581" s="97" t="s">
        <v>9</v>
      </c>
      <c r="F581" s="97">
        <v>14</v>
      </c>
      <c r="G581" s="114" t="s">
        <v>11</v>
      </c>
    </row>
    <row r="582" spans="3:7" ht="15" thickBot="1" x14ac:dyDescent="0.35">
      <c r="C582" s="113">
        <v>43350</v>
      </c>
      <c r="D582" s="96">
        <v>0.80509259259259258</v>
      </c>
      <c r="E582" s="97" t="s">
        <v>9</v>
      </c>
      <c r="F582" s="97">
        <v>20</v>
      </c>
      <c r="G582" s="114" t="s">
        <v>10</v>
      </c>
    </row>
    <row r="583" spans="3:7" ht="15" thickBot="1" x14ac:dyDescent="0.35">
      <c r="C583" s="113">
        <v>43350</v>
      </c>
      <c r="D583" s="96">
        <v>0.80626157407407406</v>
      </c>
      <c r="E583" s="97" t="s">
        <v>9</v>
      </c>
      <c r="F583" s="97">
        <v>20</v>
      </c>
      <c r="G583" s="114" t="s">
        <v>11</v>
      </c>
    </row>
    <row r="584" spans="3:7" ht="15" thickBot="1" x14ac:dyDescent="0.35">
      <c r="C584" s="113">
        <v>43350</v>
      </c>
      <c r="D584" s="96">
        <v>0.80631944444444448</v>
      </c>
      <c r="E584" s="97" t="s">
        <v>9</v>
      </c>
      <c r="F584" s="97">
        <v>10</v>
      </c>
      <c r="G584" s="114" t="s">
        <v>11</v>
      </c>
    </row>
    <row r="585" spans="3:7" ht="15" thickBot="1" x14ac:dyDescent="0.35">
      <c r="C585" s="113">
        <v>43350</v>
      </c>
      <c r="D585" s="96">
        <v>0.80642361111111116</v>
      </c>
      <c r="E585" s="97" t="s">
        <v>9</v>
      </c>
      <c r="F585" s="97">
        <v>10</v>
      </c>
      <c r="G585" s="114" t="s">
        <v>11</v>
      </c>
    </row>
    <row r="586" spans="3:7" ht="15" thickBot="1" x14ac:dyDescent="0.35">
      <c r="C586" s="113">
        <v>43350</v>
      </c>
      <c r="D586" s="96">
        <v>0.81270833333333325</v>
      </c>
      <c r="E586" s="97" t="s">
        <v>9</v>
      </c>
      <c r="F586" s="97">
        <v>15</v>
      </c>
      <c r="G586" s="114" t="s">
        <v>10</v>
      </c>
    </row>
    <row r="587" spans="3:7" ht="15" thickBot="1" x14ac:dyDescent="0.35">
      <c r="C587" s="113">
        <v>43350</v>
      </c>
      <c r="D587" s="96">
        <v>0.8131828703703704</v>
      </c>
      <c r="E587" s="97" t="s">
        <v>9</v>
      </c>
      <c r="F587" s="97">
        <v>13</v>
      </c>
      <c r="G587" s="114" t="s">
        <v>10</v>
      </c>
    </row>
    <row r="588" spans="3:7" ht="15" thickBot="1" x14ac:dyDescent="0.35">
      <c r="C588" s="113">
        <v>43350</v>
      </c>
      <c r="D588" s="96">
        <v>0.81336805555555547</v>
      </c>
      <c r="E588" s="97" t="s">
        <v>9</v>
      </c>
      <c r="F588" s="97">
        <v>13</v>
      </c>
      <c r="G588" s="114" t="s">
        <v>11</v>
      </c>
    </row>
    <row r="589" spans="3:7" ht="15" thickBot="1" x14ac:dyDescent="0.35">
      <c r="C589" s="113">
        <v>43350</v>
      </c>
      <c r="D589" s="96">
        <v>0.82125000000000004</v>
      </c>
      <c r="E589" s="97" t="s">
        <v>9</v>
      </c>
      <c r="F589" s="97">
        <v>21</v>
      </c>
      <c r="G589" s="114" t="s">
        <v>11</v>
      </c>
    </row>
    <row r="590" spans="3:7" ht="15" thickBot="1" x14ac:dyDescent="0.35">
      <c r="C590" s="113">
        <v>43350</v>
      </c>
      <c r="D590" s="96">
        <v>0.82127314814814811</v>
      </c>
      <c r="E590" s="97" t="s">
        <v>9</v>
      </c>
      <c r="F590" s="97">
        <v>12</v>
      </c>
      <c r="G590" s="114" t="s">
        <v>11</v>
      </c>
    </row>
    <row r="591" spans="3:7" ht="15" thickBot="1" x14ac:dyDescent="0.35">
      <c r="C591" s="113">
        <v>43350</v>
      </c>
      <c r="D591" s="96">
        <v>0.82443287037037039</v>
      </c>
      <c r="E591" s="97" t="s">
        <v>9</v>
      </c>
      <c r="F591" s="97">
        <v>38</v>
      </c>
      <c r="G591" s="114" t="s">
        <v>11</v>
      </c>
    </row>
    <row r="592" spans="3:7" ht="15" thickBot="1" x14ac:dyDescent="0.35">
      <c r="C592" s="113">
        <v>43350</v>
      </c>
      <c r="D592" s="96">
        <v>0.82668981481481474</v>
      </c>
      <c r="E592" s="97" t="s">
        <v>9</v>
      </c>
      <c r="F592" s="97">
        <v>11</v>
      </c>
      <c r="G592" s="114" t="s">
        <v>11</v>
      </c>
    </row>
    <row r="593" spans="3:7" ht="15" thickBot="1" x14ac:dyDescent="0.35">
      <c r="C593" s="113">
        <v>43350</v>
      </c>
      <c r="D593" s="96">
        <v>0.82944444444444443</v>
      </c>
      <c r="E593" s="97" t="s">
        <v>9</v>
      </c>
      <c r="F593" s="97">
        <v>13</v>
      </c>
      <c r="G593" s="114" t="s">
        <v>10</v>
      </c>
    </row>
    <row r="594" spans="3:7" ht="15" thickBot="1" x14ac:dyDescent="0.35">
      <c r="C594" s="113">
        <v>43350</v>
      </c>
      <c r="D594" s="96">
        <v>0.83040509259259254</v>
      </c>
      <c r="E594" s="97" t="s">
        <v>9</v>
      </c>
      <c r="F594" s="97">
        <v>12</v>
      </c>
      <c r="G594" s="114" t="s">
        <v>11</v>
      </c>
    </row>
    <row r="595" spans="3:7" ht="15" thickBot="1" x14ac:dyDescent="0.35">
      <c r="C595" s="113">
        <v>43350</v>
      </c>
      <c r="D595" s="96">
        <v>0.83041666666666669</v>
      </c>
      <c r="E595" s="97" t="s">
        <v>9</v>
      </c>
      <c r="F595" s="97">
        <v>12</v>
      </c>
      <c r="G595" s="114" t="s">
        <v>11</v>
      </c>
    </row>
    <row r="596" spans="3:7" ht="15" thickBot="1" x14ac:dyDescent="0.35">
      <c r="C596" s="113">
        <v>43350</v>
      </c>
      <c r="D596" s="96">
        <v>0.83042824074074073</v>
      </c>
      <c r="E596" s="97" t="s">
        <v>9</v>
      </c>
      <c r="F596" s="97">
        <v>10</v>
      </c>
      <c r="G596" s="114" t="s">
        <v>11</v>
      </c>
    </row>
    <row r="597" spans="3:7" ht="15" thickBot="1" x14ac:dyDescent="0.35">
      <c r="C597" s="113">
        <v>43350</v>
      </c>
      <c r="D597" s="96">
        <v>0.85923611111111109</v>
      </c>
      <c r="E597" s="97" t="s">
        <v>9</v>
      </c>
      <c r="F597" s="97">
        <v>17</v>
      </c>
      <c r="G597" s="114" t="s">
        <v>11</v>
      </c>
    </row>
    <row r="598" spans="3:7" ht="15" thickBot="1" x14ac:dyDescent="0.35">
      <c r="C598" s="113">
        <v>43350</v>
      </c>
      <c r="D598" s="96">
        <v>0.94768518518518519</v>
      </c>
      <c r="E598" s="97" t="s">
        <v>9</v>
      </c>
      <c r="F598" s="97">
        <v>27</v>
      </c>
      <c r="G598" s="114" t="s">
        <v>10</v>
      </c>
    </row>
    <row r="599" spans="3:7" ht="15" thickBot="1" x14ac:dyDescent="0.35">
      <c r="C599" s="113">
        <v>43350</v>
      </c>
      <c r="D599" s="96">
        <v>0.99009259259259252</v>
      </c>
      <c r="E599" s="97" t="s">
        <v>9</v>
      </c>
      <c r="F599" s="97">
        <v>29</v>
      </c>
      <c r="G599" s="114" t="s">
        <v>11</v>
      </c>
    </row>
    <row r="600" spans="3:7" ht="15" thickBot="1" x14ac:dyDescent="0.35">
      <c r="C600" s="113">
        <v>43350</v>
      </c>
      <c r="D600" s="96">
        <v>0.99010416666666667</v>
      </c>
      <c r="E600" s="97" t="s">
        <v>9</v>
      </c>
      <c r="F600" s="97">
        <v>18</v>
      </c>
      <c r="G600" s="114" t="s">
        <v>11</v>
      </c>
    </row>
    <row r="601" spans="3:7" ht="15" thickBot="1" x14ac:dyDescent="0.35">
      <c r="C601" s="113">
        <v>43350</v>
      </c>
      <c r="D601" s="96">
        <v>0.99012731481481486</v>
      </c>
      <c r="E601" s="97" t="s">
        <v>9</v>
      </c>
      <c r="F601" s="97">
        <v>9</v>
      </c>
      <c r="G601" s="114" t="s">
        <v>11</v>
      </c>
    </row>
    <row r="602" spans="3:7" ht="15" thickBot="1" x14ac:dyDescent="0.35">
      <c r="C602" s="113">
        <v>43350</v>
      </c>
      <c r="D602" s="96">
        <v>0.99012731481481486</v>
      </c>
      <c r="E602" s="97" t="s">
        <v>9</v>
      </c>
      <c r="F602" s="97">
        <v>9</v>
      </c>
      <c r="G602" s="114" t="s">
        <v>11</v>
      </c>
    </row>
    <row r="603" spans="3:7" ht="15" thickBot="1" x14ac:dyDescent="0.35">
      <c r="C603" s="113">
        <v>43351</v>
      </c>
      <c r="D603" s="96">
        <v>7.0254629629629634E-3</v>
      </c>
      <c r="E603" s="97" t="s">
        <v>9</v>
      </c>
      <c r="F603" s="97">
        <v>8</v>
      </c>
      <c r="G603" s="114" t="s">
        <v>10</v>
      </c>
    </row>
    <row r="604" spans="3:7" ht="15" thickBot="1" x14ac:dyDescent="0.35">
      <c r="C604" s="113">
        <v>43351</v>
      </c>
      <c r="D604" s="96">
        <v>0.15956018518518519</v>
      </c>
      <c r="E604" s="97" t="s">
        <v>9</v>
      </c>
      <c r="F604" s="97">
        <v>16</v>
      </c>
      <c r="G604" s="114" t="s">
        <v>10</v>
      </c>
    </row>
    <row r="605" spans="3:7" ht="15" thickBot="1" x14ac:dyDescent="0.35">
      <c r="C605" s="113">
        <v>43351</v>
      </c>
      <c r="D605" s="96">
        <v>0.16240740740740742</v>
      </c>
      <c r="E605" s="97" t="s">
        <v>9</v>
      </c>
      <c r="F605" s="97">
        <v>14</v>
      </c>
      <c r="G605" s="114" t="s">
        <v>11</v>
      </c>
    </row>
    <row r="606" spans="3:7" ht="15" thickBot="1" x14ac:dyDescent="0.35">
      <c r="C606" s="113">
        <v>43351</v>
      </c>
      <c r="D606" s="96">
        <v>0.1628009259259259</v>
      </c>
      <c r="E606" s="97" t="s">
        <v>9</v>
      </c>
      <c r="F606" s="97">
        <v>9</v>
      </c>
      <c r="G606" s="114" t="s">
        <v>11</v>
      </c>
    </row>
    <row r="607" spans="3:7" ht="15" thickBot="1" x14ac:dyDescent="0.35">
      <c r="C607" s="113">
        <v>43351</v>
      </c>
      <c r="D607" s="96">
        <v>0.22322916666666667</v>
      </c>
      <c r="E607" s="97" t="s">
        <v>9</v>
      </c>
      <c r="F607" s="97">
        <v>12</v>
      </c>
      <c r="G607" s="114" t="s">
        <v>11</v>
      </c>
    </row>
    <row r="608" spans="3:7" ht="15" thickBot="1" x14ac:dyDescent="0.35">
      <c r="C608" s="113">
        <v>43351</v>
      </c>
      <c r="D608" s="96">
        <v>0.26545138888888892</v>
      </c>
      <c r="E608" s="97" t="s">
        <v>9</v>
      </c>
      <c r="F608" s="97">
        <v>13</v>
      </c>
      <c r="G608" s="114" t="s">
        <v>11</v>
      </c>
    </row>
    <row r="609" spans="3:7" ht="15" thickBot="1" x14ac:dyDescent="0.35">
      <c r="C609" s="113">
        <v>43351</v>
      </c>
      <c r="D609" s="96">
        <v>0.37578703703703703</v>
      </c>
      <c r="E609" s="97" t="s">
        <v>9</v>
      </c>
      <c r="F609" s="97">
        <v>11</v>
      </c>
      <c r="G609" s="114" t="s">
        <v>11</v>
      </c>
    </row>
    <row r="610" spans="3:7" ht="15" thickBot="1" x14ac:dyDescent="0.35">
      <c r="C610" s="113">
        <v>43351</v>
      </c>
      <c r="D610" s="96">
        <v>0.38672453703703707</v>
      </c>
      <c r="E610" s="97" t="s">
        <v>9</v>
      </c>
      <c r="F610" s="97">
        <v>10</v>
      </c>
      <c r="G610" s="114" t="s">
        <v>11</v>
      </c>
    </row>
    <row r="611" spans="3:7" ht="15" thickBot="1" x14ac:dyDescent="0.35">
      <c r="C611" s="113">
        <v>43351</v>
      </c>
      <c r="D611" s="96">
        <v>0.40606481481481477</v>
      </c>
      <c r="E611" s="97" t="s">
        <v>9</v>
      </c>
      <c r="F611" s="97">
        <v>23</v>
      </c>
      <c r="G611" s="114" t="s">
        <v>10</v>
      </c>
    </row>
    <row r="612" spans="3:7" ht="15" thickBot="1" x14ac:dyDescent="0.35">
      <c r="C612" s="113">
        <v>43351</v>
      </c>
      <c r="D612" s="96">
        <v>0.43373842592592587</v>
      </c>
      <c r="E612" s="97" t="s">
        <v>9</v>
      </c>
      <c r="F612" s="97">
        <v>12</v>
      </c>
      <c r="G612" s="114" t="s">
        <v>11</v>
      </c>
    </row>
    <row r="613" spans="3:7" ht="15" thickBot="1" x14ac:dyDescent="0.35">
      <c r="C613" s="113">
        <v>43351</v>
      </c>
      <c r="D613" s="96">
        <v>0.4340162037037037</v>
      </c>
      <c r="E613" s="97" t="s">
        <v>9</v>
      </c>
      <c r="F613" s="97">
        <v>24</v>
      </c>
      <c r="G613" s="114" t="s">
        <v>10</v>
      </c>
    </row>
    <row r="614" spans="3:7" ht="15" thickBot="1" x14ac:dyDescent="0.35">
      <c r="C614" s="113">
        <v>43351</v>
      </c>
      <c r="D614" s="96">
        <v>0.43619212962962961</v>
      </c>
      <c r="E614" s="97" t="s">
        <v>9</v>
      </c>
      <c r="F614" s="97">
        <v>19</v>
      </c>
      <c r="G614" s="114" t="s">
        <v>10</v>
      </c>
    </row>
    <row r="615" spans="3:7" ht="15" thickBot="1" x14ac:dyDescent="0.35">
      <c r="C615" s="113">
        <v>43351</v>
      </c>
      <c r="D615" s="96">
        <v>0.44188657407407406</v>
      </c>
      <c r="E615" s="97" t="s">
        <v>9</v>
      </c>
      <c r="F615" s="97">
        <v>12</v>
      </c>
      <c r="G615" s="114" t="s">
        <v>11</v>
      </c>
    </row>
    <row r="616" spans="3:7" ht="15" thickBot="1" x14ac:dyDescent="0.35">
      <c r="C616" s="113">
        <v>43351</v>
      </c>
      <c r="D616" s="96">
        <v>0.4420486111111111</v>
      </c>
      <c r="E616" s="97" t="s">
        <v>9</v>
      </c>
      <c r="F616" s="97">
        <v>12</v>
      </c>
      <c r="G616" s="114" t="s">
        <v>11</v>
      </c>
    </row>
    <row r="617" spans="3:7" ht="15" thickBot="1" x14ac:dyDescent="0.35">
      <c r="C617" s="113">
        <v>43351</v>
      </c>
      <c r="D617" s="96">
        <v>0.44987268518518514</v>
      </c>
      <c r="E617" s="97" t="s">
        <v>9</v>
      </c>
      <c r="F617" s="97">
        <v>18</v>
      </c>
      <c r="G617" s="114" t="s">
        <v>10</v>
      </c>
    </row>
    <row r="618" spans="3:7" ht="15" thickBot="1" x14ac:dyDescent="0.35">
      <c r="C618" s="113">
        <v>43351</v>
      </c>
      <c r="D618" s="96">
        <v>0.45119212962962968</v>
      </c>
      <c r="E618" s="97" t="s">
        <v>9</v>
      </c>
      <c r="F618" s="97">
        <v>20</v>
      </c>
      <c r="G618" s="114" t="s">
        <v>10</v>
      </c>
    </row>
    <row r="619" spans="3:7" ht="15" thickBot="1" x14ac:dyDescent="0.35">
      <c r="C619" s="113">
        <v>43351</v>
      </c>
      <c r="D619" s="96">
        <v>0.4551736111111111</v>
      </c>
      <c r="E619" s="97" t="s">
        <v>9</v>
      </c>
      <c r="F619" s="97">
        <v>10</v>
      </c>
      <c r="G619" s="114" t="s">
        <v>11</v>
      </c>
    </row>
    <row r="620" spans="3:7" ht="15" thickBot="1" x14ac:dyDescent="0.35">
      <c r="C620" s="113">
        <v>43351</v>
      </c>
      <c r="D620" s="96">
        <v>0.46424768518518517</v>
      </c>
      <c r="E620" s="97" t="s">
        <v>9</v>
      </c>
      <c r="F620" s="97">
        <v>24</v>
      </c>
      <c r="G620" s="114" t="s">
        <v>10</v>
      </c>
    </row>
    <row r="621" spans="3:7" ht="15" thickBot="1" x14ac:dyDescent="0.35">
      <c r="C621" s="113">
        <v>43351</v>
      </c>
      <c r="D621" s="96">
        <v>0.47866898148148151</v>
      </c>
      <c r="E621" s="97" t="s">
        <v>9</v>
      </c>
      <c r="F621" s="97">
        <v>12</v>
      </c>
      <c r="G621" s="114" t="s">
        <v>10</v>
      </c>
    </row>
    <row r="622" spans="3:7" ht="15" thickBot="1" x14ac:dyDescent="0.35">
      <c r="C622" s="113">
        <v>43351</v>
      </c>
      <c r="D622" s="96">
        <v>0.47891203703703705</v>
      </c>
      <c r="E622" s="97" t="s">
        <v>9</v>
      </c>
      <c r="F622" s="97">
        <v>18</v>
      </c>
      <c r="G622" s="114" t="s">
        <v>10</v>
      </c>
    </row>
    <row r="623" spans="3:7" ht="15" thickBot="1" x14ac:dyDescent="0.35">
      <c r="C623" s="113">
        <v>43351</v>
      </c>
      <c r="D623" s="96">
        <v>0.48</v>
      </c>
      <c r="E623" s="97" t="s">
        <v>9</v>
      </c>
      <c r="F623" s="97">
        <v>11</v>
      </c>
      <c r="G623" s="114" t="s">
        <v>11</v>
      </c>
    </row>
    <row r="624" spans="3:7" ht="15" thickBot="1" x14ac:dyDescent="0.35">
      <c r="C624" s="113">
        <v>43351</v>
      </c>
      <c r="D624" s="96">
        <v>0.50203703703703706</v>
      </c>
      <c r="E624" s="97" t="s">
        <v>9</v>
      </c>
      <c r="F624" s="97">
        <v>30</v>
      </c>
      <c r="G624" s="114" t="s">
        <v>10</v>
      </c>
    </row>
    <row r="625" spans="3:7" ht="15" thickBot="1" x14ac:dyDescent="0.35">
      <c r="C625" s="113">
        <v>43351</v>
      </c>
      <c r="D625" s="96">
        <v>0.51633101851851848</v>
      </c>
      <c r="E625" s="97" t="s">
        <v>9</v>
      </c>
      <c r="F625" s="97">
        <v>24</v>
      </c>
      <c r="G625" s="114" t="s">
        <v>10</v>
      </c>
    </row>
    <row r="626" spans="3:7" ht="15" thickBot="1" x14ac:dyDescent="0.35">
      <c r="C626" s="113">
        <v>43351</v>
      </c>
      <c r="D626" s="96">
        <v>0.52322916666666663</v>
      </c>
      <c r="E626" s="97" t="s">
        <v>9</v>
      </c>
      <c r="F626" s="97">
        <v>11</v>
      </c>
      <c r="G626" s="114" t="s">
        <v>11</v>
      </c>
    </row>
    <row r="627" spans="3:7" ht="15" thickBot="1" x14ac:dyDescent="0.35">
      <c r="C627" s="113">
        <v>43351</v>
      </c>
      <c r="D627" s="96">
        <v>0.53126157407407404</v>
      </c>
      <c r="E627" s="97" t="s">
        <v>9</v>
      </c>
      <c r="F627" s="97">
        <v>12</v>
      </c>
      <c r="G627" s="114" t="s">
        <v>11</v>
      </c>
    </row>
    <row r="628" spans="3:7" ht="15" thickBot="1" x14ac:dyDescent="0.35">
      <c r="C628" s="113">
        <v>43351</v>
      </c>
      <c r="D628" s="96">
        <v>0.53762731481481485</v>
      </c>
      <c r="E628" s="97" t="s">
        <v>9</v>
      </c>
      <c r="F628" s="97">
        <v>18</v>
      </c>
      <c r="G628" s="114" t="s">
        <v>10</v>
      </c>
    </row>
    <row r="629" spans="3:7" ht="15" thickBot="1" x14ac:dyDescent="0.35">
      <c r="C629" s="113">
        <v>43351</v>
      </c>
      <c r="D629" s="96">
        <v>0.53771990740740738</v>
      </c>
      <c r="E629" s="97" t="s">
        <v>9</v>
      </c>
      <c r="F629" s="97">
        <v>22</v>
      </c>
      <c r="G629" s="114" t="s">
        <v>11</v>
      </c>
    </row>
    <row r="630" spans="3:7" ht="15" thickBot="1" x14ac:dyDescent="0.35">
      <c r="C630" s="113">
        <v>43351</v>
      </c>
      <c r="D630" s="96">
        <v>0.53775462962962961</v>
      </c>
      <c r="E630" s="97" t="s">
        <v>9</v>
      </c>
      <c r="F630" s="97">
        <v>13</v>
      </c>
      <c r="G630" s="114" t="s">
        <v>11</v>
      </c>
    </row>
    <row r="631" spans="3:7" ht="15" thickBot="1" x14ac:dyDescent="0.35">
      <c r="C631" s="113">
        <v>43351</v>
      </c>
      <c r="D631" s="96">
        <v>0.53956018518518511</v>
      </c>
      <c r="E631" s="97" t="s">
        <v>9</v>
      </c>
      <c r="F631" s="97">
        <v>12</v>
      </c>
      <c r="G631" s="114" t="s">
        <v>11</v>
      </c>
    </row>
    <row r="632" spans="3:7" ht="15" thickBot="1" x14ac:dyDescent="0.35">
      <c r="C632" s="113">
        <v>43351</v>
      </c>
      <c r="D632" s="96">
        <v>0.53965277777777776</v>
      </c>
      <c r="E632" s="97" t="s">
        <v>9</v>
      </c>
      <c r="F632" s="97">
        <v>10</v>
      </c>
      <c r="G632" s="114" t="s">
        <v>10</v>
      </c>
    </row>
    <row r="633" spans="3:7" ht="15" thickBot="1" x14ac:dyDescent="0.35">
      <c r="C633" s="113">
        <v>43351</v>
      </c>
      <c r="D633" s="96">
        <v>0.54016203703703702</v>
      </c>
      <c r="E633" s="97" t="s">
        <v>9</v>
      </c>
      <c r="F633" s="97">
        <v>14</v>
      </c>
      <c r="G633" s="114" t="s">
        <v>11</v>
      </c>
    </row>
    <row r="634" spans="3:7" ht="15" thickBot="1" x14ac:dyDescent="0.35">
      <c r="C634" s="113">
        <v>43351</v>
      </c>
      <c r="D634" s="96">
        <v>0.54670138888888886</v>
      </c>
      <c r="E634" s="97" t="s">
        <v>9</v>
      </c>
      <c r="F634" s="97">
        <v>36</v>
      </c>
      <c r="G634" s="114" t="s">
        <v>10</v>
      </c>
    </row>
    <row r="635" spans="3:7" ht="15" thickBot="1" x14ac:dyDescent="0.35">
      <c r="C635" s="113">
        <v>43351</v>
      </c>
      <c r="D635" s="96">
        <v>0.57049768518518518</v>
      </c>
      <c r="E635" s="97" t="s">
        <v>9</v>
      </c>
      <c r="F635" s="97">
        <v>11</v>
      </c>
      <c r="G635" s="114" t="s">
        <v>11</v>
      </c>
    </row>
    <row r="636" spans="3:7" ht="15" thickBot="1" x14ac:dyDescent="0.35">
      <c r="C636" s="113">
        <v>43351</v>
      </c>
      <c r="D636" s="96">
        <v>0.60556712962962966</v>
      </c>
      <c r="E636" s="97" t="s">
        <v>9</v>
      </c>
      <c r="F636" s="97">
        <v>15</v>
      </c>
      <c r="G636" s="114" t="s">
        <v>11</v>
      </c>
    </row>
    <row r="637" spans="3:7" ht="15" thickBot="1" x14ac:dyDescent="0.35">
      <c r="C637" s="113">
        <v>43351</v>
      </c>
      <c r="D637" s="96">
        <v>0.61552083333333341</v>
      </c>
      <c r="E637" s="97" t="s">
        <v>9</v>
      </c>
      <c r="F637" s="97">
        <v>11</v>
      </c>
      <c r="G637" s="114" t="s">
        <v>10</v>
      </c>
    </row>
    <row r="638" spans="3:7" ht="15" thickBot="1" x14ac:dyDescent="0.35">
      <c r="C638" s="113">
        <v>43351</v>
      </c>
      <c r="D638" s="96">
        <v>0.63260416666666663</v>
      </c>
      <c r="E638" s="97" t="s">
        <v>9</v>
      </c>
      <c r="F638" s="97">
        <v>30</v>
      </c>
      <c r="G638" s="114" t="s">
        <v>10</v>
      </c>
    </row>
    <row r="639" spans="3:7" ht="15" thickBot="1" x14ac:dyDescent="0.35">
      <c r="C639" s="113">
        <v>43351</v>
      </c>
      <c r="D639" s="96">
        <v>0.64347222222222222</v>
      </c>
      <c r="E639" s="97" t="s">
        <v>9</v>
      </c>
      <c r="F639" s="97">
        <v>12</v>
      </c>
      <c r="G639" s="114" t="s">
        <v>11</v>
      </c>
    </row>
    <row r="640" spans="3:7" ht="15" thickBot="1" x14ac:dyDescent="0.35">
      <c r="C640" s="113">
        <v>43351</v>
      </c>
      <c r="D640" s="96">
        <v>0.64506944444444447</v>
      </c>
      <c r="E640" s="97" t="s">
        <v>9</v>
      </c>
      <c r="F640" s="97">
        <v>20</v>
      </c>
      <c r="G640" s="114" t="s">
        <v>10</v>
      </c>
    </row>
    <row r="641" spans="3:7" ht="15" thickBot="1" x14ac:dyDescent="0.35">
      <c r="C641" s="113">
        <v>43351</v>
      </c>
      <c r="D641" s="96">
        <v>0.64515046296296297</v>
      </c>
      <c r="E641" s="97" t="s">
        <v>9</v>
      </c>
      <c r="F641" s="97">
        <v>13</v>
      </c>
      <c r="G641" s="114" t="s">
        <v>10</v>
      </c>
    </row>
    <row r="642" spans="3:7" ht="15" thickBot="1" x14ac:dyDescent="0.35">
      <c r="C642" s="113">
        <v>43351</v>
      </c>
      <c r="D642" s="96">
        <v>0.64569444444444446</v>
      </c>
      <c r="E642" s="97" t="s">
        <v>9</v>
      </c>
      <c r="F642" s="97">
        <v>11</v>
      </c>
      <c r="G642" s="114" t="s">
        <v>11</v>
      </c>
    </row>
    <row r="643" spans="3:7" ht="15" thickBot="1" x14ac:dyDescent="0.35">
      <c r="C643" s="113">
        <v>43351</v>
      </c>
      <c r="D643" s="96">
        <v>0.66546296296296303</v>
      </c>
      <c r="E643" s="97" t="s">
        <v>9</v>
      </c>
      <c r="F643" s="97">
        <v>10</v>
      </c>
      <c r="G643" s="114" t="s">
        <v>10</v>
      </c>
    </row>
    <row r="644" spans="3:7" ht="15" thickBot="1" x14ac:dyDescent="0.35">
      <c r="C644" s="113">
        <v>43351</v>
      </c>
      <c r="D644" s="96">
        <v>0.66880787037037026</v>
      </c>
      <c r="E644" s="97" t="s">
        <v>9</v>
      </c>
      <c r="F644" s="97">
        <v>22</v>
      </c>
      <c r="G644" s="114" t="s">
        <v>10</v>
      </c>
    </row>
    <row r="645" spans="3:7" ht="15" thickBot="1" x14ac:dyDescent="0.35">
      <c r="C645" s="113">
        <v>43351</v>
      </c>
      <c r="D645" s="96">
        <v>0.67364583333333339</v>
      </c>
      <c r="E645" s="97" t="s">
        <v>9</v>
      </c>
      <c r="F645" s="97">
        <v>11</v>
      </c>
      <c r="G645" s="114" t="s">
        <v>11</v>
      </c>
    </row>
    <row r="646" spans="3:7" ht="15" thickBot="1" x14ac:dyDescent="0.35">
      <c r="C646" s="113">
        <v>43351</v>
      </c>
      <c r="D646" s="96">
        <v>0.68423611111111116</v>
      </c>
      <c r="E646" s="97" t="s">
        <v>9</v>
      </c>
      <c r="F646" s="97">
        <v>11</v>
      </c>
      <c r="G646" s="114" t="s">
        <v>10</v>
      </c>
    </row>
    <row r="647" spans="3:7" ht="15" thickBot="1" x14ac:dyDescent="0.35">
      <c r="C647" s="113">
        <v>43351</v>
      </c>
      <c r="D647" s="96">
        <v>0.68614583333333334</v>
      </c>
      <c r="E647" s="97" t="s">
        <v>9</v>
      </c>
      <c r="F647" s="97">
        <v>22</v>
      </c>
      <c r="G647" s="114" t="s">
        <v>10</v>
      </c>
    </row>
    <row r="648" spans="3:7" ht="15" thickBot="1" x14ac:dyDescent="0.35">
      <c r="C648" s="113">
        <v>43351</v>
      </c>
      <c r="D648" s="96">
        <v>0.69672453703703707</v>
      </c>
      <c r="E648" s="97" t="s">
        <v>9</v>
      </c>
      <c r="F648" s="97">
        <v>13</v>
      </c>
      <c r="G648" s="114" t="s">
        <v>10</v>
      </c>
    </row>
    <row r="649" spans="3:7" ht="15" thickBot="1" x14ac:dyDescent="0.35">
      <c r="C649" s="113">
        <v>43351</v>
      </c>
      <c r="D649" s="96">
        <v>0.71393518518518517</v>
      </c>
      <c r="E649" s="97" t="s">
        <v>9</v>
      </c>
      <c r="F649" s="97">
        <v>21</v>
      </c>
      <c r="G649" s="114" t="s">
        <v>10</v>
      </c>
    </row>
    <row r="650" spans="3:7" ht="15" thickBot="1" x14ac:dyDescent="0.35">
      <c r="C650" s="113">
        <v>43351</v>
      </c>
      <c r="D650" s="96">
        <v>0.7195138888888889</v>
      </c>
      <c r="E650" s="97" t="s">
        <v>9</v>
      </c>
      <c r="F650" s="97">
        <v>18</v>
      </c>
      <c r="G650" s="114" t="s">
        <v>10</v>
      </c>
    </row>
    <row r="651" spans="3:7" ht="15" thickBot="1" x14ac:dyDescent="0.35">
      <c r="C651" s="113">
        <v>43351</v>
      </c>
      <c r="D651" s="96">
        <v>0.72017361111111111</v>
      </c>
      <c r="E651" s="97" t="s">
        <v>9</v>
      </c>
      <c r="F651" s="97">
        <v>19</v>
      </c>
      <c r="G651" s="114" t="s">
        <v>11</v>
      </c>
    </row>
    <row r="652" spans="3:7" ht="15" thickBot="1" x14ac:dyDescent="0.35">
      <c r="C652" s="113">
        <v>43351</v>
      </c>
      <c r="D652" s="96">
        <v>0.75613425925925926</v>
      </c>
      <c r="E652" s="97" t="s">
        <v>9</v>
      </c>
      <c r="F652" s="97">
        <v>21</v>
      </c>
      <c r="G652" s="114" t="s">
        <v>11</v>
      </c>
    </row>
    <row r="653" spans="3:7" ht="15" thickBot="1" x14ac:dyDescent="0.35">
      <c r="C653" s="113">
        <v>43351</v>
      </c>
      <c r="D653" s="96">
        <v>0.75965277777777773</v>
      </c>
      <c r="E653" s="97" t="s">
        <v>9</v>
      </c>
      <c r="F653" s="97">
        <v>10</v>
      </c>
      <c r="G653" s="114" t="s">
        <v>11</v>
      </c>
    </row>
    <row r="654" spans="3:7" ht="15" thickBot="1" x14ac:dyDescent="0.35">
      <c r="C654" s="113">
        <v>43351</v>
      </c>
      <c r="D654" s="96">
        <v>0.80841435185185195</v>
      </c>
      <c r="E654" s="97" t="s">
        <v>9</v>
      </c>
      <c r="F654" s="97">
        <v>11</v>
      </c>
      <c r="G654" s="114" t="s">
        <v>11</v>
      </c>
    </row>
    <row r="655" spans="3:7" ht="15" thickBot="1" x14ac:dyDescent="0.35">
      <c r="C655" s="113">
        <v>43351</v>
      </c>
      <c r="D655" s="96">
        <v>0.81759259259259265</v>
      </c>
      <c r="E655" s="97" t="s">
        <v>9</v>
      </c>
      <c r="F655" s="97">
        <v>19</v>
      </c>
      <c r="G655" s="114" t="s">
        <v>10</v>
      </c>
    </row>
    <row r="656" spans="3:7" ht="15" thickBot="1" x14ac:dyDescent="0.35">
      <c r="C656" s="113">
        <v>43351</v>
      </c>
      <c r="D656" s="96">
        <v>0.84319444444444447</v>
      </c>
      <c r="E656" s="97" t="s">
        <v>9</v>
      </c>
      <c r="F656" s="97">
        <v>12</v>
      </c>
      <c r="G656" s="114" t="s">
        <v>11</v>
      </c>
    </row>
    <row r="657" spans="3:7" ht="15" thickBot="1" x14ac:dyDescent="0.35">
      <c r="C657" s="113">
        <v>43351</v>
      </c>
      <c r="D657" s="96">
        <v>0.85105324074074085</v>
      </c>
      <c r="E657" s="97" t="s">
        <v>9</v>
      </c>
      <c r="F657" s="97">
        <v>11</v>
      </c>
      <c r="G657" s="114" t="s">
        <v>10</v>
      </c>
    </row>
    <row r="658" spans="3:7" ht="15" thickBot="1" x14ac:dyDescent="0.35">
      <c r="C658" s="113">
        <v>43351</v>
      </c>
      <c r="D658" s="96">
        <v>0.87686342592592592</v>
      </c>
      <c r="E658" s="97" t="s">
        <v>9</v>
      </c>
      <c r="F658" s="97">
        <v>11</v>
      </c>
      <c r="G658" s="114" t="s">
        <v>11</v>
      </c>
    </row>
    <row r="659" spans="3:7" ht="15" thickBot="1" x14ac:dyDescent="0.35">
      <c r="C659" s="113">
        <v>43351</v>
      </c>
      <c r="D659" s="96">
        <v>0.88089120370370377</v>
      </c>
      <c r="E659" s="97" t="s">
        <v>9</v>
      </c>
      <c r="F659" s="97">
        <v>11</v>
      </c>
      <c r="G659" s="114" t="s">
        <v>11</v>
      </c>
    </row>
    <row r="660" spans="3:7" ht="15" thickBot="1" x14ac:dyDescent="0.35">
      <c r="C660" s="113">
        <v>43351</v>
      </c>
      <c r="D660" s="96">
        <v>0.89907407407407414</v>
      </c>
      <c r="E660" s="97" t="s">
        <v>9</v>
      </c>
      <c r="F660" s="97">
        <v>10</v>
      </c>
      <c r="G660" s="114" t="s">
        <v>10</v>
      </c>
    </row>
    <row r="661" spans="3:7" ht="15" thickBot="1" x14ac:dyDescent="0.35">
      <c r="C661" s="113">
        <v>43351</v>
      </c>
      <c r="D661" s="96">
        <v>0.98818287037037045</v>
      </c>
      <c r="E661" s="97" t="s">
        <v>9</v>
      </c>
      <c r="F661" s="97">
        <v>11</v>
      </c>
      <c r="G661" s="114" t="s">
        <v>11</v>
      </c>
    </row>
    <row r="662" spans="3:7" ht="15" thickBot="1" x14ac:dyDescent="0.35">
      <c r="C662" s="113">
        <v>43352</v>
      </c>
      <c r="D662" s="96">
        <v>9.7106481481481471E-3</v>
      </c>
      <c r="E662" s="97" t="s">
        <v>9</v>
      </c>
      <c r="F662" s="97">
        <v>20</v>
      </c>
      <c r="G662" s="114" t="s">
        <v>10</v>
      </c>
    </row>
    <row r="663" spans="3:7" ht="15" thickBot="1" x14ac:dyDescent="0.35">
      <c r="C663" s="113">
        <v>43352</v>
      </c>
      <c r="D663" s="96">
        <v>0.26695601851851852</v>
      </c>
      <c r="E663" s="97" t="s">
        <v>9</v>
      </c>
      <c r="F663" s="97">
        <v>13</v>
      </c>
      <c r="G663" s="114" t="s">
        <v>11</v>
      </c>
    </row>
    <row r="664" spans="3:7" ht="15" thickBot="1" x14ac:dyDescent="0.35">
      <c r="C664" s="113">
        <v>43352</v>
      </c>
      <c r="D664" s="96">
        <v>0.30633101851851852</v>
      </c>
      <c r="E664" s="97" t="s">
        <v>9</v>
      </c>
      <c r="F664" s="97">
        <v>11</v>
      </c>
      <c r="G664" s="114" t="s">
        <v>11</v>
      </c>
    </row>
    <row r="665" spans="3:7" ht="15" thickBot="1" x14ac:dyDescent="0.35">
      <c r="C665" s="113">
        <v>43352</v>
      </c>
      <c r="D665" s="96">
        <v>0.37550925925925926</v>
      </c>
      <c r="E665" s="97" t="s">
        <v>9</v>
      </c>
      <c r="F665" s="97">
        <v>19</v>
      </c>
      <c r="G665" s="114" t="s">
        <v>10</v>
      </c>
    </row>
    <row r="666" spans="3:7" ht="15" thickBot="1" x14ac:dyDescent="0.35">
      <c r="C666" s="113">
        <v>43352</v>
      </c>
      <c r="D666" s="96">
        <v>0.37557870370370372</v>
      </c>
      <c r="E666" s="97" t="s">
        <v>9</v>
      </c>
      <c r="F666" s="97">
        <v>19</v>
      </c>
      <c r="G666" s="114" t="s">
        <v>10</v>
      </c>
    </row>
    <row r="667" spans="3:7" ht="15" thickBot="1" x14ac:dyDescent="0.35">
      <c r="C667" s="113">
        <v>43352</v>
      </c>
      <c r="D667" s="96">
        <v>0.37861111111111106</v>
      </c>
      <c r="E667" s="97" t="s">
        <v>9</v>
      </c>
      <c r="F667" s="97">
        <v>28</v>
      </c>
      <c r="G667" s="114" t="s">
        <v>10</v>
      </c>
    </row>
    <row r="668" spans="3:7" ht="15" thickBot="1" x14ac:dyDescent="0.35">
      <c r="C668" s="113">
        <v>43352</v>
      </c>
      <c r="D668" s="96">
        <v>0.37940972222222219</v>
      </c>
      <c r="E668" s="97" t="s">
        <v>9</v>
      </c>
      <c r="F668" s="97">
        <v>21</v>
      </c>
      <c r="G668" s="114" t="s">
        <v>10</v>
      </c>
    </row>
    <row r="669" spans="3:7" ht="15" thickBot="1" x14ac:dyDescent="0.35">
      <c r="C669" s="113">
        <v>43352</v>
      </c>
      <c r="D669" s="96">
        <v>0.38071759259259258</v>
      </c>
      <c r="E669" s="97" t="s">
        <v>9</v>
      </c>
      <c r="F669" s="97">
        <v>14</v>
      </c>
      <c r="G669" s="114" t="s">
        <v>11</v>
      </c>
    </row>
    <row r="670" spans="3:7" ht="15" thickBot="1" x14ac:dyDescent="0.35">
      <c r="C670" s="113">
        <v>43352</v>
      </c>
      <c r="D670" s="96">
        <v>0.38086805555555553</v>
      </c>
      <c r="E670" s="97" t="s">
        <v>9</v>
      </c>
      <c r="F670" s="97">
        <v>12</v>
      </c>
      <c r="G670" s="114" t="s">
        <v>11</v>
      </c>
    </row>
    <row r="671" spans="3:7" ht="15" thickBot="1" x14ac:dyDescent="0.35">
      <c r="C671" s="113">
        <v>43352</v>
      </c>
      <c r="D671" s="96">
        <v>0.38431712962962966</v>
      </c>
      <c r="E671" s="97" t="s">
        <v>9</v>
      </c>
      <c r="F671" s="97">
        <v>20</v>
      </c>
      <c r="G671" s="114" t="s">
        <v>10</v>
      </c>
    </row>
    <row r="672" spans="3:7" ht="15" thickBot="1" x14ac:dyDescent="0.35">
      <c r="C672" s="113">
        <v>43352</v>
      </c>
      <c r="D672" s="96">
        <v>0.38746527777777778</v>
      </c>
      <c r="E672" s="97" t="s">
        <v>9</v>
      </c>
      <c r="F672" s="97">
        <v>27</v>
      </c>
      <c r="G672" s="114" t="s">
        <v>10</v>
      </c>
    </row>
    <row r="673" spans="3:7" ht="15" thickBot="1" x14ac:dyDescent="0.35">
      <c r="C673" s="113">
        <v>43352</v>
      </c>
      <c r="D673" s="96">
        <v>0.39905092592592589</v>
      </c>
      <c r="E673" s="97" t="s">
        <v>9</v>
      </c>
      <c r="F673" s="97">
        <v>24</v>
      </c>
      <c r="G673" s="114" t="s">
        <v>10</v>
      </c>
    </row>
    <row r="674" spans="3:7" ht="15" thickBot="1" x14ac:dyDescent="0.35">
      <c r="C674" s="113">
        <v>43352</v>
      </c>
      <c r="D674" s="96">
        <v>0.39998842592592593</v>
      </c>
      <c r="E674" s="97" t="s">
        <v>9</v>
      </c>
      <c r="F674" s="97">
        <v>23</v>
      </c>
      <c r="G674" s="114" t="s">
        <v>10</v>
      </c>
    </row>
    <row r="675" spans="3:7" ht="15" thickBot="1" x14ac:dyDescent="0.35">
      <c r="C675" s="113">
        <v>43352</v>
      </c>
      <c r="D675" s="96">
        <v>0.40122685185185186</v>
      </c>
      <c r="E675" s="97" t="s">
        <v>9</v>
      </c>
      <c r="F675" s="97">
        <v>24</v>
      </c>
      <c r="G675" s="114" t="s">
        <v>11</v>
      </c>
    </row>
    <row r="676" spans="3:7" ht="15" thickBot="1" x14ac:dyDescent="0.35">
      <c r="C676" s="113">
        <v>43352</v>
      </c>
      <c r="D676" s="96">
        <v>0.40486111111111112</v>
      </c>
      <c r="E676" s="97" t="s">
        <v>9</v>
      </c>
      <c r="F676" s="97">
        <v>26</v>
      </c>
      <c r="G676" s="114" t="s">
        <v>10</v>
      </c>
    </row>
    <row r="677" spans="3:7" ht="15" thickBot="1" x14ac:dyDescent="0.35">
      <c r="C677" s="113">
        <v>43352</v>
      </c>
      <c r="D677" s="96">
        <v>0.41084490740740742</v>
      </c>
      <c r="E677" s="97" t="s">
        <v>9</v>
      </c>
      <c r="F677" s="97">
        <v>22</v>
      </c>
      <c r="G677" s="114" t="s">
        <v>10</v>
      </c>
    </row>
    <row r="678" spans="3:7" ht="15" thickBot="1" x14ac:dyDescent="0.35">
      <c r="C678" s="113">
        <v>43352</v>
      </c>
      <c r="D678" s="96">
        <v>0.4142939814814815</v>
      </c>
      <c r="E678" s="97" t="s">
        <v>9</v>
      </c>
      <c r="F678" s="97">
        <v>31</v>
      </c>
      <c r="G678" s="114" t="s">
        <v>10</v>
      </c>
    </row>
    <row r="679" spans="3:7" ht="15" thickBot="1" x14ac:dyDescent="0.35">
      <c r="C679" s="113">
        <v>43352</v>
      </c>
      <c r="D679" s="96">
        <v>0.41515046296296299</v>
      </c>
      <c r="E679" s="97" t="s">
        <v>9</v>
      </c>
      <c r="F679" s="97">
        <v>29</v>
      </c>
      <c r="G679" s="114" t="s">
        <v>10</v>
      </c>
    </row>
    <row r="680" spans="3:7" ht="15" thickBot="1" x14ac:dyDescent="0.35">
      <c r="C680" s="113">
        <v>43352</v>
      </c>
      <c r="D680" s="96">
        <v>0.41662037037037036</v>
      </c>
      <c r="E680" s="97" t="s">
        <v>9</v>
      </c>
      <c r="F680" s="97">
        <v>14</v>
      </c>
      <c r="G680" s="114" t="s">
        <v>10</v>
      </c>
    </row>
    <row r="681" spans="3:7" ht="15" thickBot="1" x14ac:dyDescent="0.35">
      <c r="C681" s="113">
        <v>43352</v>
      </c>
      <c r="D681" s="96">
        <v>0.41813657407407406</v>
      </c>
      <c r="E681" s="97" t="s">
        <v>9</v>
      </c>
      <c r="F681" s="97">
        <v>12</v>
      </c>
      <c r="G681" s="114" t="s">
        <v>11</v>
      </c>
    </row>
    <row r="682" spans="3:7" ht="15" thickBot="1" x14ac:dyDescent="0.35">
      <c r="C682" s="113">
        <v>43352</v>
      </c>
      <c r="D682" s="96">
        <v>0.41956018518518517</v>
      </c>
      <c r="E682" s="97" t="s">
        <v>9</v>
      </c>
      <c r="F682" s="97">
        <v>11</v>
      </c>
      <c r="G682" s="114" t="s">
        <v>11</v>
      </c>
    </row>
    <row r="683" spans="3:7" ht="15" thickBot="1" x14ac:dyDescent="0.35">
      <c r="C683" s="113">
        <v>43352</v>
      </c>
      <c r="D683" s="96">
        <v>0.41972222222222227</v>
      </c>
      <c r="E683" s="97" t="s">
        <v>9</v>
      </c>
      <c r="F683" s="97">
        <v>22</v>
      </c>
      <c r="G683" s="114" t="s">
        <v>10</v>
      </c>
    </row>
    <row r="684" spans="3:7" ht="15" thickBot="1" x14ac:dyDescent="0.35">
      <c r="C684" s="113">
        <v>43352</v>
      </c>
      <c r="D684" s="96">
        <v>0.44149305555555557</v>
      </c>
      <c r="E684" s="97" t="s">
        <v>9</v>
      </c>
      <c r="F684" s="97">
        <v>27</v>
      </c>
      <c r="G684" s="114" t="s">
        <v>10</v>
      </c>
    </row>
    <row r="685" spans="3:7" ht="15" thickBot="1" x14ac:dyDescent="0.35">
      <c r="C685" s="113">
        <v>43352</v>
      </c>
      <c r="D685" s="96">
        <v>0.45424768518518516</v>
      </c>
      <c r="E685" s="97" t="s">
        <v>9</v>
      </c>
      <c r="F685" s="97">
        <v>20</v>
      </c>
      <c r="G685" s="114" t="s">
        <v>10</v>
      </c>
    </row>
    <row r="686" spans="3:7" ht="15" thickBot="1" x14ac:dyDescent="0.35">
      <c r="C686" s="113">
        <v>43352</v>
      </c>
      <c r="D686" s="96">
        <v>0.46464120370370371</v>
      </c>
      <c r="E686" s="97" t="s">
        <v>9</v>
      </c>
      <c r="F686" s="97">
        <v>15</v>
      </c>
      <c r="G686" s="114" t="s">
        <v>11</v>
      </c>
    </row>
    <row r="687" spans="3:7" ht="15" thickBot="1" x14ac:dyDescent="0.35">
      <c r="C687" s="113">
        <v>43352</v>
      </c>
      <c r="D687" s="96">
        <v>0.4782986111111111</v>
      </c>
      <c r="E687" s="97" t="s">
        <v>9</v>
      </c>
      <c r="F687" s="97">
        <v>11</v>
      </c>
      <c r="G687" s="114" t="s">
        <v>11</v>
      </c>
    </row>
    <row r="688" spans="3:7" ht="15" thickBot="1" x14ac:dyDescent="0.35">
      <c r="C688" s="113">
        <v>43352</v>
      </c>
      <c r="D688" s="96">
        <v>0.47854166666666664</v>
      </c>
      <c r="E688" s="97" t="s">
        <v>9</v>
      </c>
      <c r="F688" s="97">
        <v>12</v>
      </c>
      <c r="G688" s="114" t="s">
        <v>11</v>
      </c>
    </row>
    <row r="689" spans="3:7" ht="15" thickBot="1" x14ac:dyDescent="0.35">
      <c r="C689" s="113">
        <v>43352</v>
      </c>
      <c r="D689" s="96">
        <v>0.49305555555555558</v>
      </c>
      <c r="E689" s="97" t="s">
        <v>9</v>
      </c>
      <c r="F689" s="97">
        <v>10</v>
      </c>
      <c r="G689" s="114" t="s">
        <v>11</v>
      </c>
    </row>
    <row r="690" spans="3:7" ht="15" thickBot="1" x14ac:dyDescent="0.35">
      <c r="C690" s="113">
        <v>43352</v>
      </c>
      <c r="D690" s="96">
        <v>0.49471064814814819</v>
      </c>
      <c r="E690" s="97" t="s">
        <v>9</v>
      </c>
      <c r="F690" s="97">
        <v>11</v>
      </c>
      <c r="G690" s="114" t="s">
        <v>11</v>
      </c>
    </row>
    <row r="691" spans="3:7" ht="15" thickBot="1" x14ac:dyDescent="0.35">
      <c r="C691" s="113">
        <v>43352</v>
      </c>
      <c r="D691" s="96">
        <v>0.49534722222222222</v>
      </c>
      <c r="E691" s="97" t="s">
        <v>9</v>
      </c>
      <c r="F691" s="97">
        <v>21</v>
      </c>
      <c r="G691" s="114" t="s">
        <v>10</v>
      </c>
    </row>
    <row r="692" spans="3:7" ht="15" thickBot="1" x14ac:dyDescent="0.35">
      <c r="C692" s="113">
        <v>43352</v>
      </c>
      <c r="D692" s="96">
        <v>0.49891203703703701</v>
      </c>
      <c r="E692" s="97" t="s">
        <v>9</v>
      </c>
      <c r="F692" s="97">
        <v>21</v>
      </c>
      <c r="G692" s="114" t="s">
        <v>10</v>
      </c>
    </row>
    <row r="693" spans="3:7" ht="15" thickBot="1" x14ac:dyDescent="0.35">
      <c r="C693" s="113">
        <v>43352</v>
      </c>
      <c r="D693" s="96">
        <v>0.49892361111111111</v>
      </c>
      <c r="E693" s="97" t="s">
        <v>9</v>
      </c>
      <c r="F693" s="97">
        <v>24</v>
      </c>
      <c r="G693" s="114" t="s">
        <v>10</v>
      </c>
    </row>
    <row r="694" spans="3:7" ht="15" thickBot="1" x14ac:dyDescent="0.35">
      <c r="C694" s="113">
        <v>43352</v>
      </c>
      <c r="D694" s="96">
        <v>0.4996990740740741</v>
      </c>
      <c r="E694" s="97" t="s">
        <v>9</v>
      </c>
      <c r="F694" s="97">
        <v>23</v>
      </c>
      <c r="G694" s="114" t="s">
        <v>10</v>
      </c>
    </row>
    <row r="695" spans="3:7" ht="15" thickBot="1" x14ac:dyDescent="0.35">
      <c r="C695" s="113">
        <v>43352</v>
      </c>
      <c r="D695" s="96">
        <v>0.50376157407407407</v>
      </c>
      <c r="E695" s="97" t="s">
        <v>9</v>
      </c>
      <c r="F695" s="97">
        <v>25</v>
      </c>
      <c r="G695" s="114" t="s">
        <v>10</v>
      </c>
    </row>
    <row r="696" spans="3:7" ht="15" thickBot="1" x14ac:dyDescent="0.35">
      <c r="C696" s="113">
        <v>43352</v>
      </c>
      <c r="D696" s="96">
        <v>0.50777777777777777</v>
      </c>
      <c r="E696" s="97" t="s">
        <v>9</v>
      </c>
      <c r="F696" s="97">
        <v>12</v>
      </c>
      <c r="G696" s="114" t="s">
        <v>11</v>
      </c>
    </row>
    <row r="697" spans="3:7" ht="15" thickBot="1" x14ac:dyDescent="0.35">
      <c r="C697" s="113">
        <v>43352</v>
      </c>
      <c r="D697" s="96">
        <v>0.50780092592592596</v>
      </c>
      <c r="E697" s="97" t="s">
        <v>9</v>
      </c>
      <c r="F697" s="97">
        <v>18</v>
      </c>
      <c r="G697" s="114" t="s">
        <v>11</v>
      </c>
    </row>
    <row r="698" spans="3:7" ht="15" thickBot="1" x14ac:dyDescent="0.35">
      <c r="C698" s="113">
        <v>43352</v>
      </c>
      <c r="D698" s="96">
        <v>0.50780092592592596</v>
      </c>
      <c r="E698" s="97" t="s">
        <v>9</v>
      </c>
      <c r="F698" s="97">
        <v>18</v>
      </c>
      <c r="G698" s="114" t="s">
        <v>11</v>
      </c>
    </row>
    <row r="699" spans="3:7" ht="15" thickBot="1" x14ac:dyDescent="0.35">
      <c r="C699" s="113">
        <v>43352</v>
      </c>
      <c r="D699" s="96">
        <v>0.50788194444444446</v>
      </c>
      <c r="E699" s="97" t="s">
        <v>9</v>
      </c>
      <c r="F699" s="97">
        <v>11</v>
      </c>
      <c r="G699" s="114" t="s">
        <v>11</v>
      </c>
    </row>
    <row r="700" spans="3:7" ht="15" thickBot="1" x14ac:dyDescent="0.35">
      <c r="C700" s="113">
        <v>43352</v>
      </c>
      <c r="D700" s="96">
        <v>0.50968749999999996</v>
      </c>
      <c r="E700" s="97" t="s">
        <v>9</v>
      </c>
      <c r="F700" s="97">
        <v>22</v>
      </c>
      <c r="G700" s="114" t="s">
        <v>10</v>
      </c>
    </row>
    <row r="701" spans="3:7" ht="15" thickBot="1" x14ac:dyDescent="0.35">
      <c r="C701" s="113">
        <v>43352</v>
      </c>
      <c r="D701" s="96">
        <v>0.51774305555555555</v>
      </c>
      <c r="E701" s="97" t="s">
        <v>9</v>
      </c>
      <c r="F701" s="97">
        <v>23</v>
      </c>
      <c r="G701" s="114" t="s">
        <v>10</v>
      </c>
    </row>
    <row r="702" spans="3:7" ht="15" thickBot="1" x14ac:dyDescent="0.35">
      <c r="C702" s="113">
        <v>43352</v>
      </c>
      <c r="D702" s="96">
        <v>0.52427083333333335</v>
      </c>
      <c r="E702" s="97" t="s">
        <v>9</v>
      </c>
      <c r="F702" s="97">
        <v>13</v>
      </c>
      <c r="G702" s="114" t="s">
        <v>11</v>
      </c>
    </row>
    <row r="703" spans="3:7" ht="15" thickBot="1" x14ac:dyDescent="0.35">
      <c r="C703" s="113">
        <v>43352</v>
      </c>
      <c r="D703" s="96">
        <v>0.52917824074074071</v>
      </c>
      <c r="E703" s="97" t="s">
        <v>9</v>
      </c>
      <c r="F703" s="97">
        <v>13</v>
      </c>
      <c r="G703" s="114" t="s">
        <v>10</v>
      </c>
    </row>
    <row r="704" spans="3:7" ht="15" thickBot="1" x14ac:dyDescent="0.35">
      <c r="C704" s="113">
        <v>43352</v>
      </c>
      <c r="D704" s="96">
        <v>0.53298611111111105</v>
      </c>
      <c r="E704" s="97" t="s">
        <v>9</v>
      </c>
      <c r="F704" s="97">
        <v>20</v>
      </c>
      <c r="G704" s="114" t="s">
        <v>10</v>
      </c>
    </row>
    <row r="705" spans="3:7" ht="15" thickBot="1" x14ac:dyDescent="0.35">
      <c r="C705" s="113">
        <v>43352</v>
      </c>
      <c r="D705" s="96">
        <v>0.53682870370370372</v>
      </c>
      <c r="E705" s="97" t="s">
        <v>9</v>
      </c>
      <c r="F705" s="97">
        <v>21</v>
      </c>
      <c r="G705" s="114" t="s">
        <v>11</v>
      </c>
    </row>
    <row r="706" spans="3:7" ht="15" thickBot="1" x14ac:dyDescent="0.35">
      <c r="C706" s="113">
        <v>43352</v>
      </c>
      <c r="D706" s="96">
        <v>0.5368518518518518</v>
      </c>
      <c r="E706" s="97" t="s">
        <v>9</v>
      </c>
      <c r="F706" s="97">
        <v>12</v>
      </c>
      <c r="G706" s="114" t="s">
        <v>11</v>
      </c>
    </row>
    <row r="707" spans="3:7" ht="15" thickBot="1" x14ac:dyDescent="0.35">
      <c r="C707" s="113">
        <v>43352</v>
      </c>
      <c r="D707" s="96">
        <v>0.54097222222222219</v>
      </c>
      <c r="E707" s="97" t="s">
        <v>9</v>
      </c>
      <c r="F707" s="97">
        <v>11</v>
      </c>
      <c r="G707" s="114" t="s">
        <v>11</v>
      </c>
    </row>
    <row r="708" spans="3:7" ht="15" thickBot="1" x14ac:dyDescent="0.35">
      <c r="C708" s="113">
        <v>43352</v>
      </c>
      <c r="D708" s="96">
        <v>0.54126157407407405</v>
      </c>
      <c r="E708" s="97" t="s">
        <v>9</v>
      </c>
      <c r="F708" s="97">
        <v>11</v>
      </c>
      <c r="G708" s="114" t="s">
        <v>11</v>
      </c>
    </row>
    <row r="709" spans="3:7" ht="15" thickBot="1" x14ac:dyDescent="0.35">
      <c r="C709" s="113">
        <v>43352</v>
      </c>
      <c r="D709" s="96">
        <v>0.55414351851851851</v>
      </c>
      <c r="E709" s="97" t="s">
        <v>9</v>
      </c>
      <c r="F709" s="97">
        <v>14</v>
      </c>
      <c r="G709" s="114" t="s">
        <v>11</v>
      </c>
    </row>
    <row r="710" spans="3:7" ht="15" thickBot="1" x14ac:dyDescent="0.35">
      <c r="C710" s="113">
        <v>43352</v>
      </c>
      <c r="D710" s="96">
        <v>0.56615740740740739</v>
      </c>
      <c r="E710" s="97" t="s">
        <v>9</v>
      </c>
      <c r="F710" s="97">
        <v>12</v>
      </c>
      <c r="G710" s="114" t="s">
        <v>11</v>
      </c>
    </row>
    <row r="711" spans="3:7" ht="15" thickBot="1" x14ac:dyDescent="0.35">
      <c r="C711" s="113">
        <v>43352</v>
      </c>
      <c r="D711" s="96">
        <v>0.59711805555555553</v>
      </c>
      <c r="E711" s="97" t="s">
        <v>9</v>
      </c>
      <c r="F711" s="97">
        <v>16</v>
      </c>
      <c r="G711" s="114" t="s">
        <v>11</v>
      </c>
    </row>
    <row r="712" spans="3:7" ht="15" thickBot="1" x14ac:dyDescent="0.35">
      <c r="C712" s="113">
        <v>43352</v>
      </c>
      <c r="D712" s="96">
        <v>0.60480324074074077</v>
      </c>
      <c r="E712" s="97" t="s">
        <v>9</v>
      </c>
      <c r="F712" s="97">
        <v>17</v>
      </c>
      <c r="G712" s="114" t="s">
        <v>10</v>
      </c>
    </row>
    <row r="713" spans="3:7" ht="15" thickBot="1" x14ac:dyDescent="0.35">
      <c r="C713" s="113">
        <v>43352</v>
      </c>
      <c r="D713" s="96">
        <v>0.6058796296296296</v>
      </c>
      <c r="E713" s="97" t="s">
        <v>9</v>
      </c>
      <c r="F713" s="97">
        <v>12</v>
      </c>
      <c r="G713" s="114" t="s">
        <v>11</v>
      </c>
    </row>
    <row r="714" spans="3:7" ht="15" thickBot="1" x14ac:dyDescent="0.35">
      <c r="C714" s="113">
        <v>43352</v>
      </c>
      <c r="D714" s="96">
        <v>0.6080902777777778</v>
      </c>
      <c r="E714" s="97" t="s">
        <v>9</v>
      </c>
      <c r="F714" s="97">
        <v>13</v>
      </c>
      <c r="G714" s="114" t="s">
        <v>11</v>
      </c>
    </row>
    <row r="715" spans="3:7" ht="15" thickBot="1" x14ac:dyDescent="0.35">
      <c r="C715" s="113">
        <v>43352</v>
      </c>
      <c r="D715" s="96">
        <v>0.60994212962962957</v>
      </c>
      <c r="E715" s="97" t="s">
        <v>9</v>
      </c>
      <c r="F715" s="97">
        <v>12</v>
      </c>
      <c r="G715" s="114" t="s">
        <v>11</v>
      </c>
    </row>
    <row r="716" spans="3:7" ht="15" thickBot="1" x14ac:dyDescent="0.35">
      <c r="C716" s="113">
        <v>43352</v>
      </c>
      <c r="D716" s="96">
        <v>0.61033564814814811</v>
      </c>
      <c r="E716" s="97" t="s">
        <v>9</v>
      </c>
      <c r="F716" s="97">
        <v>12</v>
      </c>
      <c r="G716" s="114" t="s">
        <v>10</v>
      </c>
    </row>
    <row r="717" spans="3:7" ht="15" thickBot="1" x14ac:dyDescent="0.35">
      <c r="C717" s="113">
        <v>43352</v>
      </c>
      <c r="D717" s="96">
        <v>0.61238425925925932</v>
      </c>
      <c r="E717" s="97" t="s">
        <v>9</v>
      </c>
      <c r="F717" s="97">
        <v>21</v>
      </c>
      <c r="G717" s="114" t="s">
        <v>11</v>
      </c>
    </row>
    <row r="718" spans="3:7" ht="15" thickBot="1" x14ac:dyDescent="0.35">
      <c r="C718" s="113">
        <v>43352</v>
      </c>
      <c r="D718" s="96">
        <v>0.61239583333333336</v>
      </c>
      <c r="E718" s="97" t="s">
        <v>9</v>
      </c>
      <c r="F718" s="97">
        <v>10</v>
      </c>
      <c r="G718" s="114" t="s">
        <v>11</v>
      </c>
    </row>
    <row r="719" spans="3:7" ht="15" thickBot="1" x14ac:dyDescent="0.35">
      <c r="C719" s="113">
        <v>43352</v>
      </c>
      <c r="D719" s="96">
        <v>0.62039351851851854</v>
      </c>
      <c r="E719" s="97" t="s">
        <v>9</v>
      </c>
      <c r="F719" s="97">
        <v>10</v>
      </c>
      <c r="G719" s="114" t="s">
        <v>10</v>
      </c>
    </row>
    <row r="720" spans="3:7" ht="15" thickBot="1" x14ac:dyDescent="0.35">
      <c r="C720" s="113">
        <v>43352</v>
      </c>
      <c r="D720" s="96">
        <v>0.62040509259259258</v>
      </c>
      <c r="E720" s="97" t="s">
        <v>9</v>
      </c>
      <c r="F720" s="97">
        <v>15</v>
      </c>
      <c r="G720" s="114" t="s">
        <v>10</v>
      </c>
    </row>
    <row r="721" spans="3:7" ht="15" thickBot="1" x14ac:dyDescent="0.35">
      <c r="C721" s="113">
        <v>43352</v>
      </c>
      <c r="D721" s="96">
        <v>0.62047453703703703</v>
      </c>
      <c r="E721" s="97" t="s">
        <v>9</v>
      </c>
      <c r="F721" s="97">
        <v>11</v>
      </c>
      <c r="G721" s="114" t="s">
        <v>10</v>
      </c>
    </row>
    <row r="722" spans="3:7" ht="15" thickBot="1" x14ac:dyDescent="0.35">
      <c r="C722" s="113">
        <v>43352</v>
      </c>
      <c r="D722" s="96">
        <v>0.62383101851851852</v>
      </c>
      <c r="E722" s="97" t="s">
        <v>9</v>
      </c>
      <c r="F722" s="97">
        <v>20</v>
      </c>
      <c r="G722" s="114" t="s">
        <v>10</v>
      </c>
    </row>
    <row r="723" spans="3:7" ht="15" thickBot="1" x14ac:dyDescent="0.35">
      <c r="C723" s="113">
        <v>43352</v>
      </c>
      <c r="D723" s="96">
        <v>0.62427083333333333</v>
      </c>
      <c r="E723" s="97" t="s">
        <v>9</v>
      </c>
      <c r="F723" s="97">
        <v>26</v>
      </c>
      <c r="G723" s="114" t="s">
        <v>10</v>
      </c>
    </row>
    <row r="724" spans="3:7" ht="15" thickBot="1" x14ac:dyDescent="0.35">
      <c r="C724" s="113">
        <v>43352</v>
      </c>
      <c r="D724" s="96">
        <v>0.63109953703703703</v>
      </c>
      <c r="E724" s="97" t="s">
        <v>9</v>
      </c>
      <c r="F724" s="97">
        <v>10</v>
      </c>
      <c r="G724" s="114" t="s">
        <v>11</v>
      </c>
    </row>
    <row r="725" spans="3:7" ht="15" thickBot="1" x14ac:dyDescent="0.35">
      <c r="C725" s="113">
        <v>43352</v>
      </c>
      <c r="D725" s="96">
        <v>0.63307870370370367</v>
      </c>
      <c r="E725" s="97" t="s">
        <v>9</v>
      </c>
      <c r="F725" s="97">
        <v>17</v>
      </c>
      <c r="G725" s="114" t="s">
        <v>10</v>
      </c>
    </row>
    <row r="726" spans="3:7" ht="15" thickBot="1" x14ac:dyDescent="0.35">
      <c r="C726" s="113">
        <v>43352</v>
      </c>
      <c r="D726" s="96">
        <v>0.63314814814814813</v>
      </c>
      <c r="E726" s="97" t="s">
        <v>9</v>
      </c>
      <c r="F726" s="97">
        <v>18</v>
      </c>
      <c r="G726" s="114" t="s">
        <v>10</v>
      </c>
    </row>
    <row r="727" spans="3:7" ht="15" thickBot="1" x14ac:dyDescent="0.35">
      <c r="C727" s="113">
        <v>43352</v>
      </c>
      <c r="D727" s="96">
        <v>0.63894675925925926</v>
      </c>
      <c r="E727" s="97" t="s">
        <v>9</v>
      </c>
      <c r="F727" s="97">
        <v>13</v>
      </c>
      <c r="G727" s="114" t="s">
        <v>11</v>
      </c>
    </row>
    <row r="728" spans="3:7" ht="15" thickBot="1" x14ac:dyDescent="0.35">
      <c r="C728" s="113">
        <v>43352</v>
      </c>
      <c r="D728" s="96">
        <v>0.63951388888888883</v>
      </c>
      <c r="E728" s="97" t="s">
        <v>9</v>
      </c>
      <c r="F728" s="97">
        <v>11</v>
      </c>
      <c r="G728" s="114" t="s">
        <v>10</v>
      </c>
    </row>
    <row r="729" spans="3:7" ht="15" thickBot="1" x14ac:dyDescent="0.35">
      <c r="C729" s="113">
        <v>43352</v>
      </c>
      <c r="D729" s="96">
        <v>0.63952546296296298</v>
      </c>
      <c r="E729" s="97" t="s">
        <v>9</v>
      </c>
      <c r="F729" s="97">
        <v>9</v>
      </c>
      <c r="G729" s="114" t="s">
        <v>10</v>
      </c>
    </row>
    <row r="730" spans="3:7" ht="15" thickBot="1" x14ac:dyDescent="0.35">
      <c r="C730" s="113">
        <v>43352</v>
      </c>
      <c r="D730" s="96">
        <v>0.63957175925925924</v>
      </c>
      <c r="E730" s="97" t="s">
        <v>9</v>
      </c>
      <c r="F730" s="97">
        <v>10</v>
      </c>
      <c r="G730" s="114" t="s">
        <v>10</v>
      </c>
    </row>
    <row r="731" spans="3:7" ht="15" thickBot="1" x14ac:dyDescent="0.35">
      <c r="C731" s="113">
        <v>43352</v>
      </c>
      <c r="D731" s="96">
        <v>0.64236111111111105</v>
      </c>
      <c r="E731" s="97" t="s">
        <v>9</v>
      </c>
      <c r="F731" s="97">
        <v>34</v>
      </c>
      <c r="G731" s="114" t="s">
        <v>10</v>
      </c>
    </row>
    <row r="732" spans="3:7" ht="15" thickBot="1" x14ac:dyDescent="0.35">
      <c r="C732" s="113">
        <v>43352</v>
      </c>
      <c r="D732" s="96">
        <v>0.65576388888888892</v>
      </c>
      <c r="E732" s="97" t="s">
        <v>9</v>
      </c>
      <c r="F732" s="97">
        <v>21</v>
      </c>
      <c r="G732" s="114" t="s">
        <v>10</v>
      </c>
    </row>
    <row r="733" spans="3:7" ht="15" thickBot="1" x14ac:dyDescent="0.35">
      <c r="C733" s="113">
        <v>43352</v>
      </c>
      <c r="D733" s="96">
        <v>0.65740740740740744</v>
      </c>
      <c r="E733" s="97" t="s">
        <v>9</v>
      </c>
      <c r="F733" s="97">
        <v>12</v>
      </c>
      <c r="G733" s="114" t="s">
        <v>11</v>
      </c>
    </row>
    <row r="734" spans="3:7" ht="15" thickBot="1" x14ac:dyDescent="0.35">
      <c r="C734" s="113">
        <v>43352</v>
      </c>
      <c r="D734" s="96">
        <v>0.65903935185185192</v>
      </c>
      <c r="E734" s="97" t="s">
        <v>9</v>
      </c>
      <c r="F734" s="97">
        <v>24</v>
      </c>
      <c r="G734" s="114" t="s">
        <v>10</v>
      </c>
    </row>
    <row r="735" spans="3:7" ht="15" thickBot="1" x14ac:dyDescent="0.35">
      <c r="C735" s="113">
        <v>43352</v>
      </c>
      <c r="D735" s="96">
        <v>0.66171296296296289</v>
      </c>
      <c r="E735" s="97" t="s">
        <v>9</v>
      </c>
      <c r="F735" s="97">
        <v>11</v>
      </c>
      <c r="G735" s="114" t="s">
        <v>11</v>
      </c>
    </row>
    <row r="736" spans="3:7" ht="15" thickBot="1" x14ac:dyDescent="0.35">
      <c r="C736" s="113">
        <v>43352</v>
      </c>
      <c r="D736" s="96">
        <v>0.6620949074074074</v>
      </c>
      <c r="E736" s="97" t="s">
        <v>9</v>
      </c>
      <c r="F736" s="97">
        <v>24</v>
      </c>
      <c r="G736" s="114" t="s">
        <v>10</v>
      </c>
    </row>
    <row r="737" spans="3:7" ht="15" thickBot="1" x14ac:dyDescent="0.35">
      <c r="C737" s="113">
        <v>43352</v>
      </c>
      <c r="D737" s="96">
        <v>0.66262731481481485</v>
      </c>
      <c r="E737" s="97" t="s">
        <v>9</v>
      </c>
      <c r="F737" s="97">
        <v>22</v>
      </c>
      <c r="G737" s="114" t="s">
        <v>10</v>
      </c>
    </row>
    <row r="738" spans="3:7" ht="15" thickBot="1" x14ac:dyDescent="0.35">
      <c r="C738" s="113">
        <v>43352</v>
      </c>
      <c r="D738" s="96">
        <v>0.66312499999999996</v>
      </c>
      <c r="E738" s="97" t="s">
        <v>9</v>
      </c>
      <c r="F738" s="97">
        <v>20</v>
      </c>
      <c r="G738" s="114" t="s">
        <v>10</v>
      </c>
    </row>
    <row r="739" spans="3:7" ht="15" thickBot="1" x14ac:dyDescent="0.35">
      <c r="C739" s="113">
        <v>43352</v>
      </c>
      <c r="D739" s="96">
        <v>0.66318287037037038</v>
      </c>
      <c r="E739" s="97" t="s">
        <v>9</v>
      </c>
      <c r="F739" s="97">
        <v>29</v>
      </c>
      <c r="G739" s="114" t="s">
        <v>10</v>
      </c>
    </row>
    <row r="740" spans="3:7" ht="15" thickBot="1" x14ac:dyDescent="0.35">
      <c r="C740" s="113">
        <v>43352</v>
      </c>
      <c r="D740" s="96">
        <v>0.6647453703703704</v>
      </c>
      <c r="E740" s="97" t="s">
        <v>9</v>
      </c>
      <c r="F740" s="97">
        <v>16</v>
      </c>
      <c r="G740" s="114" t="s">
        <v>11</v>
      </c>
    </row>
    <row r="741" spans="3:7" ht="15" thickBot="1" x14ac:dyDescent="0.35">
      <c r="C741" s="113">
        <v>43352</v>
      </c>
      <c r="D741" s="96">
        <v>0.66722222222222216</v>
      </c>
      <c r="E741" s="97" t="s">
        <v>9</v>
      </c>
      <c r="F741" s="97">
        <v>28</v>
      </c>
      <c r="G741" s="114" t="s">
        <v>10</v>
      </c>
    </row>
    <row r="742" spans="3:7" ht="15" thickBot="1" x14ac:dyDescent="0.35">
      <c r="C742" s="113">
        <v>43352</v>
      </c>
      <c r="D742" s="96">
        <v>0.66873842592592592</v>
      </c>
      <c r="E742" s="97" t="s">
        <v>9</v>
      </c>
      <c r="F742" s="97">
        <v>32</v>
      </c>
      <c r="G742" s="114" t="s">
        <v>11</v>
      </c>
    </row>
    <row r="743" spans="3:7" ht="15" thickBot="1" x14ac:dyDescent="0.35">
      <c r="C743" s="113">
        <v>43352</v>
      </c>
      <c r="D743" s="96">
        <v>0.66875000000000007</v>
      </c>
      <c r="E743" s="97" t="s">
        <v>9</v>
      </c>
      <c r="F743" s="97">
        <v>23</v>
      </c>
      <c r="G743" s="114" t="s">
        <v>11</v>
      </c>
    </row>
    <row r="744" spans="3:7" ht="15" thickBot="1" x14ac:dyDescent="0.35">
      <c r="C744" s="113">
        <v>43352</v>
      </c>
      <c r="D744" s="96">
        <v>0.66877314814814814</v>
      </c>
      <c r="E744" s="97" t="s">
        <v>9</v>
      </c>
      <c r="F744" s="97">
        <v>27</v>
      </c>
      <c r="G744" s="114" t="s">
        <v>11</v>
      </c>
    </row>
    <row r="745" spans="3:7" ht="15" thickBot="1" x14ac:dyDescent="0.35">
      <c r="C745" s="113">
        <v>43352</v>
      </c>
      <c r="D745" s="96">
        <v>0.66878472222222218</v>
      </c>
      <c r="E745" s="97" t="s">
        <v>9</v>
      </c>
      <c r="F745" s="97">
        <v>22</v>
      </c>
      <c r="G745" s="114" t="s">
        <v>11</v>
      </c>
    </row>
    <row r="746" spans="3:7" ht="15" thickBot="1" x14ac:dyDescent="0.35">
      <c r="C746" s="113">
        <v>43352</v>
      </c>
      <c r="D746" s="96">
        <v>0.66879629629629633</v>
      </c>
      <c r="E746" s="97" t="s">
        <v>9</v>
      </c>
      <c r="F746" s="97">
        <v>11</v>
      </c>
      <c r="G746" s="114" t="s">
        <v>11</v>
      </c>
    </row>
    <row r="747" spans="3:7" ht="15" thickBot="1" x14ac:dyDescent="0.35">
      <c r="C747" s="113">
        <v>43352</v>
      </c>
      <c r="D747" s="96">
        <v>0.66910879629629638</v>
      </c>
      <c r="E747" s="97" t="s">
        <v>9</v>
      </c>
      <c r="F747" s="97">
        <v>21</v>
      </c>
      <c r="G747" s="114" t="s">
        <v>10</v>
      </c>
    </row>
    <row r="748" spans="3:7" ht="15" thickBot="1" x14ac:dyDescent="0.35">
      <c r="C748" s="113">
        <v>43352</v>
      </c>
      <c r="D748" s="96">
        <v>0.67303240740740744</v>
      </c>
      <c r="E748" s="97" t="s">
        <v>9</v>
      </c>
      <c r="F748" s="97">
        <v>13</v>
      </c>
      <c r="G748" s="114" t="s">
        <v>11</v>
      </c>
    </row>
    <row r="749" spans="3:7" ht="15" thickBot="1" x14ac:dyDescent="0.35">
      <c r="C749" s="113">
        <v>43352</v>
      </c>
      <c r="D749" s="96">
        <v>0.67475694444444445</v>
      </c>
      <c r="E749" s="97" t="s">
        <v>9</v>
      </c>
      <c r="F749" s="97">
        <v>12</v>
      </c>
      <c r="G749" s="114" t="s">
        <v>11</v>
      </c>
    </row>
    <row r="750" spans="3:7" ht="15" thickBot="1" x14ac:dyDescent="0.35">
      <c r="C750" s="113">
        <v>43352</v>
      </c>
      <c r="D750" s="96">
        <v>0.68244212962962969</v>
      </c>
      <c r="E750" s="97" t="s">
        <v>9</v>
      </c>
      <c r="F750" s="97">
        <v>11</v>
      </c>
      <c r="G750" s="114" t="s">
        <v>10</v>
      </c>
    </row>
    <row r="751" spans="3:7" ht="15" thickBot="1" x14ac:dyDescent="0.35">
      <c r="C751" s="113">
        <v>43352</v>
      </c>
      <c r="D751" s="96">
        <v>0.68486111111111114</v>
      </c>
      <c r="E751" s="97" t="s">
        <v>9</v>
      </c>
      <c r="F751" s="97">
        <v>20</v>
      </c>
      <c r="G751" s="114" t="s">
        <v>10</v>
      </c>
    </row>
    <row r="752" spans="3:7" ht="15" thickBot="1" x14ac:dyDescent="0.35">
      <c r="C752" s="113">
        <v>43352</v>
      </c>
      <c r="D752" s="96">
        <v>0.68607638888888889</v>
      </c>
      <c r="E752" s="97" t="s">
        <v>9</v>
      </c>
      <c r="F752" s="97">
        <v>18</v>
      </c>
      <c r="G752" s="114" t="s">
        <v>11</v>
      </c>
    </row>
    <row r="753" spans="3:7" ht="15" thickBot="1" x14ac:dyDescent="0.35">
      <c r="C753" s="113">
        <v>43352</v>
      </c>
      <c r="D753" s="96">
        <v>0.69761574074074073</v>
      </c>
      <c r="E753" s="97" t="s">
        <v>9</v>
      </c>
      <c r="F753" s="97">
        <v>12</v>
      </c>
      <c r="G753" s="114" t="s">
        <v>11</v>
      </c>
    </row>
    <row r="754" spans="3:7" ht="15" thickBot="1" x14ac:dyDescent="0.35">
      <c r="C754" s="113">
        <v>43352</v>
      </c>
      <c r="D754" s="96">
        <v>0.70359953703703704</v>
      </c>
      <c r="E754" s="97" t="s">
        <v>9</v>
      </c>
      <c r="F754" s="97">
        <v>12</v>
      </c>
      <c r="G754" s="114" t="s">
        <v>11</v>
      </c>
    </row>
    <row r="755" spans="3:7" ht="15" thickBot="1" x14ac:dyDescent="0.35">
      <c r="C755" s="113">
        <v>43352</v>
      </c>
      <c r="D755" s="96">
        <v>0.7053124999999999</v>
      </c>
      <c r="E755" s="97" t="s">
        <v>9</v>
      </c>
      <c r="F755" s="97">
        <v>18</v>
      </c>
      <c r="G755" s="114" t="s">
        <v>10</v>
      </c>
    </row>
    <row r="756" spans="3:7" ht="15" thickBot="1" x14ac:dyDescent="0.35">
      <c r="C756" s="113">
        <v>43352</v>
      </c>
      <c r="D756" s="96">
        <v>0.70671296296296304</v>
      </c>
      <c r="E756" s="97" t="s">
        <v>9</v>
      </c>
      <c r="F756" s="97">
        <v>19</v>
      </c>
      <c r="G756" s="114" t="s">
        <v>10</v>
      </c>
    </row>
    <row r="757" spans="3:7" ht="15" thickBot="1" x14ac:dyDescent="0.35">
      <c r="C757" s="113">
        <v>43352</v>
      </c>
      <c r="D757" s="96">
        <v>0.70898148148148143</v>
      </c>
      <c r="E757" s="97" t="s">
        <v>9</v>
      </c>
      <c r="F757" s="97">
        <v>23</v>
      </c>
      <c r="G757" s="114" t="s">
        <v>10</v>
      </c>
    </row>
    <row r="758" spans="3:7" ht="15" thickBot="1" x14ac:dyDescent="0.35">
      <c r="C758" s="113">
        <v>43352</v>
      </c>
      <c r="D758" s="96">
        <v>0.71070601851851845</v>
      </c>
      <c r="E758" s="97" t="s">
        <v>9</v>
      </c>
      <c r="F758" s="97">
        <v>28</v>
      </c>
      <c r="G758" s="114" t="s">
        <v>10</v>
      </c>
    </row>
    <row r="759" spans="3:7" ht="15" thickBot="1" x14ac:dyDescent="0.35">
      <c r="C759" s="113">
        <v>43352</v>
      </c>
      <c r="D759" s="96">
        <v>0.71074074074074067</v>
      </c>
      <c r="E759" s="97" t="s">
        <v>9</v>
      </c>
      <c r="F759" s="97">
        <v>26</v>
      </c>
      <c r="G759" s="114" t="s">
        <v>10</v>
      </c>
    </row>
    <row r="760" spans="3:7" ht="15" thickBot="1" x14ac:dyDescent="0.35">
      <c r="C760" s="113">
        <v>43352</v>
      </c>
      <c r="D760" s="96">
        <v>0.72255787037037045</v>
      </c>
      <c r="E760" s="97" t="s">
        <v>9</v>
      </c>
      <c r="F760" s="97">
        <v>25</v>
      </c>
      <c r="G760" s="114" t="s">
        <v>10</v>
      </c>
    </row>
    <row r="761" spans="3:7" ht="15" thickBot="1" x14ac:dyDescent="0.35">
      <c r="C761" s="113">
        <v>43352</v>
      </c>
      <c r="D761" s="96">
        <v>0.72349537037037026</v>
      </c>
      <c r="E761" s="97" t="s">
        <v>9</v>
      </c>
      <c r="F761" s="97">
        <v>20</v>
      </c>
      <c r="G761" s="114" t="s">
        <v>10</v>
      </c>
    </row>
    <row r="762" spans="3:7" ht="15" thickBot="1" x14ac:dyDescent="0.35">
      <c r="C762" s="113">
        <v>43352</v>
      </c>
      <c r="D762" s="96">
        <v>0.73172453703703699</v>
      </c>
      <c r="E762" s="97" t="s">
        <v>9</v>
      </c>
      <c r="F762" s="97">
        <v>32</v>
      </c>
      <c r="G762" s="114" t="s">
        <v>10</v>
      </c>
    </row>
    <row r="763" spans="3:7" ht="15" thickBot="1" x14ac:dyDescent="0.35">
      <c r="C763" s="113">
        <v>43352</v>
      </c>
      <c r="D763" s="96">
        <v>0.74013888888888879</v>
      </c>
      <c r="E763" s="97" t="s">
        <v>9</v>
      </c>
      <c r="F763" s="97">
        <v>9</v>
      </c>
      <c r="G763" s="114" t="s">
        <v>11</v>
      </c>
    </row>
    <row r="764" spans="3:7" ht="15" thickBot="1" x14ac:dyDescent="0.35">
      <c r="C764" s="113">
        <v>43352</v>
      </c>
      <c r="D764" s="96">
        <v>0.75859953703703698</v>
      </c>
      <c r="E764" s="97" t="s">
        <v>9</v>
      </c>
      <c r="F764" s="97">
        <v>12</v>
      </c>
      <c r="G764" s="114" t="s">
        <v>11</v>
      </c>
    </row>
    <row r="765" spans="3:7" ht="15" thickBot="1" x14ac:dyDescent="0.35">
      <c r="C765" s="113">
        <v>43352</v>
      </c>
      <c r="D765" s="96">
        <v>0.75910879629629635</v>
      </c>
      <c r="E765" s="97" t="s">
        <v>9</v>
      </c>
      <c r="F765" s="97">
        <v>31</v>
      </c>
      <c r="G765" s="114" t="s">
        <v>10</v>
      </c>
    </row>
    <row r="766" spans="3:7" ht="15" thickBot="1" x14ac:dyDescent="0.35">
      <c r="C766" s="113">
        <v>43352</v>
      </c>
      <c r="D766" s="96">
        <v>0.76086805555555559</v>
      </c>
      <c r="E766" s="97" t="s">
        <v>9</v>
      </c>
      <c r="F766" s="97">
        <v>14</v>
      </c>
      <c r="G766" s="114" t="s">
        <v>11</v>
      </c>
    </row>
    <row r="767" spans="3:7" ht="15" thickBot="1" x14ac:dyDescent="0.35">
      <c r="C767" s="113">
        <v>43352</v>
      </c>
      <c r="D767" s="96">
        <v>0.76467592592592604</v>
      </c>
      <c r="E767" s="97" t="s">
        <v>9</v>
      </c>
      <c r="F767" s="97">
        <v>12</v>
      </c>
      <c r="G767" s="114" t="s">
        <v>11</v>
      </c>
    </row>
    <row r="768" spans="3:7" ht="15" thickBot="1" x14ac:dyDescent="0.35">
      <c r="C768" s="113">
        <v>43352</v>
      </c>
      <c r="D768" s="96">
        <v>0.76916666666666667</v>
      </c>
      <c r="E768" s="97" t="s">
        <v>9</v>
      </c>
      <c r="F768" s="97">
        <v>22</v>
      </c>
      <c r="G768" s="114" t="s">
        <v>10</v>
      </c>
    </row>
    <row r="769" spans="3:7" ht="15" thickBot="1" x14ac:dyDescent="0.35">
      <c r="C769" s="113">
        <v>43352</v>
      </c>
      <c r="D769" s="96">
        <v>0.76922453703703697</v>
      </c>
      <c r="E769" s="97" t="s">
        <v>9</v>
      </c>
      <c r="F769" s="97">
        <v>20</v>
      </c>
      <c r="G769" s="114" t="s">
        <v>10</v>
      </c>
    </row>
    <row r="770" spans="3:7" ht="15" thickBot="1" x14ac:dyDescent="0.35">
      <c r="C770" s="113">
        <v>43352</v>
      </c>
      <c r="D770" s="96">
        <v>0.77017361111111116</v>
      </c>
      <c r="E770" s="97" t="s">
        <v>9</v>
      </c>
      <c r="F770" s="97">
        <v>13</v>
      </c>
      <c r="G770" s="114" t="s">
        <v>11</v>
      </c>
    </row>
    <row r="771" spans="3:7" ht="15" thickBot="1" x14ac:dyDescent="0.35">
      <c r="C771" s="113">
        <v>43352</v>
      </c>
      <c r="D771" s="96">
        <v>0.77109953703703704</v>
      </c>
      <c r="E771" s="97" t="s">
        <v>9</v>
      </c>
      <c r="F771" s="97">
        <v>19</v>
      </c>
      <c r="G771" s="114" t="s">
        <v>10</v>
      </c>
    </row>
    <row r="772" spans="3:7" ht="15" thickBot="1" x14ac:dyDescent="0.35">
      <c r="C772" s="113">
        <v>43352</v>
      </c>
      <c r="D772" s="96">
        <v>0.77212962962962972</v>
      </c>
      <c r="E772" s="97" t="s">
        <v>9</v>
      </c>
      <c r="F772" s="97">
        <v>17</v>
      </c>
      <c r="G772" s="114" t="s">
        <v>10</v>
      </c>
    </row>
    <row r="773" spans="3:7" ht="15" thickBot="1" x14ac:dyDescent="0.35">
      <c r="C773" s="113">
        <v>43352</v>
      </c>
      <c r="D773" s="96">
        <v>0.77290509259259255</v>
      </c>
      <c r="E773" s="97" t="s">
        <v>9</v>
      </c>
      <c r="F773" s="97">
        <v>26</v>
      </c>
      <c r="G773" s="114" t="s">
        <v>10</v>
      </c>
    </row>
    <row r="774" spans="3:7" ht="15" thickBot="1" x14ac:dyDescent="0.35">
      <c r="C774" s="113">
        <v>43352</v>
      </c>
      <c r="D774" s="96">
        <v>0.77609953703703705</v>
      </c>
      <c r="E774" s="97" t="s">
        <v>9</v>
      </c>
      <c r="F774" s="97">
        <v>20</v>
      </c>
      <c r="G774" s="114" t="s">
        <v>10</v>
      </c>
    </row>
    <row r="775" spans="3:7" ht="15" thickBot="1" x14ac:dyDescent="0.35">
      <c r="C775" s="113">
        <v>43352</v>
      </c>
      <c r="D775" s="96">
        <v>0.7794444444444445</v>
      </c>
      <c r="E775" s="97" t="s">
        <v>9</v>
      </c>
      <c r="F775" s="97">
        <v>14</v>
      </c>
      <c r="G775" s="114" t="s">
        <v>10</v>
      </c>
    </row>
    <row r="776" spans="3:7" ht="15" thickBot="1" x14ac:dyDescent="0.35">
      <c r="C776" s="113">
        <v>43352</v>
      </c>
      <c r="D776" s="96">
        <v>0.78085648148148146</v>
      </c>
      <c r="E776" s="97" t="s">
        <v>9</v>
      </c>
      <c r="F776" s="97">
        <v>25</v>
      </c>
      <c r="G776" s="114" t="s">
        <v>10</v>
      </c>
    </row>
    <row r="777" spans="3:7" ht="15" thickBot="1" x14ac:dyDescent="0.35">
      <c r="C777" s="113">
        <v>43352</v>
      </c>
      <c r="D777" s="96">
        <v>0.78178240740740745</v>
      </c>
      <c r="E777" s="97" t="s">
        <v>9</v>
      </c>
      <c r="F777" s="97">
        <v>12</v>
      </c>
      <c r="G777" s="114" t="s">
        <v>11</v>
      </c>
    </row>
    <row r="778" spans="3:7" ht="15" thickBot="1" x14ac:dyDescent="0.35">
      <c r="C778" s="113">
        <v>43352</v>
      </c>
      <c r="D778" s="96">
        <v>0.78302083333333339</v>
      </c>
      <c r="E778" s="97" t="s">
        <v>9</v>
      </c>
      <c r="F778" s="97">
        <v>13</v>
      </c>
      <c r="G778" s="114" t="s">
        <v>11</v>
      </c>
    </row>
    <row r="779" spans="3:7" ht="15" thickBot="1" x14ac:dyDescent="0.35">
      <c r="C779" s="113">
        <v>43352</v>
      </c>
      <c r="D779" s="96">
        <v>0.78473379629629625</v>
      </c>
      <c r="E779" s="97" t="s">
        <v>9</v>
      </c>
      <c r="F779" s="97">
        <v>14</v>
      </c>
      <c r="G779" s="114" t="s">
        <v>11</v>
      </c>
    </row>
    <row r="780" spans="3:7" ht="15" thickBot="1" x14ac:dyDescent="0.35">
      <c r="C780" s="113">
        <v>43352</v>
      </c>
      <c r="D780" s="96">
        <v>0.78476851851851848</v>
      </c>
      <c r="E780" s="97" t="s">
        <v>9</v>
      </c>
      <c r="F780" s="97">
        <v>13</v>
      </c>
      <c r="G780" s="114" t="s">
        <v>11</v>
      </c>
    </row>
    <row r="781" spans="3:7" ht="15" thickBot="1" x14ac:dyDescent="0.35">
      <c r="C781" s="113">
        <v>43352</v>
      </c>
      <c r="D781" s="96">
        <v>0.78495370370370365</v>
      </c>
      <c r="E781" s="97" t="s">
        <v>9</v>
      </c>
      <c r="F781" s="97">
        <v>13</v>
      </c>
      <c r="G781" s="114" t="s">
        <v>11</v>
      </c>
    </row>
    <row r="782" spans="3:7" ht="15" thickBot="1" x14ac:dyDescent="0.35">
      <c r="C782" s="113">
        <v>43352</v>
      </c>
      <c r="D782" s="96">
        <v>0.78707175925925921</v>
      </c>
      <c r="E782" s="97" t="s">
        <v>9</v>
      </c>
      <c r="F782" s="97">
        <v>17</v>
      </c>
      <c r="G782" s="114" t="s">
        <v>10</v>
      </c>
    </row>
    <row r="783" spans="3:7" ht="15" thickBot="1" x14ac:dyDescent="0.35">
      <c r="C783" s="113">
        <v>43352</v>
      </c>
      <c r="D783" s="96">
        <v>0.79100694444444442</v>
      </c>
      <c r="E783" s="97" t="s">
        <v>9</v>
      </c>
      <c r="F783" s="97">
        <v>24</v>
      </c>
      <c r="G783" s="114" t="s">
        <v>10</v>
      </c>
    </row>
    <row r="784" spans="3:7" ht="15" thickBot="1" x14ac:dyDescent="0.35">
      <c r="C784" s="113">
        <v>43352</v>
      </c>
      <c r="D784" s="96">
        <v>0.80274305555555558</v>
      </c>
      <c r="E784" s="97" t="s">
        <v>9</v>
      </c>
      <c r="F784" s="97">
        <v>29</v>
      </c>
      <c r="G784" s="114" t="s">
        <v>10</v>
      </c>
    </row>
    <row r="785" spans="3:7" ht="15" thickBot="1" x14ac:dyDescent="0.35">
      <c r="C785" s="113">
        <v>43352</v>
      </c>
      <c r="D785" s="96">
        <v>0.81158564814814815</v>
      </c>
      <c r="E785" s="97" t="s">
        <v>9</v>
      </c>
      <c r="F785" s="97">
        <v>10</v>
      </c>
      <c r="G785" s="114" t="s">
        <v>11</v>
      </c>
    </row>
    <row r="786" spans="3:7" ht="15" thickBot="1" x14ac:dyDescent="0.35">
      <c r="C786" s="113">
        <v>43352</v>
      </c>
      <c r="D786" s="96">
        <v>0.81496527777777772</v>
      </c>
      <c r="E786" s="97" t="s">
        <v>9</v>
      </c>
      <c r="F786" s="97">
        <v>10</v>
      </c>
      <c r="G786" s="114" t="s">
        <v>10</v>
      </c>
    </row>
    <row r="787" spans="3:7" ht="15" thickBot="1" x14ac:dyDescent="0.35">
      <c r="C787" s="113">
        <v>43352</v>
      </c>
      <c r="D787" s="96">
        <v>0.81965277777777779</v>
      </c>
      <c r="E787" s="97" t="s">
        <v>9</v>
      </c>
      <c r="F787" s="97">
        <v>22</v>
      </c>
      <c r="G787" s="114" t="s">
        <v>10</v>
      </c>
    </row>
    <row r="788" spans="3:7" ht="15" thickBot="1" x14ac:dyDescent="0.35">
      <c r="C788" s="113">
        <v>43352</v>
      </c>
      <c r="D788" s="96">
        <v>0.84163194444444445</v>
      </c>
      <c r="E788" s="97" t="s">
        <v>9</v>
      </c>
      <c r="F788" s="97">
        <v>10</v>
      </c>
      <c r="G788" s="114" t="s">
        <v>11</v>
      </c>
    </row>
    <row r="789" spans="3:7" ht="15" thickBot="1" x14ac:dyDescent="0.35">
      <c r="C789" s="113">
        <v>43352</v>
      </c>
      <c r="D789" s="96">
        <v>0.84393518518518518</v>
      </c>
      <c r="E789" s="97" t="s">
        <v>9</v>
      </c>
      <c r="F789" s="97">
        <v>10</v>
      </c>
      <c r="G789" s="114" t="s">
        <v>10</v>
      </c>
    </row>
    <row r="790" spans="3:7" ht="15" thickBot="1" x14ac:dyDescent="0.35">
      <c r="C790" s="113">
        <v>43352</v>
      </c>
      <c r="D790" s="96">
        <v>0.84571759259259249</v>
      </c>
      <c r="E790" s="97" t="s">
        <v>9</v>
      </c>
      <c r="F790" s="97">
        <v>16</v>
      </c>
      <c r="G790" s="114" t="s">
        <v>10</v>
      </c>
    </row>
    <row r="791" spans="3:7" ht="15" thickBot="1" x14ac:dyDescent="0.35">
      <c r="C791" s="113">
        <v>43352</v>
      </c>
      <c r="D791" s="96">
        <v>0.84768518518518521</v>
      </c>
      <c r="E791" s="97" t="s">
        <v>9</v>
      </c>
      <c r="F791" s="97">
        <v>11</v>
      </c>
      <c r="G791" s="114" t="s">
        <v>11</v>
      </c>
    </row>
    <row r="792" spans="3:7" ht="15" thickBot="1" x14ac:dyDescent="0.35">
      <c r="C792" s="113">
        <v>43352</v>
      </c>
      <c r="D792" s="96">
        <v>0.84885416666666658</v>
      </c>
      <c r="E792" s="97" t="s">
        <v>9</v>
      </c>
      <c r="F792" s="97">
        <v>21</v>
      </c>
      <c r="G792" s="114" t="s">
        <v>10</v>
      </c>
    </row>
    <row r="793" spans="3:7" ht="15" thickBot="1" x14ac:dyDescent="0.35">
      <c r="C793" s="113">
        <v>43352</v>
      </c>
      <c r="D793" s="96">
        <v>0.8533912037037038</v>
      </c>
      <c r="E793" s="97" t="s">
        <v>9</v>
      </c>
      <c r="F793" s="97">
        <v>21</v>
      </c>
      <c r="G793" s="114" t="s">
        <v>10</v>
      </c>
    </row>
    <row r="794" spans="3:7" ht="15" thickBot="1" x14ac:dyDescent="0.35">
      <c r="C794" s="113">
        <v>43352</v>
      </c>
      <c r="D794" s="96">
        <v>0.86079861111111111</v>
      </c>
      <c r="E794" s="97" t="s">
        <v>9</v>
      </c>
      <c r="F794" s="97">
        <v>16</v>
      </c>
      <c r="G794" s="114" t="s">
        <v>10</v>
      </c>
    </row>
    <row r="795" spans="3:7" ht="15" thickBot="1" x14ac:dyDescent="0.35">
      <c r="C795" s="113">
        <v>43352</v>
      </c>
      <c r="D795" s="96">
        <v>0.8991203703703704</v>
      </c>
      <c r="E795" s="97" t="s">
        <v>9</v>
      </c>
      <c r="F795" s="97">
        <v>10</v>
      </c>
      <c r="G795" s="114" t="s">
        <v>11</v>
      </c>
    </row>
    <row r="796" spans="3:7" ht="15" thickBot="1" x14ac:dyDescent="0.35">
      <c r="C796" s="113">
        <v>43352</v>
      </c>
      <c r="D796" s="96">
        <v>0.89940972222222226</v>
      </c>
      <c r="E796" s="97" t="s">
        <v>9</v>
      </c>
      <c r="F796" s="97">
        <v>11</v>
      </c>
      <c r="G796" s="114" t="s">
        <v>11</v>
      </c>
    </row>
    <row r="797" spans="3:7" ht="15" thickBot="1" x14ac:dyDescent="0.35">
      <c r="C797" s="113">
        <v>43352</v>
      </c>
      <c r="D797" s="96">
        <v>0.90380787037037036</v>
      </c>
      <c r="E797" s="97" t="s">
        <v>9</v>
      </c>
      <c r="F797" s="97">
        <v>12</v>
      </c>
      <c r="G797" s="114" t="s">
        <v>10</v>
      </c>
    </row>
    <row r="798" spans="3:7" ht="15" thickBot="1" x14ac:dyDescent="0.35">
      <c r="C798" s="115">
        <v>43352</v>
      </c>
      <c r="D798" s="116">
        <v>0.9252083333333333</v>
      </c>
      <c r="E798" s="117" t="s">
        <v>9</v>
      </c>
      <c r="F798" s="117">
        <v>11</v>
      </c>
      <c r="G798" s="118" t="s">
        <v>10</v>
      </c>
    </row>
    <row r="799" spans="3:7" ht="15" thickBot="1" x14ac:dyDescent="0.35">
      <c r="C799" s="111">
        <v>43353</v>
      </c>
      <c r="D799" s="104">
        <v>0.15386574074074075</v>
      </c>
      <c r="E799" s="105" t="s">
        <v>9</v>
      </c>
      <c r="F799" s="105">
        <v>12</v>
      </c>
      <c r="G799" s="112" t="s">
        <v>11</v>
      </c>
    </row>
    <row r="800" spans="3:7" ht="15" thickBot="1" x14ac:dyDescent="0.35">
      <c r="C800" s="113">
        <v>43353</v>
      </c>
      <c r="D800" s="96">
        <v>0.15406249999999999</v>
      </c>
      <c r="E800" s="97" t="s">
        <v>9</v>
      </c>
      <c r="F800" s="97">
        <v>12</v>
      </c>
      <c r="G800" s="114" t="s">
        <v>11</v>
      </c>
    </row>
    <row r="801" spans="3:7" ht="15" thickBot="1" x14ac:dyDescent="0.35">
      <c r="C801" s="113">
        <v>43353</v>
      </c>
      <c r="D801" s="96">
        <v>0.2492824074074074</v>
      </c>
      <c r="E801" s="97" t="s">
        <v>9</v>
      </c>
      <c r="F801" s="97">
        <v>20</v>
      </c>
      <c r="G801" s="114" t="s">
        <v>10</v>
      </c>
    </row>
    <row r="802" spans="3:7" ht="15" thickBot="1" x14ac:dyDescent="0.35">
      <c r="C802" s="113">
        <v>43353</v>
      </c>
      <c r="D802" s="96">
        <v>0.24935185185185185</v>
      </c>
      <c r="E802" s="97" t="s">
        <v>9</v>
      </c>
      <c r="F802" s="97">
        <v>20</v>
      </c>
      <c r="G802" s="114" t="s">
        <v>10</v>
      </c>
    </row>
    <row r="803" spans="3:7" ht="15" thickBot="1" x14ac:dyDescent="0.35">
      <c r="C803" s="113">
        <v>43353</v>
      </c>
      <c r="D803" s="96">
        <v>0.26947916666666666</v>
      </c>
      <c r="E803" s="97" t="s">
        <v>9</v>
      </c>
      <c r="F803" s="97">
        <v>13</v>
      </c>
      <c r="G803" s="114" t="s">
        <v>11</v>
      </c>
    </row>
    <row r="804" spans="3:7" ht="15" thickBot="1" x14ac:dyDescent="0.35">
      <c r="C804" s="113">
        <v>43353</v>
      </c>
      <c r="D804" s="96">
        <v>0.27931712962962962</v>
      </c>
      <c r="E804" s="97" t="s">
        <v>9</v>
      </c>
      <c r="F804" s="97">
        <v>12</v>
      </c>
      <c r="G804" s="114" t="s">
        <v>11</v>
      </c>
    </row>
    <row r="805" spans="3:7" ht="15" thickBot="1" x14ac:dyDescent="0.35">
      <c r="C805" s="113">
        <v>43353</v>
      </c>
      <c r="D805" s="96">
        <v>0.27987268518518521</v>
      </c>
      <c r="E805" s="97" t="s">
        <v>9</v>
      </c>
      <c r="F805" s="97">
        <v>14</v>
      </c>
      <c r="G805" s="114" t="s">
        <v>11</v>
      </c>
    </row>
    <row r="806" spans="3:7" ht="15" thickBot="1" x14ac:dyDescent="0.35">
      <c r="C806" s="113">
        <v>43353</v>
      </c>
      <c r="D806" s="96">
        <v>0.28619212962962964</v>
      </c>
      <c r="E806" s="97" t="s">
        <v>9</v>
      </c>
      <c r="F806" s="97">
        <v>19</v>
      </c>
      <c r="G806" s="114" t="s">
        <v>11</v>
      </c>
    </row>
    <row r="807" spans="3:7" ht="15" thickBot="1" x14ac:dyDescent="0.35">
      <c r="C807" s="113">
        <v>43353</v>
      </c>
      <c r="D807" s="96">
        <v>0.28620370370370368</v>
      </c>
      <c r="E807" s="97" t="s">
        <v>9</v>
      </c>
      <c r="F807" s="97">
        <v>19</v>
      </c>
      <c r="G807" s="114" t="s">
        <v>11</v>
      </c>
    </row>
    <row r="808" spans="3:7" ht="15" thickBot="1" x14ac:dyDescent="0.35">
      <c r="C808" s="113">
        <v>43353</v>
      </c>
      <c r="D808" s="96">
        <v>0.28623842592592591</v>
      </c>
      <c r="E808" s="97" t="s">
        <v>9</v>
      </c>
      <c r="F808" s="97">
        <v>10</v>
      </c>
      <c r="G808" s="114" t="s">
        <v>11</v>
      </c>
    </row>
    <row r="809" spans="3:7" ht="15" thickBot="1" x14ac:dyDescent="0.35">
      <c r="C809" s="113">
        <v>43353</v>
      </c>
      <c r="D809" s="96">
        <v>0.30314814814814817</v>
      </c>
      <c r="E809" s="97" t="s">
        <v>9</v>
      </c>
      <c r="F809" s="97">
        <v>13</v>
      </c>
      <c r="G809" s="114" t="s">
        <v>11</v>
      </c>
    </row>
    <row r="810" spans="3:7" ht="15" thickBot="1" x14ac:dyDescent="0.35">
      <c r="C810" s="113">
        <v>43353</v>
      </c>
      <c r="D810" s="96">
        <v>0.30863425925925925</v>
      </c>
      <c r="E810" s="97" t="s">
        <v>9</v>
      </c>
      <c r="F810" s="97">
        <v>11</v>
      </c>
      <c r="G810" s="114" t="s">
        <v>11</v>
      </c>
    </row>
    <row r="811" spans="3:7" ht="15" thickBot="1" x14ac:dyDescent="0.35">
      <c r="C811" s="113">
        <v>43353</v>
      </c>
      <c r="D811" s="96">
        <v>0.31042824074074077</v>
      </c>
      <c r="E811" s="97" t="s">
        <v>9</v>
      </c>
      <c r="F811" s="97">
        <v>11</v>
      </c>
      <c r="G811" s="114" t="s">
        <v>11</v>
      </c>
    </row>
    <row r="812" spans="3:7" ht="15" thickBot="1" x14ac:dyDescent="0.35">
      <c r="C812" s="113">
        <v>43353</v>
      </c>
      <c r="D812" s="96">
        <v>0.3104513888888889</v>
      </c>
      <c r="E812" s="97" t="s">
        <v>9</v>
      </c>
      <c r="F812" s="97">
        <v>10</v>
      </c>
      <c r="G812" s="114" t="s">
        <v>11</v>
      </c>
    </row>
    <row r="813" spans="3:7" ht="15" thickBot="1" x14ac:dyDescent="0.35">
      <c r="C813" s="113">
        <v>43353</v>
      </c>
      <c r="D813" s="96">
        <v>0.31406249999999997</v>
      </c>
      <c r="E813" s="97" t="s">
        <v>9</v>
      </c>
      <c r="F813" s="97">
        <v>12</v>
      </c>
      <c r="G813" s="114" t="s">
        <v>11</v>
      </c>
    </row>
    <row r="814" spans="3:7" ht="15" thickBot="1" x14ac:dyDescent="0.35">
      <c r="C814" s="113">
        <v>43353</v>
      </c>
      <c r="D814" s="96">
        <v>0.31444444444444447</v>
      </c>
      <c r="E814" s="97" t="s">
        <v>9</v>
      </c>
      <c r="F814" s="97">
        <v>12</v>
      </c>
      <c r="G814" s="114" t="s">
        <v>11</v>
      </c>
    </row>
    <row r="815" spans="3:7" ht="15" thickBot="1" x14ac:dyDescent="0.35">
      <c r="C815" s="113">
        <v>43353</v>
      </c>
      <c r="D815" s="96">
        <v>0.31480324074074073</v>
      </c>
      <c r="E815" s="97" t="s">
        <v>9</v>
      </c>
      <c r="F815" s="97">
        <v>13</v>
      </c>
      <c r="G815" s="114" t="s">
        <v>10</v>
      </c>
    </row>
    <row r="816" spans="3:7" ht="15" thickBot="1" x14ac:dyDescent="0.35">
      <c r="C816" s="113">
        <v>43353</v>
      </c>
      <c r="D816" s="96">
        <v>0.31517361111111114</v>
      </c>
      <c r="E816" s="97" t="s">
        <v>9</v>
      </c>
      <c r="F816" s="97">
        <v>18</v>
      </c>
      <c r="G816" s="114" t="s">
        <v>10</v>
      </c>
    </row>
    <row r="817" spans="3:7" ht="15" thickBot="1" x14ac:dyDescent="0.35">
      <c r="C817" s="113">
        <v>43353</v>
      </c>
      <c r="D817" s="96">
        <v>0.31560185185185186</v>
      </c>
      <c r="E817" s="97" t="s">
        <v>9</v>
      </c>
      <c r="F817" s="97">
        <v>12</v>
      </c>
      <c r="G817" s="114" t="s">
        <v>11</v>
      </c>
    </row>
    <row r="818" spans="3:7" ht="15" thickBot="1" x14ac:dyDescent="0.35">
      <c r="C818" s="113">
        <v>43353</v>
      </c>
      <c r="D818" s="96">
        <v>0.32460648148148147</v>
      </c>
      <c r="E818" s="97" t="s">
        <v>9</v>
      </c>
      <c r="F818" s="97">
        <v>12</v>
      </c>
      <c r="G818" s="114" t="s">
        <v>10</v>
      </c>
    </row>
    <row r="819" spans="3:7" ht="15" thickBot="1" x14ac:dyDescent="0.35">
      <c r="C819" s="113">
        <v>43353</v>
      </c>
      <c r="D819" s="96">
        <v>0.32651620370370371</v>
      </c>
      <c r="E819" s="97" t="s">
        <v>9</v>
      </c>
      <c r="F819" s="97">
        <v>13</v>
      </c>
      <c r="G819" s="114" t="s">
        <v>11</v>
      </c>
    </row>
    <row r="820" spans="3:7" x14ac:dyDescent="0.3">
      <c r="C820" s="119">
        <v>43353</v>
      </c>
      <c r="D820" s="120">
        <v>0.33359953703703704</v>
      </c>
      <c r="E820" s="121" t="s">
        <v>9</v>
      </c>
      <c r="F820" s="121">
        <v>11</v>
      </c>
      <c r="G820" s="122" t="s">
        <v>10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065D2-80C0-461E-8F06-FD896C56066A}">
  <dimension ref="C4:T959"/>
  <sheetViews>
    <sheetView workbookViewId="0"/>
  </sheetViews>
  <sheetFormatPr defaultRowHeight="14.4" x14ac:dyDescent="0.3"/>
  <cols>
    <col min="3" max="3" width="11" customWidth="1"/>
    <col min="4" max="4" width="10.44140625" customWidth="1"/>
    <col min="5" max="5" width="10.33203125" customWidth="1"/>
    <col min="7" max="7" width="11.88671875" customWidth="1"/>
    <col min="10" max="10" width="36.6640625" customWidth="1"/>
  </cols>
  <sheetData>
    <row r="4" spans="3:20" ht="15" thickBot="1" x14ac:dyDescent="0.35"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</row>
    <row r="5" spans="3:20" ht="15" thickBot="1" x14ac:dyDescent="0.35">
      <c r="C5" s="2" t="s">
        <v>5</v>
      </c>
      <c r="D5" s="2">
        <v>15</v>
      </c>
      <c r="E5" s="3">
        <v>43227</v>
      </c>
      <c r="F5" s="4">
        <v>0.34872685185185182</v>
      </c>
      <c r="G5" s="5">
        <v>0.5</v>
      </c>
    </row>
    <row r="6" spans="3:20" x14ac:dyDescent="0.3">
      <c r="C6" s="6" t="s">
        <v>2</v>
      </c>
      <c r="D6" s="6" t="s">
        <v>3</v>
      </c>
      <c r="E6" s="6" t="s">
        <v>6</v>
      </c>
      <c r="F6" s="6" t="s">
        <v>7</v>
      </c>
      <c r="G6" s="6" t="s">
        <v>8</v>
      </c>
    </row>
    <row r="7" spans="3:20" ht="15" thickBot="1" x14ac:dyDescent="0.35">
      <c r="C7" s="7">
        <v>43220</v>
      </c>
      <c r="D7" s="8">
        <v>0.12054398148148149</v>
      </c>
      <c r="E7" s="9" t="s">
        <v>9</v>
      </c>
      <c r="F7" s="9">
        <v>30</v>
      </c>
      <c r="G7" s="9" t="s">
        <v>10</v>
      </c>
    </row>
    <row r="8" spans="3:20" ht="15" thickBot="1" x14ac:dyDescent="0.35">
      <c r="C8" s="10">
        <v>43220</v>
      </c>
      <c r="D8" s="11">
        <v>0.12266203703703704</v>
      </c>
      <c r="E8" s="12" t="s">
        <v>9</v>
      </c>
      <c r="F8" s="12">
        <v>13</v>
      </c>
      <c r="G8" s="12" t="s">
        <v>11</v>
      </c>
    </row>
    <row r="9" spans="3:20" ht="15" thickBot="1" x14ac:dyDescent="0.35">
      <c r="C9" s="10">
        <v>43220</v>
      </c>
      <c r="D9" s="11">
        <v>0.12297453703703703</v>
      </c>
      <c r="E9" s="12" t="s">
        <v>9</v>
      </c>
      <c r="F9" s="12">
        <v>11</v>
      </c>
      <c r="G9" s="12" t="s">
        <v>11</v>
      </c>
      <c r="J9" t="s">
        <v>12</v>
      </c>
      <c r="K9" s="13">
        <f>SUM( K11:R11 )</f>
        <v>931</v>
      </c>
      <c r="L9" s="13"/>
      <c r="M9" s="14"/>
      <c r="N9" s="14"/>
      <c r="O9" s="14"/>
      <c r="P9" s="14"/>
      <c r="Q9" s="14"/>
      <c r="R9" s="14"/>
    </row>
    <row r="10" spans="3:20" ht="15" thickBot="1" x14ac:dyDescent="0.35">
      <c r="C10" s="10">
        <v>43220</v>
      </c>
      <c r="D10" s="11">
        <v>0.26116898148148149</v>
      </c>
      <c r="E10" s="12" t="s">
        <v>9</v>
      </c>
      <c r="F10" s="12">
        <v>11</v>
      </c>
      <c r="G10" s="12" t="s">
        <v>10</v>
      </c>
      <c r="K10" s="14" t="s">
        <v>30</v>
      </c>
      <c r="L10" s="14" t="s">
        <v>31</v>
      </c>
      <c r="M10" s="14" t="s">
        <v>32</v>
      </c>
      <c r="N10" s="14" t="s">
        <v>33</v>
      </c>
      <c r="O10" s="14" t="s">
        <v>34</v>
      </c>
      <c r="P10" s="14" t="s">
        <v>35</v>
      </c>
      <c r="Q10" s="14" t="s">
        <v>36</v>
      </c>
      <c r="R10" s="14"/>
      <c r="S10" s="14" t="s">
        <v>20</v>
      </c>
    </row>
    <row r="11" spans="3:20" ht="15" thickBot="1" x14ac:dyDescent="0.35">
      <c r="C11" s="10">
        <v>43220</v>
      </c>
      <c r="D11" s="11">
        <v>0.27708333333333335</v>
      </c>
      <c r="E11" s="12" t="s">
        <v>9</v>
      </c>
      <c r="F11" s="12">
        <v>21</v>
      </c>
      <c r="G11" s="12" t="s">
        <v>11</v>
      </c>
      <c r="J11" t="s">
        <v>21</v>
      </c>
      <c r="K11" s="13">
        <f>COUNTIFS($C$7:$C$937, "=2018-04-30" )</f>
        <v>261</v>
      </c>
      <c r="L11" s="13">
        <f>COUNTIFS($C$7:$C$937, "=2018-05-01" )</f>
        <v>131</v>
      </c>
      <c r="M11" s="13">
        <f>COUNTIFS($C$7:$C$937, "=2018-05-02" )</f>
        <v>132</v>
      </c>
      <c r="N11" s="13">
        <f>COUNTIFS($C$7:$C$937, "=2018-05-03" )</f>
        <v>125</v>
      </c>
      <c r="O11" s="13">
        <f>COUNTIFS($C$7:$C$937, "=2018-05-04" )</f>
        <v>71</v>
      </c>
      <c r="P11" s="13">
        <f>COUNTIFS($C$7:$C$937, "=2018-05-05" )</f>
        <v>87</v>
      </c>
      <c r="Q11" s="13">
        <f>COUNTIFS($C$7:$C$937, "=2018-05-06" )</f>
        <v>124</v>
      </c>
      <c r="R11" s="13"/>
      <c r="S11" s="13">
        <f>SUM( K11:Q11 )</f>
        <v>931</v>
      </c>
    </row>
    <row r="12" spans="3:20" ht="15" thickBot="1" x14ac:dyDescent="0.35">
      <c r="C12" s="10">
        <v>43220</v>
      </c>
      <c r="D12" s="11">
        <v>0.27709490740740739</v>
      </c>
      <c r="E12" s="12" t="s">
        <v>9</v>
      </c>
      <c r="F12" s="12">
        <v>21</v>
      </c>
      <c r="G12" s="12" t="s">
        <v>11</v>
      </c>
      <c r="J12" t="s">
        <v>22</v>
      </c>
      <c r="K12" s="13">
        <f>COUNTIFS($C$7:$C$937, "=2018-04-30",  $F$7:$F$937, "&gt;30" )</f>
        <v>4</v>
      </c>
      <c r="L12" s="13">
        <f>COUNTIFS($C$7:$C$937, "=2018-05-01", $F$7:$F$937, "&gt;30" )</f>
        <v>0</v>
      </c>
      <c r="M12" s="13">
        <f>COUNTIFS($C$7:$C$937, "=2018-05-02", $F$7:$F$937, "&gt;30" )</f>
        <v>1</v>
      </c>
      <c r="N12" s="13">
        <f>COUNTIFS($C$7:$C$937, "=2018-05-03", $F$7:$F$937, "&gt;30" )</f>
        <v>3</v>
      </c>
      <c r="O12" s="13">
        <f>COUNTIFS($C$7:$C$937, "=2018-05-04", $F$7:$F$937, "&gt;30" )</f>
        <v>0</v>
      </c>
      <c r="P12" s="13">
        <f>COUNTIFS($C$7:$C$937, "=2018-05-05", $F$7:$F$937, "&gt;30" )</f>
        <v>1</v>
      </c>
      <c r="Q12" s="13">
        <f>COUNTIFS($C$7:$C$937, "=2018-05-06", $F$7:$F$937, "&gt;30" )</f>
        <v>0</v>
      </c>
      <c r="R12" s="13"/>
      <c r="S12" s="13">
        <f>SUM( K12:R12 )</f>
        <v>9</v>
      </c>
      <c r="T12" s="15">
        <f>S12/S11</f>
        <v>9.6670247046186895E-3</v>
      </c>
    </row>
    <row r="13" spans="3:20" ht="15" thickBot="1" x14ac:dyDescent="0.35">
      <c r="C13" s="10">
        <v>43220</v>
      </c>
      <c r="D13" s="11">
        <v>0.27717592592592594</v>
      </c>
      <c r="E13" s="12" t="s">
        <v>9</v>
      </c>
      <c r="F13" s="12">
        <v>11</v>
      </c>
      <c r="G13" s="12" t="s">
        <v>11</v>
      </c>
    </row>
    <row r="14" spans="3:20" ht="15" thickBot="1" x14ac:dyDescent="0.35">
      <c r="C14" s="10">
        <v>43220</v>
      </c>
      <c r="D14" s="11">
        <v>0.2942939814814815</v>
      </c>
      <c r="E14" s="12" t="s">
        <v>9</v>
      </c>
      <c r="F14" s="12">
        <v>20</v>
      </c>
      <c r="G14" s="12" t="s">
        <v>11</v>
      </c>
    </row>
    <row r="15" spans="3:20" ht="15" thickBot="1" x14ac:dyDescent="0.35">
      <c r="C15" s="10">
        <v>43220</v>
      </c>
      <c r="D15" s="11">
        <v>0.29431712962962964</v>
      </c>
      <c r="E15" s="12" t="s">
        <v>9</v>
      </c>
      <c r="F15" s="12">
        <v>11</v>
      </c>
      <c r="G15" s="12" t="s">
        <v>11</v>
      </c>
    </row>
    <row r="16" spans="3:20" ht="15" thickBot="1" x14ac:dyDescent="0.35">
      <c r="C16" s="10">
        <v>43220</v>
      </c>
      <c r="D16" s="11">
        <v>0.30061342592592594</v>
      </c>
      <c r="E16" s="12" t="s">
        <v>9</v>
      </c>
      <c r="F16" s="12">
        <v>11</v>
      </c>
      <c r="G16" s="12" t="s">
        <v>11</v>
      </c>
    </row>
    <row r="17" spans="3:7" ht="15" thickBot="1" x14ac:dyDescent="0.35">
      <c r="C17" s="10">
        <v>43220</v>
      </c>
      <c r="D17" s="11">
        <v>0.31841435185185185</v>
      </c>
      <c r="E17" s="12" t="s">
        <v>9</v>
      </c>
      <c r="F17" s="12">
        <v>24</v>
      </c>
      <c r="G17" s="12" t="s">
        <v>10</v>
      </c>
    </row>
    <row r="18" spans="3:7" ht="15" thickBot="1" x14ac:dyDescent="0.35">
      <c r="C18" s="20">
        <v>43220</v>
      </c>
      <c r="D18" s="21">
        <v>0.31842592592592595</v>
      </c>
      <c r="E18" s="22" t="s">
        <v>9</v>
      </c>
      <c r="F18" s="22">
        <v>22</v>
      </c>
      <c r="G18" s="22" t="s">
        <v>10</v>
      </c>
    </row>
    <row r="19" spans="3:7" ht="15" thickBot="1" x14ac:dyDescent="0.35">
      <c r="C19" s="10">
        <v>43220</v>
      </c>
      <c r="D19" s="11">
        <v>0.33709490740740744</v>
      </c>
      <c r="E19" s="12" t="s">
        <v>9</v>
      </c>
      <c r="F19" s="12">
        <v>14</v>
      </c>
      <c r="G19" s="12" t="s">
        <v>11</v>
      </c>
    </row>
    <row r="20" spans="3:7" ht="15" thickBot="1" x14ac:dyDescent="0.35">
      <c r="C20" s="10">
        <v>43220</v>
      </c>
      <c r="D20" s="11">
        <v>0.33711805555555557</v>
      </c>
      <c r="E20" s="12" t="s">
        <v>9</v>
      </c>
      <c r="F20" s="12">
        <v>13</v>
      </c>
      <c r="G20" s="12" t="s">
        <v>11</v>
      </c>
    </row>
    <row r="21" spans="3:7" ht="15" thickBot="1" x14ac:dyDescent="0.35">
      <c r="C21" s="10">
        <v>43220</v>
      </c>
      <c r="D21" s="11">
        <v>0.33714120370370365</v>
      </c>
      <c r="E21" s="12" t="s">
        <v>9</v>
      </c>
      <c r="F21" s="12">
        <v>23</v>
      </c>
      <c r="G21" s="12" t="s">
        <v>11</v>
      </c>
    </row>
    <row r="22" spans="3:7" ht="15" thickBot="1" x14ac:dyDescent="0.35">
      <c r="C22" s="10">
        <v>43220</v>
      </c>
      <c r="D22" s="11">
        <v>0.3371527777777778</v>
      </c>
      <c r="E22" s="12" t="s">
        <v>9</v>
      </c>
      <c r="F22" s="12">
        <v>20</v>
      </c>
      <c r="G22" s="12" t="s">
        <v>11</v>
      </c>
    </row>
    <row r="23" spans="3:7" ht="15" thickBot="1" x14ac:dyDescent="0.35">
      <c r="C23" s="10">
        <v>43220</v>
      </c>
      <c r="D23" s="11">
        <v>0.33717592592592593</v>
      </c>
      <c r="E23" s="12" t="s">
        <v>9</v>
      </c>
      <c r="F23" s="12">
        <v>19</v>
      </c>
      <c r="G23" s="12" t="s">
        <v>11</v>
      </c>
    </row>
    <row r="24" spans="3:7" ht="15" thickBot="1" x14ac:dyDescent="0.35">
      <c r="C24" s="10">
        <v>43220</v>
      </c>
      <c r="D24" s="11">
        <v>0.33719907407407407</v>
      </c>
      <c r="E24" s="12" t="s">
        <v>9</v>
      </c>
      <c r="F24" s="12">
        <v>10</v>
      </c>
      <c r="G24" s="12" t="s">
        <v>11</v>
      </c>
    </row>
    <row r="25" spans="3:7" ht="15" thickBot="1" x14ac:dyDescent="0.35">
      <c r="C25" s="10">
        <v>43220</v>
      </c>
      <c r="D25" s="11">
        <v>0.37538194444444445</v>
      </c>
      <c r="E25" s="12" t="s">
        <v>9</v>
      </c>
      <c r="F25" s="12">
        <v>21</v>
      </c>
      <c r="G25" s="12" t="s">
        <v>11</v>
      </c>
    </row>
    <row r="26" spans="3:7" ht="15" thickBot="1" x14ac:dyDescent="0.35">
      <c r="C26" s="10">
        <v>43220</v>
      </c>
      <c r="D26" s="11">
        <v>0.37539351851851849</v>
      </c>
      <c r="E26" s="12" t="s">
        <v>9</v>
      </c>
      <c r="F26" s="12">
        <v>21</v>
      </c>
      <c r="G26" s="12" t="s">
        <v>11</v>
      </c>
    </row>
    <row r="27" spans="3:7" ht="15" thickBot="1" x14ac:dyDescent="0.35">
      <c r="C27" s="10">
        <v>43220</v>
      </c>
      <c r="D27" s="11">
        <v>0.37540509259259264</v>
      </c>
      <c r="E27" s="12" t="s">
        <v>9</v>
      </c>
      <c r="F27" s="12">
        <v>15</v>
      </c>
      <c r="G27" s="12" t="s">
        <v>11</v>
      </c>
    </row>
    <row r="28" spans="3:7" ht="15" thickBot="1" x14ac:dyDescent="0.35">
      <c r="C28" s="10">
        <v>43220</v>
      </c>
      <c r="D28" s="11">
        <v>0.37541666666666668</v>
      </c>
      <c r="E28" s="12" t="s">
        <v>9</v>
      </c>
      <c r="F28" s="12">
        <v>15</v>
      </c>
      <c r="G28" s="12" t="s">
        <v>11</v>
      </c>
    </row>
    <row r="29" spans="3:7" ht="15" thickBot="1" x14ac:dyDescent="0.35">
      <c r="C29" s="10">
        <v>43220</v>
      </c>
      <c r="D29" s="11">
        <v>0.37543981481481481</v>
      </c>
      <c r="E29" s="12" t="s">
        <v>9</v>
      </c>
      <c r="F29" s="12">
        <v>15</v>
      </c>
      <c r="G29" s="12" t="s">
        <v>11</v>
      </c>
    </row>
    <row r="30" spans="3:7" ht="15" thickBot="1" x14ac:dyDescent="0.35">
      <c r="C30" s="10">
        <v>43220</v>
      </c>
      <c r="D30" s="11">
        <v>0.3754513888888889</v>
      </c>
      <c r="E30" s="12" t="s">
        <v>9</v>
      </c>
      <c r="F30" s="12">
        <v>12</v>
      </c>
      <c r="G30" s="12" t="s">
        <v>11</v>
      </c>
    </row>
    <row r="31" spans="3:7" ht="15" thickBot="1" x14ac:dyDescent="0.35">
      <c r="C31" s="10">
        <v>43220</v>
      </c>
      <c r="D31" s="11">
        <v>0.40091435185185187</v>
      </c>
      <c r="E31" s="12" t="s">
        <v>9</v>
      </c>
      <c r="F31" s="12">
        <v>24</v>
      </c>
      <c r="G31" s="12" t="s">
        <v>10</v>
      </c>
    </row>
    <row r="32" spans="3:7" ht="15" thickBot="1" x14ac:dyDescent="0.35">
      <c r="C32" s="10">
        <v>43220</v>
      </c>
      <c r="D32" s="11">
        <v>0.40486111111111112</v>
      </c>
      <c r="E32" s="12" t="s">
        <v>9</v>
      </c>
      <c r="F32" s="12">
        <v>12</v>
      </c>
      <c r="G32" s="12" t="s">
        <v>11</v>
      </c>
    </row>
    <row r="33" spans="3:7" ht="15" thickBot="1" x14ac:dyDescent="0.35">
      <c r="C33" s="10">
        <v>43220</v>
      </c>
      <c r="D33" s="11">
        <v>0.40547453703703701</v>
      </c>
      <c r="E33" s="12" t="s">
        <v>9</v>
      </c>
      <c r="F33" s="12">
        <v>10</v>
      </c>
      <c r="G33" s="12" t="s">
        <v>11</v>
      </c>
    </row>
    <row r="34" spans="3:7" ht="15" thickBot="1" x14ac:dyDescent="0.35">
      <c r="C34" s="10">
        <v>43220</v>
      </c>
      <c r="D34" s="11">
        <v>0.40548611111111116</v>
      </c>
      <c r="E34" s="12" t="s">
        <v>9</v>
      </c>
      <c r="F34" s="12">
        <v>20</v>
      </c>
      <c r="G34" s="12" t="s">
        <v>11</v>
      </c>
    </row>
    <row r="35" spans="3:7" ht="15" thickBot="1" x14ac:dyDescent="0.35">
      <c r="C35" s="10">
        <v>43220</v>
      </c>
      <c r="D35" s="11">
        <v>0.40550925925925929</v>
      </c>
      <c r="E35" s="12" t="s">
        <v>9</v>
      </c>
      <c r="F35" s="12">
        <v>21</v>
      </c>
      <c r="G35" s="12" t="s">
        <v>11</v>
      </c>
    </row>
    <row r="36" spans="3:7" ht="15" thickBot="1" x14ac:dyDescent="0.35">
      <c r="C36" s="10">
        <v>43220</v>
      </c>
      <c r="D36" s="11">
        <v>0.40553240740740742</v>
      </c>
      <c r="E36" s="12" t="s">
        <v>9</v>
      </c>
      <c r="F36" s="12">
        <v>24</v>
      </c>
      <c r="G36" s="12" t="s">
        <v>11</v>
      </c>
    </row>
    <row r="37" spans="3:7" ht="15" thickBot="1" x14ac:dyDescent="0.35">
      <c r="C37" s="10">
        <v>43220</v>
      </c>
      <c r="D37" s="11">
        <v>0.40554398148148146</v>
      </c>
      <c r="E37" s="12" t="s">
        <v>9</v>
      </c>
      <c r="F37" s="12">
        <v>18</v>
      </c>
      <c r="G37" s="12" t="s">
        <v>11</v>
      </c>
    </row>
    <row r="38" spans="3:7" ht="15" thickBot="1" x14ac:dyDescent="0.35">
      <c r="C38" s="10">
        <v>43220</v>
      </c>
      <c r="D38" s="11">
        <v>0.40556712962962965</v>
      </c>
      <c r="E38" s="12" t="s">
        <v>9</v>
      </c>
      <c r="F38" s="12">
        <v>12</v>
      </c>
      <c r="G38" s="12" t="s">
        <v>11</v>
      </c>
    </row>
    <row r="39" spans="3:7" ht="15" thickBot="1" x14ac:dyDescent="0.35">
      <c r="C39" s="10">
        <v>43220</v>
      </c>
      <c r="D39" s="11">
        <v>0.42942129629629627</v>
      </c>
      <c r="E39" s="12" t="s">
        <v>9</v>
      </c>
      <c r="F39" s="12">
        <v>20</v>
      </c>
      <c r="G39" s="12" t="s">
        <v>10</v>
      </c>
    </row>
    <row r="40" spans="3:7" ht="15" thickBot="1" x14ac:dyDescent="0.35">
      <c r="C40" s="10">
        <v>43220</v>
      </c>
      <c r="D40" s="11">
        <v>0.43194444444444446</v>
      </c>
      <c r="E40" s="12" t="s">
        <v>9</v>
      </c>
      <c r="F40" s="12">
        <v>13</v>
      </c>
      <c r="G40" s="12" t="s">
        <v>10</v>
      </c>
    </row>
    <row r="41" spans="3:7" ht="15" thickBot="1" x14ac:dyDescent="0.35">
      <c r="C41" s="10">
        <v>43220</v>
      </c>
      <c r="D41" s="11">
        <v>0.4319675925925926</v>
      </c>
      <c r="E41" s="12" t="s">
        <v>9</v>
      </c>
      <c r="F41" s="12">
        <v>13</v>
      </c>
      <c r="G41" s="12" t="s">
        <v>10</v>
      </c>
    </row>
    <row r="42" spans="3:7" ht="15" thickBot="1" x14ac:dyDescent="0.35">
      <c r="C42" s="10">
        <v>43220</v>
      </c>
      <c r="D42" s="11">
        <v>0.4319675925925926</v>
      </c>
      <c r="E42" s="12" t="s">
        <v>9</v>
      </c>
      <c r="F42" s="12">
        <v>15</v>
      </c>
      <c r="G42" s="12" t="s">
        <v>10</v>
      </c>
    </row>
    <row r="43" spans="3:7" ht="15" thickBot="1" x14ac:dyDescent="0.35">
      <c r="C43" s="10">
        <v>43220</v>
      </c>
      <c r="D43" s="11">
        <v>0.43199074074074079</v>
      </c>
      <c r="E43" s="12" t="s">
        <v>9</v>
      </c>
      <c r="F43" s="12">
        <v>13</v>
      </c>
      <c r="G43" s="12" t="s">
        <v>10</v>
      </c>
    </row>
    <row r="44" spans="3:7" ht="15" thickBot="1" x14ac:dyDescent="0.35">
      <c r="C44" s="10">
        <v>43220</v>
      </c>
      <c r="D44" s="11">
        <v>0.43204861111111109</v>
      </c>
      <c r="E44" s="12" t="s">
        <v>9</v>
      </c>
      <c r="F44" s="12">
        <v>10</v>
      </c>
      <c r="G44" s="12" t="s">
        <v>10</v>
      </c>
    </row>
    <row r="45" spans="3:7" ht="15" thickBot="1" x14ac:dyDescent="0.35">
      <c r="C45" s="10">
        <v>43220</v>
      </c>
      <c r="D45" s="11">
        <v>0.43383101851851852</v>
      </c>
      <c r="E45" s="12" t="s">
        <v>9</v>
      </c>
      <c r="F45" s="12">
        <v>11</v>
      </c>
      <c r="G45" s="12" t="s">
        <v>11</v>
      </c>
    </row>
    <row r="46" spans="3:7" ht="15" thickBot="1" x14ac:dyDescent="0.35">
      <c r="C46" s="10">
        <v>43220</v>
      </c>
      <c r="D46" s="11">
        <v>0.43384259259259261</v>
      </c>
      <c r="E46" s="12" t="s">
        <v>9</v>
      </c>
      <c r="F46" s="12">
        <v>12</v>
      </c>
      <c r="G46" s="12" t="s">
        <v>11</v>
      </c>
    </row>
    <row r="47" spans="3:7" ht="15" thickBot="1" x14ac:dyDescent="0.35">
      <c r="C47" s="10">
        <v>43220</v>
      </c>
      <c r="D47" s="11">
        <v>0.43391203703703707</v>
      </c>
      <c r="E47" s="12" t="s">
        <v>9</v>
      </c>
      <c r="F47" s="12">
        <v>11</v>
      </c>
      <c r="G47" s="12" t="s">
        <v>11</v>
      </c>
    </row>
    <row r="48" spans="3:7" ht="15" thickBot="1" x14ac:dyDescent="0.35">
      <c r="C48" s="10">
        <v>43220</v>
      </c>
      <c r="D48" s="11">
        <v>0.43980324074074079</v>
      </c>
      <c r="E48" s="12" t="s">
        <v>9</v>
      </c>
      <c r="F48" s="12">
        <v>21</v>
      </c>
      <c r="G48" s="12" t="s">
        <v>10</v>
      </c>
    </row>
    <row r="49" spans="3:7" ht="15" thickBot="1" x14ac:dyDescent="0.35">
      <c r="C49" s="10">
        <v>43220</v>
      </c>
      <c r="D49" s="11">
        <v>0.43986111111111109</v>
      </c>
      <c r="E49" s="12" t="s">
        <v>9</v>
      </c>
      <c r="F49" s="12">
        <v>21</v>
      </c>
      <c r="G49" s="12" t="s">
        <v>10</v>
      </c>
    </row>
    <row r="50" spans="3:7" ht="15" thickBot="1" x14ac:dyDescent="0.35">
      <c r="C50" s="10">
        <v>43220</v>
      </c>
      <c r="D50" s="11">
        <v>0.43988425925925928</v>
      </c>
      <c r="E50" s="12" t="s">
        <v>9</v>
      </c>
      <c r="F50" s="12">
        <v>20</v>
      </c>
      <c r="G50" s="12" t="s">
        <v>10</v>
      </c>
    </row>
    <row r="51" spans="3:7" ht="15" thickBot="1" x14ac:dyDescent="0.35">
      <c r="C51" s="10">
        <v>43220</v>
      </c>
      <c r="D51" s="11">
        <v>0.44605324074074071</v>
      </c>
      <c r="E51" s="12" t="s">
        <v>9</v>
      </c>
      <c r="F51" s="12">
        <v>16</v>
      </c>
      <c r="G51" s="12" t="s">
        <v>10</v>
      </c>
    </row>
    <row r="52" spans="3:7" ht="15" thickBot="1" x14ac:dyDescent="0.35">
      <c r="C52" s="10">
        <v>43220</v>
      </c>
      <c r="D52" s="11">
        <v>0.44918981481481479</v>
      </c>
      <c r="E52" s="12" t="s">
        <v>9</v>
      </c>
      <c r="F52" s="12">
        <v>17</v>
      </c>
      <c r="G52" s="12" t="s">
        <v>10</v>
      </c>
    </row>
    <row r="53" spans="3:7" ht="15" thickBot="1" x14ac:dyDescent="0.35">
      <c r="C53" s="10">
        <v>43220</v>
      </c>
      <c r="D53" s="11">
        <v>0.44921296296296293</v>
      </c>
      <c r="E53" s="12" t="s">
        <v>9</v>
      </c>
      <c r="F53" s="12">
        <v>24</v>
      </c>
      <c r="G53" s="12" t="s">
        <v>10</v>
      </c>
    </row>
    <row r="54" spans="3:7" ht="15" thickBot="1" x14ac:dyDescent="0.35">
      <c r="C54" s="10">
        <v>43220</v>
      </c>
      <c r="D54" s="11">
        <v>0.4500231481481482</v>
      </c>
      <c r="E54" s="12" t="s">
        <v>9</v>
      </c>
      <c r="F54" s="12">
        <v>23</v>
      </c>
      <c r="G54" s="12" t="s">
        <v>10</v>
      </c>
    </row>
    <row r="55" spans="3:7" ht="15" thickBot="1" x14ac:dyDescent="0.35">
      <c r="C55" s="10">
        <v>43220</v>
      </c>
      <c r="D55" s="11">
        <v>0.45130787037037035</v>
      </c>
      <c r="E55" s="12" t="s">
        <v>9</v>
      </c>
      <c r="F55" s="12">
        <v>12</v>
      </c>
      <c r="G55" s="12" t="s">
        <v>11</v>
      </c>
    </row>
    <row r="56" spans="3:7" ht="15" thickBot="1" x14ac:dyDescent="0.35">
      <c r="C56" s="10">
        <v>43220</v>
      </c>
      <c r="D56" s="11">
        <v>0.45136574074074076</v>
      </c>
      <c r="E56" s="12" t="s">
        <v>9</v>
      </c>
      <c r="F56" s="12">
        <v>10</v>
      </c>
      <c r="G56" s="12" t="s">
        <v>11</v>
      </c>
    </row>
    <row r="57" spans="3:7" ht="15" thickBot="1" x14ac:dyDescent="0.35">
      <c r="C57" s="10">
        <v>43220</v>
      </c>
      <c r="D57" s="11">
        <v>0.45194444444444443</v>
      </c>
      <c r="E57" s="12" t="s">
        <v>9</v>
      </c>
      <c r="F57" s="12">
        <v>15</v>
      </c>
      <c r="G57" s="12" t="s">
        <v>11</v>
      </c>
    </row>
    <row r="58" spans="3:7" ht="15" thickBot="1" x14ac:dyDescent="0.35">
      <c r="C58" s="10">
        <v>43220</v>
      </c>
      <c r="D58" s="11">
        <v>0.45244212962962965</v>
      </c>
      <c r="E58" s="12" t="s">
        <v>9</v>
      </c>
      <c r="F58" s="12">
        <v>14</v>
      </c>
      <c r="G58" s="12" t="s">
        <v>10</v>
      </c>
    </row>
    <row r="59" spans="3:7" ht="15" thickBot="1" x14ac:dyDescent="0.35">
      <c r="C59" s="10">
        <v>43220</v>
      </c>
      <c r="D59" s="11">
        <v>0.45245370370370369</v>
      </c>
      <c r="E59" s="12" t="s">
        <v>9</v>
      </c>
      <c r="F59" s="12">
        <v>15</v>
      </c>
      <c r="G59" s="12" t="s">
        <v>10</v>
      </c>
    </row>
    <row r="60" spans="3:7" ht="15" thickBot="1" x14ac:dyDescent="0.35">
      <c r="C60" s="10">
        <v>43220</v>
      </c>
      <c r="D60" s="11">
        <v>0.45321759259259259</v>
      </c>
      <c r="E60" s="12" t="s">
        <v>9</v>
      </c>
      <c r="F60" s="12">
        <v>21</v>
      </c>
      <c r="G60" s="12" t="s">
        <v>11</v>
      </c>
    </row>
    <row r="61" spans="3:7" ht="15" thickBot="1" x14ac:dyDescent="0.35">
      <c r="C61" s="10">
        <v>43220</v>
      </c>
      <c r="D61" s="11">
        <v>0.45324074074074078</v>
      </c>
      <c r="E61" s="12" t="s">
        <v>9</v>
      </c>
      <c r="F61" s="12">
        <v>21</v>
      </c>
      <c r="G61" s="12" t="s">
        <v>11</v>
      </c>
    </row>
    <row r="62" spans="3:7" ht="15" thickBot="1" x14ac:dyDescent="0.35">
      <c r="C62" s="10">
        <v>43220</v>
      </c>
      <c r="D62" s="11">
        <v>0.45326388888888891</v>
      </c>
      <c r="E62" s="12" t="s">
        <v>9</v>
      </c>
      <c r="F62" s="12">
        <v>14</v>
      </c>
      <c r="G62" s="12" t="s">
        <v>11</v>
      </c>
    </row>
    <row r="63" spans="3:7" ht="15" thickBot="1" x14ac:dyDescent="0.35">
      <c r="C63" s="10">
        <v>43220</v>
      </c>
      <c r="D63" s="11">
        <v>0.46354166666666669</v>
      </c>
      <c r="E63" s="12" t="s">
        <v>9</v>
      </c>
      <c r="F63" s="12">
        <v>9</v>
      </c>
      <c r="G63" s="12" t="s">
        <v>10</v>
      </c>
    </row>
    <row r="64" spans="3:7" ht="15" thickBot="1" x14ac:dyDescent="0.35">
      <c r="C64" s="10">
        <v>43220</v>
      </c>
      <c r="D64" s="11">
        <v>0.46356481481481482</v>
      </c>
      <c r="E64" s="12" t="s">
        <v>9</v>
      </c>
      <c r="F64" s="12">
        <v>28</v>
      </c>
      <c r="G64" s="12" t="s">
        <v>10</v>
      </c>
    </row>
    <row r="65" spans="3:7" ht="15" thickBot="1" x14ac:dyDescent="0.35">
      <c r="C65" s="10">
        <v>43220</v>
      </c>
      <c r="D65" s="11">
        <v>0.46806712962962965</v>
      </c>
      <c r="E65" s="12" t="s">
        <v>9</v>
      </c>
      <c r="F65" s="12">
        <v>11</v>
      </c>
      <c r="G65" s="12" t="s">
        <v>10</v>
      </c>
    </row>
    <row r="66" spans="3:7" ht="15" thickBot="1" x14ac:dyDescent="0.35">
      <c r="C66" s="10">
        <v>43220</v>
      </c>
      <c r="D66" s="11">
        <v>0.48353009259259255</v>
      </c>
      <c r="E66" s="12" t="s">
        <v>9</v>
      </c>
      <c r="F66" s="12">
        <v>23</v>
      </c>
      <c r="G66" s="12" t="s">
        <v>11</v>
      </c>
    </row>
    <row r="67" spans="3:7" ht="15" thickBot="1" x14ac:dyDescent="0.35">
      <c r="C67" s="10">
        <v>43220</v>
      </c>
      <c r="D67" s="11">
        <v>0.48355324074074074</v>
      </c>
      <c r="E67" s="12" t="s">
        <v>9</v>
      </c>
      <c r="F67" s="12">
        <v>26</v>
      </c>
      <c r="G67" s="12" t="s">
        <v>11</v>
      </c>
    </row>
    <row r="68" spans="3:7" ht="15" thickBot="1" x14ac:dyDescent="0.35">
      <c r="C68" s="10">
        <v>43220</v>
      </c>
      <c r="D68" s="11">
        <v>0.48356481481481484</v>
      </c>
      <c r="E68" s="12" t="s">
        <v>9</v>
      </c>
      <c r="F68" s="12">
        <v>22</v>
      </c>
      <c r="G68" s="12" t="s">
        <v>11</v>
      </c>
    </row>
    <row r="69" spans="3:7" ht="15" thickBot="1" x14ac:dyDescent="0.35">
      <c r="C69" s="10">
        <v>43220</v>
      </c>
      <c r="D69" s="11">
        <v>0.48357638888888888</v>
      </c>
      <c r="E69" s="12" t="s">
        <v>9</v>
      </c>
      <c r="F69" s="12">
        <v>19</v>
      </c>
      <c r="G69" s="12" t="s">
        <v>11</v>
      </c>
    </row>
    <row r="70" spans="3:7" ht="15" thickBot="1" x14ac:dyDescent="0.35">
      <c r="C70" s="10">
        <v>43220</v>
      </c>
      <c r="D70" s="11">
        <v>0.49384259259259261</v>
      </c>
      <c r="E70" s="12" t="s">
        <v>9</v>
      </c>
      <c r="F70" s="12">
        <v>17</v>
      </c>
      <c r="G70" s="12" t="s">
        <v>10</v>
      </c>
    </row>
    <row r="71" spans="3:7" ht="15" thickBot="1" x14ac:dyDescent="0.35">
      <c r="C71" s="10">
        <v>43220</v>
      </c>
      <c r="D71" s="11">
        <v>0.49385416666666665</v>
      </c>
      <c r="E71" s="12" t="s">
        <v>9</v>
      </c>
      <c r="F71" s="12">
        <v>21</v>
      </c>
      <c r="G71" s="12" t="s">
        <v>10</v>
      </c>
    </row>
    <row r="72" spans="3:7" ht="15" thickBot="1" x14ac:dyDescent="0.35">
      <c r="C72" s="10">
        <v>43220</v>
      </c>
      <c r="D72" s="11">
        <v>0.49453703703703705</v>
      </c>
      <c r="E72" s="12" t="s">
        <v>9</v>
      </c>
      <c r="F72" s="12">
        <v>24</v>
      </c>
      <c r="G72" s="12" t="s">
        <v>10</v>
      </c>
    </row>
    <row r="73" spans="3:7" ht="15" thickBot="1" x14ac:dyDescent="0.35">
      <c r="C73" s="10">
        <v>43220</v>
      </c>
      <c r="D73" s="11">
        <v>0.49454861111111109</v>
      </c>
      <c r="E73" s="12" t="s">
        <v>9</v>
      </c>
      <c r="F73" s="12">
        <v>24</v>
      </c>
      <c r="G73" s="12" t="s">
        <v>10</v>
      </c>
    </row>
    <row r="74" spans="3:7" ht="15" thickBot="1" x14ac:dyDescent="0.35">
      <c r="C74" s="10">
        <v>43220</v>
      </c>
      <c r="D74" s="11">
        <v>0.49454861111111109</v>
      </c>
      <c r="E74" s="12" t="s">
        <v>9</v>
      </c>
      <c r="F74" s="12">
        <v>12</v>
      </c>
      <c r="G74" s="12" t="s">
        <v>10</v>
      </c>
    </row>
    <row r="75" spans="3:7" ht="15" thickBot="1" x14ac:dyDescent="0.35">
      <c r="C75" s="10">
        <v>43220</v>
      </c>
      <c r="D75" s="11">
        <v>0.49579861111111106</v>
      </c>
      <c r="E75" s="12" t="s">
        <v>9</v>
      </c>
      <c r="F75" s="12">
        <v>32</v>
      </c>
      <c r="G75" s="12" t="s">
        <v>11</v>
      </c>
    </row>
    <row r="76" spans="3:7" ht="15" thickBot="1" x14ac:dyDescent="0.35">
      <c r="C76" s="10">
        <v>43220</v>
      </c>
      <c r="D76" s="11">
        <v>0.49582175925925925</v>
      </c>
      <c r="E76" s="12" t="s">
        <v>9</v>
      </c>
      <c r="F76" s="12">
        <v>26</v>
      </c>
      <c r="G76" s="12" t="s">
        <v>11</v>
      </c>
    </row>
    <row r="77" spans="3:7" ht="15" thickBot="1" x14ac:dyDescent="0.35">
      <c r="C77" s="10">
        <v>43220</v>
      </c>
      <c r="D77" s="11">
        <v>0.49583333333333335</v>
      </c>
      <c r="E77" s="12" t="s">
        <v>9</v>
      </c>
      <c r="F77" s="12">
        <v>27</v>
      </c>
      <c r="G77" s="12" t="s">
        <v>11</v>
      </c>
    </row>
    <row r="78" spans="3:7" ht="15" thickBot="1" x14ac:dyDescent="0.35">
      <c r="C78" s="10">
        <v>43220</v>
      </c>
      <c r="D78" s="11">
        <v>0.49585648148148148</v>
      </c>
      <c r="E78" s="12" t="s">
        <v>9</v>
      </c>
      <c r="F78" s="12">
        <v>19</v>
      </c>
      <c r="G78" s="12" t="s">
        <v>11</v>
      </c>
    </row>
    <row r="79" spans="3:7" ht="15" thickBot="1" x14ac:dyDescent="0.35">
      <c r="C79" s="10">
        <v>43220</v>
      </c>
      <c r="D79" s="11">
        <v>0.49937499999999996</v>
      </c>
      <c r="E79" s="12" t="s">
        <v>9</v>
      </c>
      <c r="F79" s="12">
        <v>12</v>
      </c>
      <c r="G79" s="12" t="s">
        <v>10</v>
      </c>
    </row>
    <row r="80" spans="3:7" ht="15" thickBot="1" x14ac:dyDescent="0.35">
      <c r="C80" s="10">
        <v>43220</v>
      </c>
      <c r="D80" s="11">
        <v>0.50074074074074071</v>
      </c>
      <c r="E80" s="12" t="s">
        <v>9</v>
      </c>
      <c r="F80" s="12">
        <v>22</v>
      </c>
      <c r="G80" s="12" t="s">
        <v>11</v>
      </c>
    </row>
    <row r="81" spans="3:7" ht="15" thickBot="1" x14ac:dyDescent="0.35">
      <c r="C81" s="10">
        <v>43220</v>
      </c>
      <c r="D81" s="11">
        <v>0.50075231481481486</v>
      </c>
      <c r="E81" s="12" t="s">
        <v>9</v>
      </c>
      <c r="F81" s="12">
        <v>10</v>
      </c>
      <c r="G81" s="12" t="s">
        <v>11</v>
      </c>
    </row>
    <row r="82" spans="3:7" ht="15" thickBot="1" x14ac:dyDescent="0.35">
      <c r="C82" s="10">
        <v>43220</v>
      </c>
      <c r="D82" s="11">
        <v>0.50317129629629631</v>
      </c>
      <c r="E82" s="12" t="s">
        <v>9</v>
      </c>
      <c r="F82" s="12">
        <v>24</v>
      </c>
      <c r="G82" s="12" t="s">
        <v>10</v>
      </c>
    </row>
    <row r="83" spans="3:7" ht="15" thickBot="1" x14ac:dyDescent="0.35">
      <c r="C83" s="10">
        <v>43220</v>
      </c>
      <c r="D83" s="11">
        <v>0.50318287037037035</v>
      </c>
      <c r="E83" s="12" t="s">
        <v>9</v>
      </c>
      <c r="F83" s="12">
        <v>18</v>
      </c>
      <c r="G83" s="12" t="s">
        <v>10</v>
      </c>
    </row>
    <row r="84" spans="3:7" ht="15" thickBot="1" x14ac:dyDescent="0.35">
      <c r="C84" s="10">
        <v>43220</v>
      </c>
      <c r="D84" s="11">
        <v>0.50403935185185189</v>
      </c>
      <c r="E84" s="12" t="s">
        <v>9</v>
      </c>
      <c r="F84" s="12">
        <v>11</v>
      </c>
      <c r="G84" s="12" t="s">
        <v>11</v>
      </c>
    </row>
    <row r="85" spans="3:7" ht="15" thickBot="1" x14ac:dyDescent="0.35">
      <c r="C85" s="10">
        <v>43220</v>
      </c>
      <c r="D85" s="11">
        <v>0.50422453703703707</v>
      </c>
      <c r="E85" s="12" t="s">
        <v>9</v>
      </c>
      <c r="F85" s="12">
        <v>19</v>
      </c>
      <c r="G85" s="12" t="s">
        <v>11</v>
      </c>
    </row>
    <row r="86" spans="3:7" ht="15" thickBot="1" x14ac:dyDescent="0.35">
      <c r="C86" s="10">
        <v>43220</v>
      </c>
      <c r="D86" s="11">
        <v>0.50423611111111111</v>
      </c>
      <c r="E86" s="12" t="s">
        <v>9</v>
      </c>
      <c r="F86" s="12">
        <v>23</v>
      </c>
      <c r="G86" s="12" t="s">
        <v>11</v>
      </c>
    </row>
    <row r="87" spans="3:7" ht="15" thickBot="1" x14ac:dyDescent="0.35">
      <c r="C87" s="10">
        <v>43220</v>
      </c>
      <c r="D87" s="11">
        <v>0.5042592592592593</v>
      </c>
      <c r="E87" s="12" t="s">
        <v>9</v>
      </c>
      <c r="F87" s="12">
        <v>18</v>
      </c>
      <c r="G87" s="12" t="s">
        <v>11</v>
      </c>
    </row>
    <row r="88" spans="3:7" ht="15" thickBot="1" x14ac:dyDescent="0.35">
      <c r="C88" s="10">
        <v>43220</v>
      </c>
      <c r="D88" s="11">
        <v>0.50427083333333333</v>
      </c>
      <c r="E88" s="12" t="s">
        <v>9</v>
      </c>
      <c r="F88" s="12">
        <v>14</v>
      </c>
      <c r="G88" s="12" t="s">
        <v>11</v>
      </c>
    </row>
    <row r="89" spans="3:7" ht="15" thickBot="1" x14ac:dyDescent="0.35">
      <c r="C89" s="10">
        <v>43220</v>
      </c>
      <c r="D89" s="11">
        <v>0.50428240740740737</v>
      </c>
      <c r="E89" s="12" t="s">
        <v>9</v>
      </c>
      <c r="F89" s="12">
        <v>13</v>
      </c>
      <c r="G89" s="12" t="s">
        <v>11</v>
      </c>
    </row>
    <row r="90" spans="3:7" ht="15" thickBot="1" x14ac:dyDescent="0.35">
      <c r="C90" s="10">
        <v>43220</v>
      </c>
      <c r="D90" s="11">
        <v>0.50453703703703701</v>
      </c>
      <c r="E90" s="12" t="s">
        <v>9</v>
      </c>
      <c r="F90" s="12">
        <v>13</v>
      </c>
      <c r="G90" s="12" t="s">
        <v>11</v>
      </c>
    </row>
    <row r="91" spans="3:7" ht="15" thickBot="1" x14ac:dyDescent="0.35">
      <c r="C91" s="10">
        <v>43220</v>
      </c>
      <c r="D91" s="11">
        <v>0.51559027777777777</v>
      </c>
      <c r="E91" s="12" t="s">
        <v>9</v>
      </c>
      <c r="F91" s="12">
        <v>20</v>
      </c>
      <c r="G91" s="12" t="s">
        <v>10</v>
      </c>
    </row>
    <row r="92" spans="3:7" ht="15" thickBot="1" x14ac:dyDescent="0.35">
      <c r="C92" s="10">
        <v>43220</v>
      </c>
      <c r="D92" s="11">
        <v>0.51677083333333329</v>
      </c>
      <c r="E92" s="12" t="s">
        <v>9</v>
      </c>
      <c r="F92" s="12">
        <v>14</v>
      </c>
      <c r="G92" s="12" t="s">
        <v>10</v>
      </c>
    </row>
    <row r="93" spans="3:7" ht="15" thickBot="1" x14ac:dyDescent="0.35">
      <c r="C93" s="10">
        <v>43220</v>
      </c>
      <c r="D93" s="11">
        <v>0.51722222222222225</v>
      </c>
      <c r="E93" s="12" t="s">
        <v>9</v>
      </c>
      <c r="F93" s="12">
        <v>19</v>
      </c>
      <c r="G93" s="12" t="s">
        <v>10</v>
      </c>
    </row>
    <row r="94" spans="3:7" ht="15" thickBot="1" x14ac:dyDescent="0.35">
      <c r="C94" s="10">
        <v>43220</v>
      </c>
      <c r="D94" s="11">
        <v>0.51724537037037044</v>
      </c>
      <c r="E94" s="12" t="s">
        <v>9</v>
      </c>
      <c r="F94" s="12">
        <v>32</v>
      </c>
      <c r="G94" s="12" t="s">
        <v>10</v>
      </c>
    </row>
    <row r="95" spans="3:7" ht="15" thickBot="1" x14ac:dyDescent="0.35">
      <c r="C95" s="10">
        <v>43220</v>
      </c>
      <c r="D95" s="11">
        <v>0.51725694444444448</v>
      </c>
      <c r="E95" s="12" t="s">
        <v>9</v>
      </c>
      <c r="F95" s="12">
        <v>33</v>
      </c>
      <c r="G95" s="12" t="s">
        <v>10</v>
      </c>
    </row>
    <row r="96" spans="3:7" ht="15" thickBot="1" x14ac:dyDescent="0.35">
      <c r="C96" s="10">
        <v>43220</v>
      </c>
      <c r="D96" s="11">
        <v>0.51726851851851852</v>
      </c>
      <c r="E96" s="12" t="s">
        <v>9</v>
      </c>
      <c r="F96" s="12">
        <v>33</v>
      </c>
      <c r="G96" s="12" t="s">
        <v>10</v>
      </c>
    </row>
    <row r="97" spans="3:7" ht="15" thickBot="1" x14ac:dyDescent="0.35">
      <c r="C97" s="10">
        <v>43220</v>
      </c>
      <c r="D97" s="11">
        <v>0.52278935185185182</v>
      </c>
      <c r="E97" s="12" t="s">
        <v>9</v>
      </c>
      <c r="F97" s="12">
        <v>23</v>
      </c>
      <c r="G97" s="12" t="s">
        <v>10</v>
      </c>
    </row>
    <row r="98" spans="3:7" ht="15" thickBot="1" x14ac:dyDescent="0.35">
      <c r="C98" s="10">
        <v>43220</v>
      </c>
      <c r="D98" s="11">
        <v>0.52278935185185182</v>
      </c>
      <c r="E98" s="12" t="s">
        <v>9</v>
      </c>
      <c r="F98" s="12">
        <v>16</v>
      </c>
      <c r="G98" s="12" t="s">
        <v>10</v>
      </c>
    </row>
    <row r="99" spans="3:7" ht="15" thickBot="1" x14ac:dyDescent="0.35">
      <c r="C99" s="10">
        <v>43220</v>
      </c>
      <c r="D99" s="11">
        <v>0.52283564814814809</v>
      </c>
      <c r="E99" s="12" t="s">
        <v>9</v>
      </c>
      <c r="F99" s="12">
        <v>17</v>
      </c>
      <c r="G99" s="12" t="s">
        <v>10</v>
      </c>
    </row>
    <row r="100" spans="3:7" ht="15" thickBot="1" x14ac:dyDescent="0.35">
      <c r="C100" s="10">
        <v>43220</v>
      </c>
      <c r="D100" s="11">
        <v>0.52322916666666663</v>
      </c>
      <c r="E100" s="12" t="s">
        <v>9</v>
      </c>
      <c r="F100" s="12">
        <v>16</v>
      </c>
      <c r="G100" s="12" t="s">
        <v>11</v>
      </c>
    </row>
    <row r="101" spans="3:7" ht="15" thickBot="1" x14ac:dyDescent="0.35">
      <c r="C101" s="10">
        <v>43220</v>
      </c>
      <c r="D101" s="11">
        <v>0.52324074074074078</v>
      </c>
      <c r="E101" s="12" t="s">
        <v>9</v>
      </c>
      <c r="F101" s="12">
        <v>24</v>
      </c>
      <c r="G101" s="12" t="s">
        <v>11</v>
      </c>
    </row>
    <row r="102" spans="3:7" ht="15" thickBot="1" x14ac:dyDescent="0.35">
      <c r="C102" s="10">
        <v>43220</v>
      </c>
      <c r="D102" s="11">
        <v>0.52325231481481482</v>
      </c>
      <c r="E102" s="12" t="s">
        <v>9</v>
      </c>
      <c r="F102" s="12">
        <v>27</v>
      </c>
      <c r="G102" s="12" t="s">
        <v>11</v>
      </c>
    </row>
    <row r="103" spans="3:7" ht="15" thickBot="1" x14ac:dyDescent="0.35">
      <c r="C103" s="10">
        <v>43220</v>
      </c>
      <c r="D103" s="11">
        <v>0.52328703703703705</v>
      </c>
      <c r="E103" s="12" t="s">
        <v>9</v>
      </c>
      <c r="F103" s="12">
        <v>21</v>
      </c>
      <c r="G103" s="12" t="s">
        <v>11</v>
      </c>
    </row>
    <row r="104" spans="3:7" ht="15" thickBot="1" x14ac:dyDescent="0.35">
      <c r="C104" s="10">
        <v>43220</v>
      </c>
      <c r="D104" s="11">
        <v>0.52331018518518524</v>
      </c>
      <c r="E104" s="12" t="s">
        <v>9</v>
      </c>
      <c r="F104" s="12">
        <v>11</v>
      </c>
      <c r="G104" s="12" t="s">
        <v>11</v>
      </c>
    </row>
    <row r="105" spans="3:7" ht="15" thickBot="1" x14ac:dyDescent="0.35">
      <c r="C105" s="10">
        <v>43220</v>
      </c>
      <c r="D105" s="11">
        <v>0.52400462962962957</v>
      </c>
      <c r="E105" s="12" t="s">
        <v>9</v>
      </c>
      <c r="F105" s="12">
        <v>10</v>
      </c>
      <c r="G105" s="12" t="s">
        <v>10</v>
      </c>
    </row>
    <row r="106" spans="3:7" ht="15" thickBot="1" x14ac:dyDescent="0.35">
      <c r="C106" s="10">
        <v>43220</v>
      </c>
      <c r="D106" s="11">
        <v>0.52403935185185191</v>
      </c>
      <c r="E106" s="12" t="s">
        <v>9</v>
      </c>
      <c r="F106" s="12">
        <v>27</v>
      </c>
      <c r="G106" s="12" t="s">
        <v>10</v>
      </c>
    </row>
    <row r="107" spans="3:7" ht="15" thickBot="1" x14ac:dyDescent="0.35">
      <c r="C107" s="10">
        <v>43220</v>
      </c>
      <c r="D107" s="11">
        <v>0.52583333333333326</v>
      </c>
      <c r="E107" s="12" t="s">
        <v>9</v>
      </c>
      <c r="F107" s="12">
        <v>28</v>
      </c>
      <c r="G107" s="12" t="s">
        <v>11</v>
      </c>
    </row>
    <row r="108" spans="3:7" ht="15" thickBot="1" x14ac:dyDescent="0.35">
      <c r="C108" s="10">
        <v>43220</v>
      </c>
      <c r="D108" s="11">
        <v>0.52583333333333326</v>
      </c>
      <c r="E108" s="12" t="s">
        <v>9</v>
      </c>
      <c r="F108" s="12">
        <v>17</v>
      </c>
      <c r="G108" s="12" t="s">
        <v>11</v>
      </c>
    </row>
    <row r="109" spans="3:7" ht="15" thickBot="1" x14ac:dyDescent="0.35">
      <c r="C109" s="10">
        <v>43220</v>
      </c>
      <c r="D109" s="11">
        <v>0.52585648148148145</v>
      </c>
      <c r="E109" s="12" t="s">
        <v>9</v>
      </c>
      <c r="F109" s="12">
        <v>19</v>
      </c>
      <c r="G109" s="12" t="s">
        <v>11</v>
      </c>
    </row>
    <row r="110" spans="3:7" ht="15" thickBot="1" x14ac:dyDescent="0.35">
      <c r="C110" s="10">
        <v>43220</v>
      </c>
      <c r="D110" s="11">
        <v>0.52599537037037036</v>
      </c>
      <c r="E110" s="12" t="s">
        <v>9</v>
      </c>
      <c r="F110" s="12">
        <v>25</v>
      </c>
      <c r="G110" s="12" t="s">
        <v>11</v>
      </c>
    </row>
    <row r="111" spans="3:7" ht="15" thickBot="1" x14ac:dyDescent="0.35">
      <c r="C111" s="10">
        <v>43220</v>
      </c>
      <c r="D111" s="11">
        <v>0.52604166666666663</v>
      </c>
      <c r="E111" s="12" t="s">
        <v>9</v>
      </c>
      <c r="F111" s="12">
        <v>22</v>
      </c>
      <c r="G111" s="12" t="s">
        <v>11</v>
      </c>
    </row>
    <row r="112" spans="3:7" ht="15" thickBot="1" x14ac:dyDescent="0.35">
      <c r="C112" s="10">
        <v>43220</v>
      </c>
      <c r="D112" s="11">
        <v>0.52604166666666663</v>
      </c>
      <c r="E112" s="12" t="s">
        <v>9</v>
      </c>
      <c r="F112" s="12">
        <v>21</v>
      </c>
      <c r="G112" s="12" t="s">
        <v>11</v>
      </c>
    </row>
    <row r="113" spans="3:7" ht="15" thickBot="1" x14ac:dyDescent="0.35">
      <c r="C113" s="10">
        <v>43220</v>
      </c>
      <c r="D113" s="11">
        <v>0.52607638888888886</v>
      </c>
      <c r="E113" s="12" t="s">
        <v>9</v>
      </c>
      <c r="F113" s="12">
        <v>12</v>
      </c>
      <c r="G113" s="12" t="s">
        <v>11</v>
      </c>
    </row>
    <row r="114" spans="3:7" ht="15" thickBot="1" x14ac:dyDescent="0.35">
      <c r="C114" s="10">
        <v>43220</v>
      </c>
      <c r="D114" s="11">
        <v>0.52893518518518523</v>
      </c>
      <c r="E114" s="12" t="s">
        <v>9</v>
      </c>
      <c r="F114" s="12">
        <v>9</v>
      </c>
      <c r="G114" s="12" t="s">
        <v>11</v>
      </c>
    </row>
    <row r="115" spans="3:7" ht="15" thickBot="1" x14ac:dyDescent="0.35">
      <c r="C115" s="10">
        <v>43220</v>
      </c>
      <c r="D115" s="11">
        <v>0.53711805555555558</v>
      </c>
      <c r="E115" s="12" t="s">
        <v>9</v>
      </c>
      <c r="F115" s="12">
        <v>22</v>
      </c>
      <c r="G115" s="12" t="s">
        <v>10</v>
      </c>
    </row>
    <row r="116" spans="3:7" ht="15" thickBot="1" x14ac:dyDescent="0.35">
      <c r="C116" s="10">
        <v>43220</v>
      </c>
      <c r="D116" s="11">
        <v>0.53717592592592589</v>
      </c>
      <c r="E116" s="12" t="s">
        <v>9</v>
      </c>
      <c r="F116" s="12">
        <v>18</v>
      </c>
      <c r="G116" s="12" t="s">
        <v>10</v>
      </c>
    </row>
    <row r="117" spans="3:7" ht="15" thickBot="1" x14ac:dyDescent="0.35">
      <c r="C117" s="10">
        <v>43220</v>
      </c>
      <c r="D117" s="11">
        <v>0.53780092592592588</v>
      </c>
      <c r="E117" s="12" t="s">
        <v>9</v>
      </c>
      <c r="F117" s="12">
        <v>11</v>
      </c>
      <c r="G117" s="12" t="s">
        <v>11</v>
      </c>
    </row>
    <row r="118" spans="3:7" ht="15" thickBot="1" x14ac:dyDescent="0.35">
      <c r="C118" s="10">
        <v>43220</v>
      </c>
      <c r="D118" s="11">
        <v>0.53783564814814822</v>
      </c>
      <c r="E118" s="12" t="s">
        <v>9</v>
      </c>
      <c r="F118" s="12">
        <v>14</v>
      </c>
      <c r="G118" s="12" t="s">
        <v>11</v>
      </c>
    </row>
    <row r="119" spans="3:7" ht="15" thickBot="1" x14ac:dyDescent="0.35">
      <c r="C119" s="10">
        <v>43220</v>
      </c>
      <c r="D119" s="11">
        <v>0.53785879629629629</v>
      </c>
      <c r="E119" s="12" t="s">
        <v>9</v>
      </c>
      <c r="F119" s="12">
        <v>14</v>
      </c>
      <c r="G119" s="12" t="s">
        <v>11</v>
      </c>
    </row>
    <row r="120" spans="3:7" ht="15" thickBot="1" x14ac:dyDescent="0.35">
      <c r="C120" s="10">
        <v>43220</v>
      </c>
      <c r="D120" s="11">
        <v>0.53785879629629629</v>
      </c>
      <c r="E120" s="12" t="s">
        <v>9</v>
      </c>
      <c r="F120" s="12">
        <v>11</v>
      </c>
      <c r="G120" s="12" t="s">
        <v>11</v>
      </c>
    </row>
    <row r="121" spans="3:7" ht="15" thickBot="1" x14ac:dyDescent="0.35">
      <c r="C121" s="10">
        <v>43220</v>
      </c>
      <c r="D121" s="11">
        <v>0.53788194444444437</v>
      </c>
      <c r="E121" s="12" t="s">
        <v>9</v>
      </c>
      <c r="F121" s="12">
        <v>14</v>
      </c>
      <c r="G121" s="12" t="s">
        <v>11</v>
      </c>
    </row>
    <row r="122" spans="3:7" ht="15" thickBot="1" x14ac:dyDescent="0.35">
      <c r="C122" s="10">
        <v>43220</v>
      </c>
      <c r="D122" s="11">
        <v>0.53789351851851852</v>
      </c>
      <c r="E122" s="12" t="s">
        <v>9</v>
      </c>
      <c r="F122" s="12">
        <v>12</v>
      </c>
      <c r="G122" s="12" t="s">
        <v>11</v>
      </c>
    </row>
    <row r="123" spans="3:7" ht="15" thickBot="1" x14ac:dyDescent="0.35">
      <c r="C123" s="10">
        <v>43220</v>
      </c>
      <c r="D123" s="11">
        <v>0.54402777777777778</v>
      </c>
      <c r="E123" s="12" t="s">
        <v>9</v>
      </c>
      <c r="F123" s="12">
        <v>12</v>
      </c>
      <c r="G123" s="12" t="s">
        <v>11</v>
      </c>
    </row>
    <row r="124" spans="3:7" ht="15" thickBot="1" x14ac:dyDescent="0.35">
      <c r="C124" s="10">
        <v>43220</v>
      </c>
      <c r="D124" s="11">
        <v>0.5440625</v>
      </c>
      <c r="E124" s="12" t="s">
        <v>9</v>
      </c>
      <c r="F124" s="12">
        <v>12</v>
      </c>
      <c r="G124" s="12" t="s">
        <v>11</v>
      </c>
    </row>
    <row r="125" spans="3:7" ht="15" thickBot="1" x14ac:dyDescent="0.35">
      <c r="C125" s="10">
        <v>43220</v>
      </c>
      <c r="D125" s="11">
        <v>0.54408564814814808</v>
      </c>
      <c r="E125" s="12" t="s">
        <v>9</v>
      </c>
      <c r="F125" s="12">
        <v>12</v>
      </c>
      <c r="G125" s="12" t="s">
        <v>11</v>
      </c>
    </row>
    <row r="126" spans="3:7" ht="15" thickBot="1" x14ac:dyDescent="0.35">
      <c r="C126" s="10">
        <v>43220</v>
      </c>
      <c r="D126" s="11">
        <v>0.54410879629629627</v>
      </c>
      <c r="E126" s="12" t="s">
        <v>9</v>
      </c>
      <c r="F126" s="12">
        <v>13</v>
      </c>
      <c r="G126" s="12" t="s">
        <v>11</v>
      </c>
    </row>
    <row r="127" spans="3:7" ht="15" thickBot="1" x14ac:dyDescent="0.35">
      <c r="C127" s="10">
        <v>43220</v>
      </c>
      <c r="D127" s="11">
        <v>0.55918981481481478</v>
      </c>
      <c r="E127" s="12" t="s">
        <v>9</v>
      </c>
      <c r="F127" s="12">
        <v>12</v>
      </c>
      <c r="G127" s="12" t="s">
        <v>10</v>
      </c>
    </row>
    <row r="128" spans="3:7" ht="15" thickBot="1" x14ac:dyDescent="0.35">
      <c r="C128" s="10">
        <v>43220</v>
      </c>
      <c r="D128" s="11">
        <v>0.55920138888888882</v>
      </c>
      <c r="E128" s="12" t="s">
        <v>9</v>
      </c>
      <c r="F128" s="12">
        <v>14</v>
      </c>
      <c r="G128" s="12" t="s">
        <v>10</v>
      </c>
    </row>
    <row r="129" spans="3:7" ht="15" thickBot="1" x14ac:dyDescent="0.35">
      <c r="C129" s="10">
        <v>43220</v>
      </c>
      <c r="D129" s="11">
        <v>0.55922453703703701</v>
      </c>
      <c r="E129" s="12" t="s">
        <v>9</v>
      </c>
      <c r="F129" s="12">
        <v>28</v>
      </c>
      <c r="G129" s="12" t="s">
        <v>10</v>
      </c>
    </row>
    <row r="130" spans="3:7" ht="15" thickBot="1" x14ac:dyDescent="0.35">
      <c r="C130" s="10">
        <v>43220</v>
      </c>
      <c r="D130" s="11">
        <v>0.55923611111111116</v>
      </c>
      <c r="E130" s="12" t="s">
        <v>9</v>
      </c>
      <c r="F130" s="12">
        <v>25</v>
      </c>
      <c r="G130" s="12" t="s">
        <v>10</v>
      </c>
    </row>
    <row r="131" spans="3:7" ht="15" thickBot="1" x14ac:dyDescent="0.35">
      <c r="C131" s="10">
        <v>43220</v>
      </c>
      <c r="D131" s="11">
        <v>0.56142361111111116</v>
      </c>
      <c r="E131" s="12" t="s">
        <v>9</v>
      </c>
      <c r="F131" s="12">
        <v>15</v>
      </c>
      <c r="G131" s="12" t="s">
        <v>11</v>
      </c>
    </row>
    <row r="132" spans="3:7" ht="15" thickBot="1" x14ac:dyDescent="0.35">
      <c r="C132" s="10">
        <v>43220</v>
      </c>
      <c r="D132" s="11">
        <v>0.60046296296296298</v>
      </c>
      <c r="E132" s="12" t="s">
        <v>9</v>
      </c>
      <c r="F132" s="12">
        <v>17</v>
      </c>
      <c r="G132" s="12" t="s">
        <v>10</v>
      </c>
    </row>
    <row r="133" spans="3:7" ht="15" thickBot="1" x14ac:dyDescent="0.35">
      <c r="C133" s="10">
        <v>43220</v>
      </c>
      <c r="D133" s="11">
        <v>0.61157407407407405</v>
      </c>
      <c r="E133" s="12" t="s">
        <v>9</v>
      </c>
      <c r="F133" s="12">
        <v>23</v>
      </c>
      <c r="G133" s="12" t="s">
        <v>10</v>
      </c>
    </row>
    <row r="134" spans="3:7" ht="15" thickBot="1" x14ac:dyDescent="0.35">
      <c r="C134" s="10">
        <v>43220</v>
      </c>
      <c r="D134" s="11">
        <v>0.6115856481481482</v>
      </c>
      <c r="E134" s="12" t="s">
        <v>9</v>
      </c>
      <c r="F134" s="12">
        <v>19</v>
      </c>
      <c r="G134" s="12" t="s">
        <v>10</v>
      </c>
    </row>
    <row r="135" spans="3:7" ht="15" thickBot="1" x14ac:dyDescent="0.35">
      <c r="C135" s="10">
        <v>43220</v>
      </c>
      <c r="D135" s="11">
        <v>0.61160879629629628</v>
      </c>
      <c r="E135" s="12" t="s">
        <v>9</v>
      </c>
      <c r="F135" s="12">
        <v>26</v>
      </c>
      <c r="G135" s="12" t="s">
        <v>10</v>
      </c>
    </row>
    <row r="136" spans="3:7" ht="15" thickBot="1" x14ac:dyDescent="0.35">
      <c r="C136" s="10">
        <v>43220</v>
      </c>
      <c r="D136" s="11">
        <v>0.61162037037037031</v>
      </c>
      <c r="E136" s="12" t="s">
        <v>9</v>
      </c>
      <c r="F136" s="12">
        <v>23</v>
      </c>
      <c r="G136" s="12" t="s">
        <v>10</v>
      </c>
    </row>
    <row r="137" spans="3:7" ht="15" thickBot="1" x14ac:dyDescent="0.35">
      <c r="C137" s="10">
        <v>43220</v>
      </c>
      <c r="D137" s="11">
        <v>0.61305555555555558</v>
      </c>
      <c r="E137" s="12" t="s">
        <v>9</v>
      </c>
      <c r="F137" s="12">
        <v>30</v>
      </c>
      <c r="G137" s="12" t="s">
        <v>11</v>
      </c>
    </row>
    <row r="138" spans="3:7" ht="15" thickBot="1" x14ac:dyDescent="0.35">
      <c r="C138" s="10">
        <v>43220</v>
      </c>
      <c r="D138" s="11">
        <v>0.61307870370370365</v>
      </c>
      <c r="E138" s="12" t="s">
        <v>9</v>
      </c>
      <c r="F138" s="12">
        <v>24</v>
      </c>
      <c r="G138" s="12" t="s">
        <v>11</v>
      </c>
    </row>
    <row r="139" spans="3:7" ht="15" thickBot="1" x14ac:dyDescent="0.35">
      <c r="C139" s="10">
        <v>43220</v>
      </c>
      <c r="D139" s="11">
        <v>0.61310185185185184</v>
      </c>
      <c r="E139" s="12" t="s">
        <v>9</v>
      </c>
      <c r="F139" s="12">
        <v>19</v>
      </c>
      <c r="G139" s="12" t="s">
        <v>11</v>
      </c>
    </row>
    <row r="140" spans="3:7" ht="15" thickBot="1" x14ac:dyDescent="0.35">
      <c r="C140" s="10">
        <v>43220</v>
      </c>
      <c r="D140" s="11">
        <v>0.64847222222222223</v>
      </c>
      <c r="E140" s="12" t="s">
        <v>9</v>
      </c>
      <c r="F140" s="12">
        <v>22</v>
      </c>
      <c r="G140" s="12" t="s">
        <v>10</v>
      </c>
    </row>
    <row r="141" spans="3:7" ht="15" thickBot="1" x14ac:dyDescent="0.35">
      <c r="C141" s="10">
        <v>43220</v>
      </c>
      <c r="D141" s="11">
        <v>0.65045138888888887</v>
      </c>
      <c r="E141" s="12" t="s">
        <v>9</v>
      </c>
      <c r="F141" s="12">
        <v>16</v>
      </c>
      <c r="G141" s="12" t="s">
        <v>10</v>
      </c>
    </row>
    <row r="142" spans="3:7" ht="15" thickBot="1" x14ac:dyDescent="0.35">
      <c r="C142" s="10">
        <v>43220</v>
      </c>
      <c r="D142" s="11">
        <v>0.65050925925925929</v>
      </c>
      <c r="E142" s="12" t="s">
        <v>9</v>
      </c>
      <c r="F142" s="12">
        <v>15</v>
      </c>
      <c r="G142" s="12" t="s">
        <v>10</v>
      </c>
    </row>
    <row r="143" spans="3:7" ht="15" thickBot="1" x14ac:dyDescent="0.35">
      <c r="C143" s="10">
        <v>43220</v>
      </c>
      <c r="D143" s="11">
        <v>0.6523958333333334</v>
      </c>
      <c r="E143" s="12" t="s">
        <v>9</v>
      </c>
      <c r="F143" s="12">
        <v>27</v>
      </c>
      <c r="G143" s="12" t="s">
        <v>11</v>
      </c>
    </row>
    <row r="144" spans="3:7" ht="15" thickBot="1" x14ac:dyDescent="0.35">
      <c r="C144" s="10">
        <v>43220</v>
      </c>
      <c r="D144" s="11">
        <v>0.65240740740740744</v>
      </c>
      <c r="E144" s="12" t="s">
        <v>9</v>
      </c>
      <c r="F144" s="12">
        <v>23</v>
      </c>
      <c r="G144" s="12" t="s">
        <v>11</v>
      </c>
    </row>
    <row r="145" spans="3:7" ht="15" thickBot="1" x14ac:dyDescent="0.35">
      <c r="C145" s="10">
        <v>43220</v>
      </c>
      <c r="D145" s="11">
        <v>0.65243055555555551</v>
      </c>
      <c r="E145" s="12" t="s">
        <v>9</v>
      </c>
      <c r="F145" s="12">
        <v>25</v>
      </c>
      <c r="G145" s="12" t="s">
        <v>11</v>
      </c>
    </row>
    <row r="146" spans="3:7" ht="15" thickBot="1" x14ac:dyDescent="0.35">
      <c r="C146" s="10">
        <v>43220</v>
      </c>
      <c r="D146" s="11">
        <v>0.6524537037037037</v>
      </c>
      <c r="E146" s="12" t="s">
        <v>9</v>
      </c>
      <c r="F146" s="12">
        <v>17</v>
      </c>
      <c r="G146" s="12" t="s">
        <v>11</v>
      </c>
    </row>
    <row r="147" spans="3:7" ht="15" thickBot="1" x14ac:dyDescent="0.35">
      <c r="C147" s="10">
        <v>43220</v>
      </c>
      <c r="D147" s="11">
        <v>0.6723958333333333</v>
      </c>
      <c r="E147" s="12" t="s">
        <v>9</v>
      </c>
      <c r="F147" s="12">
        <v>15</v>
      </c>
      <c r="G147" s="12" t="s">
        <v>10</v>
      </c>
    </row>
    <row r="148" spans="3:7" ht="15" thickBot="1" x14ac:dyDescent="0.35">
      <c r="C148" s="10">
        <v>43220</v>
      </c>
      <c r="D148" s="11">
        <v>0.69032407407407403</v>
      </c>
      <c r="E148" s="12" t="s">
        <v>9</v>
      </c>
      <c r="F148" s="12">
        <v>13</v>
      </c>
      <c r="G148" s="12" t="s">
        <v>11</v>
      </c>
    </row>
    <row r="149" spans="3:7" ht="15" thickBot="1" x14ac:dyDescent="0.35">
      <c r="C149" s="10">
        <v>43220</v>
      </c>
      <c r="D149" s="11">
        <v>0.69034722222222233</v>
      </c>
      <c r="E149" s="12" t="s">
        <v>9</v>
      </c>
      <c r="F149" s="12">
        <v>14</v>
      </c>
      <c r="G149" s="12" t="s">
        <v>11</v>
      </c>
    </row>
    <row r="150" spans="3:7" ht="15" thickBot="1" x14ac:dyDescent="0.35">
      <c r="C150" s="10">
        <v>43220</v>
      </c>
      <c r="D150" s="11">
        <v>0.69037037037037041</v>
      </c>
      <c r="E150" s="12" t="s">
        <v>9</v>
      </c>
      <c r="F150" s="12">
        <v>16</v>
      </c>
      <c r="G150" s="12" t="s">
        <v>11</v>
      </c>
    </row>
    <row r="151" spans="3:7" ht="15" thickBot="1" x14ac:dyDescent="0.35">
      <c r="C151" s="10">
        <v>43220</v>
      </c>
      <c r="D151" s="11">
        <v>0.69040509259259253</v>
      </c>
      <c r="E151" s="12" t="s">
        <v>9</v>
      </c>
      <c r="F151" s="12">
        <v>14</v>
      </c>
      <c r="G151" s="12" t="s">
        <v>11</v>
      </c>
    </row>
    <row r="152" spans="3:7" ht="15" thickBot="1" x14ac:dyDescent="0.35">
      <c r="C152" s="10">
        <v>43220</v>
      </c>
      <c r="D152" s="11">
        <v>0.69042824074074083</v>
      </c>
      <c r="E152" s="12" t="s">
        <v>9</v>
      </c>
      <c r="F152" s="12">
        <v>11</v>
      </c>
      <c r="G152" s="12" t="s">
        <v>11</v>
      </c>
    </row>
    <row r="153" spans="3:7" ht="15" thickBot="1" x14ac:dyDescent="0.35">
      <c r="C153" s="10">
        <v>43220</v>
      </c>
      <c r="D153" s="11">
        <v>0.71199074074074076</v>
      </c>
      <c r="E153" s="12" t="s">
        <v>9</v>
      </c>
      <c r="F153" s="12">
        <v>11</v>
      </c>
      <c r="G153" s="12" t="s">
        <v>10</v>
      </c>
    </row>
    <row r="154" spans="3:7" ht="15" thickBot="1" x14ac:dyDescent="0.35">
      <c r="C154" s="10">
        <v>43220</v>
      </c>
      <c r="D154" s="11">
        <v>0.71199074074074076</v>
      </c>
      <c r="E154" s="12" t="s">
        <v>9</v>
      </c>
      <c r="F154" s="12">
        <v>11</v>
      </c>
      <c r="G154" s="12" t="s">
        <v>11</v>
      </c>
    </row>
    <row r="155" spans="3:7" ht="15" thickBot="1" x14ac:dyDescent="0.35">
      <c r="C155" s="10">
        <v>43220</v>
      </c>
      <c r="D155" s="11">
        <v>0.71331018518518519</v>
      </c>
      <c r="E155" s="12" t="s">
        <v>9</v>
      </c>
      <c r="F155" s="12">
        <v>16</v>
      </c>
      <c r="G155" s="12" t="s">
        <v>11</v>
      </c>
    </row>
    <row r="156" spans="3:7" ht="15" thickBot="1" x14ac:dyDescent="0.35">
      <c r="C156" s="10">
        <v>43220</v>
      </c>
      <c r="D156" s="11">
        <v>0.71331018518518519</v>
      </c>
      <c r="E156" s="12" t="s">
        <v>9</v>
      </c>
      <c r="F156" s="12">
        <v>12</v>
      </c>
      <c r="G156" s="12" t="s">
        <v>11</v>
      </c>
    </row>
    <row r="157" spans="3:7" ht="15" thickBot="1" x14ac:dyDescent="0.35">
      <c r="C157" s="10">
        <v>43220</v>
      </c>
      <c r="D157" s="11">
        <v>0.72770833333333329</v>
      </c>
      <c r="E157" s="12" t="s">
        <v>9</v>
      </c>
      <c r="F157" s="12">
        <v>21</v>
      </c>
      <c r="G157" s="12" t="s">
        <v>10</v>
      </c>
    </row>
    <row r="158" spans="3:7" ht="15" thickBot="1" x14ac:dyDescent="0.35">
      <c r="C158" s="10">
        <v>43220</v>
      </c>
      <c r="D158" s="11">
        <v>0.72771990740740744</v>
      </c>
      <c r="E158" s="12" t="s">
        <v>9</v>
      </c>
      <c r="F158" s="12">
        <v>24</v>
      </c>
      <c r="G158" s="12" t="s">
        <v>10</v>
      </c>
    </row>
    <row r="159" spans="3:7" ht="15" thickBot="1" x14ac:dyDescent="0.35">
      <c r="C159" s="10">
        <v>43220</v>
      </c>
      <c r="D159" s="11">
        <v>0.72774305555555552</v>
      </c>
      <c r="E159" s="12" t="s">
        <v>9</v>
      </c>
      <c r="F159" s="12">
        <v>25</v>
      </c>
      <c r="G159" s="12" t="s">
        <v>10</v>
      </c>
    </row>
    <row r="160" spans="3:7" ht="15" thickBot="1" x14ac:dyDescent="0.35">
      <c r="C160" s="10">
        <v>43220</v>
      </c>
      <c r="D160" s="11">
        <v>0.7283912037037038</v>
      </c>
      <c r="E160" s="12" t="s">
        <v>9</v>
      </c>
      <c r="F160" s="12">
        <v>19</v>
      </c>
      <c r="G160" s="12" t="s">
        <v>10</v>
      </c>
    </row>
    <row r="161" spans="3:7" ht="15" thickBot="1" x14ac:dyDescent="0.35">
      <c r="C161" s="10">
        <v>43220</v>
      </c>
      <c r="D161" s="11">
        <v>0.74045138888888884</v>
      </c>
      <c r="E161" s="12" t="s">
        <v>9</v>
      </c>
      <c r="F161" s="12">
        <v>20</v>
      </c>
      <c r="G161" s="12" t="s">
        <v>11</v>
      </c>
    </row>
    <row r="162" spans="3:7" ht="15" thickBot="1" x14ac:dyDescent="0.35">
      <c r="C162" s="10">
        <v>43220</v>
      </c>
      <c r="D162" s="11">
        <v>0.74046296296296299</v>
      </c>
      <c r="E162" s="12" t="s">
        <v>9</v>
      </c>
      <c r="F162" s="12">
        <v>19</v>
      </c>
      <c r="G162" s="12" t="s">
        <v>11</v>
      </c>
    </row>
    <row r="163" spans="3:7" ht="15" thickBot="1" x14ac:dyDescent="0.35">
      <c r="C163" s="10">
        <v>43220</v>
      </c>
      <c r="D163" s="11">
        <v>0.74049768518518511</v>
      </c>
      <c r="E163" s="12" t="s">
        <v>9</v>
      </c>
      <c r="F163" s="12">
        <v>16</v>
      </c>
      <c r="G163" s="12" t="s">
        <v>11</v>
      </c>
    </row>
    <row r="164" spans="3:7" ht="15" thickBot="1" x14ac:dyDescent="0.35">
      <c r="C164" s="10">
        <v>43220</v>
      </c>
      <c r="D164" s="11">
        <v>0.7437962962962964</v>
      </c>
      <c r="E164" s="12" t="s">
        <v>9</v>
      </c>
      <c r="F164" s="12">
        <v>19</v>
      </c>
      <c r="G164" s="12" t="s">
        <v>10</v>
      </c>
    </row>
    <row r="165" spans="3:7" ht="15" thickBot="1" x14ac:dyDescent="0.35">
      <c r="C165" s="10">
        <v>43220</v>
      </c>
      <c r="D165" s="11">
        <v>0.74380787037037033</v>
      </c>
      <c r="E165" s="12" t="s">
        <v>9</v>
      </c>
      <c r="F165" s="12">
        <v>14</v>
      </c>
      <c r="G165" s="12" t="s">
        <v>10</v>
      </c>
    </row>
    <row r="166" spans="3:7" ht="15" thickBot="1" x14ac:dyDescent="0.35">
      <c r="C166" s="10">
        <v>43220</v>
      </c>
      <c r="D166" s="11">
        <v>0.74381944444444448</v>
      </c>
      <c r="E166" s="12" t="s">
        <v>9</v>
      </c>
      <c r="F166" s="12">
        <v>22</v>
      </c>
      <c r="G166" s="12" t="s">
        <v>10</v>
      </c>
    </row>
    <row r="167" spans="3:7" ht="15" thickBot="1" x14ac:dyDescent="0.35">
      <c r="C167" s="10">
        <v>43220</v>
      </c>
      <c r="D167" s="11">
        <v>0.74384259259259267</v>
      </c>
      <c r="E167" s="12" t="s">
        <v>9</v>
      </c>
      <c r="F167" s="12">
        <v>22</v>
      </c>
      <c r="G167" s="12" t="s">
        <v>10</v>
      </c>
    </row>
    <row r="168" spans="3:7" ht="15" thickBot="1" x14ac:dyDescent="0.35">
      <c r="C168" s="10">
        <v>43220</v>
      </c>
      <c r="D168" s="11">
        <v>0.74386574074074074</v>
      </c>
      <c r="E168" s="12" t="s">
        <v>9</v>
      </c>
      <c r="F168" s="12">
        <v>22</v>
      </c>
      <c r="G168" s="12" t="s">
        <v>10</v>
      </c>
    </row>
    <row r="169" spans="3:7" ht="15" thickBot="1" x14ac:dyDescent="0.35">
      <c r="C169" s="10">
        <v>43220</v>
      </c>
      <c r="D169" s="11">
        <v>0.75103009259259268</v>
      </c>
      <c r="E169" s="12" t="s">
        <v>9</v>
      </c>
      <c r="F169" s="12">
        <v>16</v>
      </c>
      <c r="G169" s="12" t="s">
        <v>10</v>
      </c>
    </row>
    <row r="170" spans="3:7" ht="15" thickBot="1" x14ac:dyDescent="0.35">
      <c r="C170" s="10">
        <v>43220</v>
      </c>
      <c r="D170" s="11">
        <v>0.75119212962962967</v>
      </c>
      <c r="E170" s="12" t="s">
        <v>9</v>
      </c>
      <c r="F170" s="12">
        <v>16</v>
      </c>
      <c r="G170" s="12" t="s">
        <v>10</v>
      </c>
    </row>
    <row r="171" spans="3:7" ht="15" thickBot="1" x14ac:dyDescent="0.35">
      <c r="C171" s="10">
        <v>43220</v>
      </c>
      <c r="D171" s="11">
        <v>0.75156250000000002</v>
      </c>
      <c r="E171" s="12" t="s">
        <v>9</v>
      </c>
      <c r="F171" s="12">
        <v>15</v>
      </c>
      <c r="G171" s="12" t="s">
        <v>10</v>
      </c>
    </row>
    <row r="172" spans="3:7" ht="15" thickBot="1" x14ac:dyDescent="0.35">
      <c r="C172" s="10">
        <v>43220</v>
      </c>
      <c r="D172" s="11">
        <v>0.75185185185185188</v>
      </c>
      <c r="E172" s="12" t="s">
        <v>9</v>
      </c>
      <c r="F172" s="12">
        <v>9</v>
      </c>
      <c r="G172" s="12" t="s">
        <v>10</v>
      </c>
    </row>
    <row r="173" spans="3:7" ht="15" thickBot="1" x14ac:dyDescent="0.35">
      <c r="C173" s="10">
        <v>43220</v>
      </c>
      <c r="D173" s="11">
        <v>0.751886574074074</v>
      </c>
      <c r="E173" s="12" t="s">
        <v>9</v>
      </c>
      <c r="F173" s="12">
        <v>13</v>
      </c>
      <c r="G173" s="12" t="s">
        <v>10</v>
      </c>
    </row>
    <row r="174" spans="3:7" ht="15" thickBot="1" x14ac:dyDescent="0.35">
      <c r="C174" s="10">
        <v>43220</v>
      </c>
      <c r="D174" s="11">
        <v>0.75354166666666667</v>
      </c>
      <c r="E174" s="12" t="s">
        <v>9</v>
      </c>
      <c r="F174" s="12">
        <v>15</v>
      </c>
      <c r="G174" s="12" t="s">
        <v>10</v>
      </c>
    </row>
    <row r="175" spans="3:7" ht="15" thickBot="1" x14ac:dyDescent="0.35">
      <c r="C175" s="10">
        <v>43220</v>
      </c>
      <c r="D175" s="11">
        <v>0.75356481481481474</v>
      </c>
      <c r="E175" s="12" t="s">
        <v>9</v>
      </c>
      <c r="F175" s="12">
        <v>29</v>
      </c>
      <c r="G175" s="12" t="s">
        <v>10</v>
      </c>
    </row>
    <row r="176" spans="3:7" ht="15" thickBot="1" x14ac:dyDescent="0.35">
      <c r="C176" s="10">
        <v>43220</v>
      </c>
      <c r="D176" s="11">
        <v>0.75358796296296304</v>
      </c>
      <c r="E176" s="12" t="s">
        <v>9</v>
      </c>
      <c r="F176" s="12">
        <v>25</v>
      </c>
      <c r="G176" s="12" t="s">
        <v>10</v>
      </c>
    </row>
    <row r="177" spans="3:7" ht="15" thickBot="1" x14ac:dyDescent="0.35">
      <c r="C177" s="10">
        <v>43220</v>
      </c>
      <c r="D177" s="11">
        <v>0.7608449074074074</v>
      </c>
      <c r="E177" s="12" t="s">
        <v>9</v>
      </c>
      <c r="F177" s="12">
        <v>19</v>
      </c>
      <c r="G177" s="12" t="s">
        <v>11</v>
      </c>
    </row>
    <row r="178" spans="3:7" ht="15" thickBot="1" x14ac:dyDescent="0.35">
      <c r="C178" s="10">
        <v>43220</v>
      </c>
      <c r="D178" s="11">
        <v>0.76086805555555559</v>
      </c>
      <c r="E178" s="12" t="s">
        <v>9</v>
      </c>
      <c r="F178" s="12">
        <v>25</v>
      </c>
      <c r="G178" s="12" t="s">
        <v>11</v>
      </c>
    </row>
    <row r="179" spans="3:7" ht="15" thickBot="1" x14ac:dyDescent="0.35">
      <c r="C179" s="10">
        <v>43220</v>
      </c>
      <c r="D179" s="11">
        <v>0.76089120370370367</v>
      </c>
      <c r="E179" s="12" t="s">
        <v>9</v>
      </c>
      <c r="F179" s="12">
        <v>18</v>
      </c>
      <c r="G179" s="12" t="s">
        <v>11</v>
      </c>
    </row>
    <row r="180" spans="3:7" ht="15" thickBot="1" x14ac:dyDescent="0.35">
      <c r="C180" s="10">
        <v>43220</v>
      </c>
      <c r="D180" s="11">
        <v>0.76091435185185186</v>
      </c>
      <c r="E180" s="12" t="s">
        <v>9</v>
      </c>
      <c r="F180" s="12">
        <v>11</v>
      </c>
      <c r="G180" s="12" t="s">
        <v>11</v>
      </c>
    </row>
    <row r="181" spans="3:7" ht="15" thickBot="1" x14ac:dyDescent="0.35">
      <c r="C181" s="10">
        <v>43220</v>
      </c>
      <c r="D181" s="11">
        <v>0.76104166666666673</v>
      </c>
      <c r="E181" s="12" t="s">
        <v>9</v>
      </c>
      <c r="F181" s="12">
        <v>14</v>
      </c>
      <c r="G181" s="12" t="s">
        <v>11</v>
      </c>
    </row>
    <row r="182" spans="3:7" ht="15" thickBot="1" x14ac:dyDescent="0.35">
      <c r="C182" s="10">
        <v>43220</v>
      </c>
      <c r="D182" s="11">
        <v>0.76106481481481481</v>
      </c>
      <c r="E182" s="12" t="s">
        <v>9</v>
      </c>
      <c r="F182" s="12">
        <v>20</v>
      </c>
      <c r="G182" s="12" t="s">
        <v>11</v>
      </c>
    </row>
    <row r="183" spans="3:7" ht="15" thickBot="1" x14ac:dyDescent="0.35">
      <c r="C183" s="10">
        <v>43220</v>
      </c>
      <c r="D183" s="11">
        <v>0.76107638888888884</v>
      </c>
      <c r="E183" s="12" t="s">
        <v>9</v>
      </c>
      <c r="F183" s="12">
        <v>24</v>
      </c>
      <c r="G183" s="12" t="s">
        <v>11</v>
      </c>
    </row>
    <row r="184" spans="3:7" ht="15" thickBot="1" x14ac:dyDescent="0.35">
      <c r="C184" s="10">
        <v>43220</v>
      </c>
      <c r="D184" s="11">
        <v>0.76108796296296299</v>
      </c>
      <c r="E184" s="12" t="s">
        <v>9</v>
      </c>
      <c r="F184" s="12">
        <v>22</v>
      </c>
      <c r="G184" s="12" t="s">
        <v>11</v>
      </c>
    </row>
    <row r="185" spans="3:7" ht="15" thickBot="1" x14ac:dyDescent="0.35">
      <c r="C185" s="10">
        <v>43220</v>
      </c>
      <c r="D185" s="11">
        <v>0.76108796296296299</v>
      </c>
      <c r="E185" s="12" t="s">
        <v>9</v>
      </c>
      <c r="F185" s="12">
        <v>19</v>
      </c>
      <c r="G185" s="12" t="s">
        <v>11</v>
      </c>
    </row>
    <row r="186" spans="3:7" ht="15" thickBot="1" x14ac:dyDescent="0.35">
      <c r="C186" s="10">
        <v>43220</v>
      </c>
      <c r="D186" s="11">
        <v>0.76113425925925926</v>
      </c>
      <c r="E186" s="12" t="s">
        <v>9</v>
      </c>
      <c r="F186" s="12">
        <v>11</v>
      </c>
      <c r="G186" s="12" t="s">
        <v>11</v>
      </c>
    </row>
    <row r="187" spans="3:7" ht="15" thickBot="1" x14ac:dyDescent="0.35">
      <c r="C187" s="10">
        <v>43220</v>
      </c>
      <c r="D187" s="11">
        <v>0.7850462962962963</v>
      </c>
      <c r="E187" s="12" t="s">
        <v>9</v>
      </c>
      <c r="F187" s="12">
        <v>12</v>
      </c>
      <c r="G187" s="12" t="s">
        <v>10</v>
      </c>
    </row>
    <row r="188" spans="3:7" ht="15" thickBot="1" x14ac:dyDescent="0.35">
      <c r="C188" s="10">
        <v>43220</v>
      </c>
      <c r="D188" s="11">
        <v>0.7874537037037036</v>
      </c>
      <c r="E188" s="12" t="s">
        <v>9</v>
      </c>
      <c r="F188" s="12">
        <v>10</v>
      </c>
      <c r="G188" s="12" t="s">
        <v>10</v>
      </c>
    </row>
    <row r="189" spans="3:7" ht="15" thickBot="1" x14ac:dyDescent="0.35">
      <c r="C189" s="10">
        <v>43220</v>
      </c>
      <c r="D189" s="11">
        <v>0.78746527777777775</v>
      </c>
      <c r="E189" s="12" t="s">
        <v>9</v>
      </c>
      <c r="F189" s="12">
        <v>13</v>
      </c>
      <c r="G189" s="12" t="s">
        <v>10</v>
      </c>
    </row>
    <row r="190" spans="3:7" ht="15" thickBot="1" x14ac:dyDescent="0.35">
      <c r="C190" s="10">
        <v>43220</v>
      </c>
      <c r="D190" s="11">
        <v>0.78749999999999998</v>
      </c>
      <c r="E190" s="12" t="s">
        <v>9</v>
      </c>
      <c r="F190" s="12">
        <v>13</v>
      </c>
      <c r="G190" s="12" t="s">
        <v>10</v>
      </c>
    </row>
    <row r="191" spans="3:7" ht="15" thickBot="1" x14ac:dyDescent="0.35">
      <c r="C191" s="10">
        <v>43220</v>
      </c>
      <c r="D191" s="11">
        <v>0.78751157407407402</v>
      </c>
      <c r="E191" s="12" t="s">
        <v>9</v>
      </c>
      <c r="F191" s="12">
        <v>13</v>
      </c>
      <c r="G191" s="12" t="s">
        <v>10</v>
      </c>
    </row>
    <row r="192" spans="3:7" ht="15" thickBot="1" x14ac:dyDescent="0.35">
      <c r="C192" s="10">
        <v>43220</v>
      </c>
      <c r="D192" s="11">
        <v>0.78753472222222232</v>
      </c>
      <c r="E192" s="12" t="s">
        <v>9</v>
      </c>
      <c r="F192" s="12">
        <v>13</v>
      </c>
      <c r="G192" s="12" t="s">
        <v>10</v>
      </c>
    </row>
    <row r="193" spans="3:7" ht="15" thickBot="1" x14ac:dyDescent="0.35">
      <c r="C193" s="10">
        <v>43220</v>
      </c>
      <c r="D193" s="11">
        <v>0.79628472222222213</v>
      </c>
      <c r="E193" s="12" t="s">
        <v>9</v>
      </c>
      <c r="F193" s="12">
        <v>11</v>
      </c>
      <c r="G193" s="12" t="s">
        <v>10</v>
      </c>
    </row>
    <row r="194" spans="3:7" ht="15" thickBot="1" x14ac:dyDescent="0.35">
      <c r="C194" s="10">
        <v>43220</v>
      </c>
      <c r="D194" s="11">
        <v>0.79923611111111115</v>
      </c>
      <c r="E194" s="12" t="s">
        <v>9</v>
      </c>
      <c r="F194" s="12">
        <v>8</v>
      </c>
      <c r="G194" s="12" t="s">
        <v>10</v>
      </c>
    </row>
    <row r="195" spans="3:7" ht="15" thickBot="1" x14ac:dyDescent="0.35">
      <c r="C195" s="10">
        <v>43220</v>
      </c>
      <c r="D195" s="11">
        <v>0.79971064814814818</v>
      </c>
      <c r="E195" s="12" t="s">
        <v>9</v>
      </c>
      <c r="F195" s="12">
        <v>8</v>
      </c>
      <c r="G195" s="12" t="s">
        <v>11</v>
      </c>
    </row>
    <row r="196" spans="3:7" ht="15" thickBot="1" x14ac:dyDescent="0.35">
      <c r="C196" s="10">
        <v>43220</v>
      </c>
      <c r="D196" s="11">
        <v>0.79971064814814818</v>
      </c>
      <c r="E196" s="12" t="s">
        <v>9</v>
      </c>
      <c r="F196" s="12">
        <v>13</v>
      </c>
      <c r="G196" s="12" t="s">
        <v>11</v>
      </c>
    </row>
    <row r="197" spans="3:7" ht="15" thickBot="1" x14ac:dyDescent="0.35">
      <c r="C197" s="10">
        <v>43220</v>
      </c>
      <c r="D197" s="11">
        <v>0.79974537037037041</v>
      </c>
      <c r="E197" s="12" t="s">
        <v>9</v>
      </c>
      <c r="F197" s="12">
        <v>22</v>
      </c>
      <c r="G197" s="12" t="s">
        <v>11</v>
      </c>
    </row>
    <row r="198" spans="3:7" ht="15" thickBot="1" x14ac:dyDescent="0.35">
      <c r="C198" s="10">
        <v>43220</v>
      </c>
      <c r="D198" s="11">
        <v>0.79989583333333336</v>
      </c>
      <c r="E198" s="12" t="s">
        <v>9</v>
      </c>
      <c r="F198" s="12">
        <v>11</v>
      </c>
      <c r="G198" s="12" t="s">
        <v>10</v>
      </c>
    </row>
    <row r="199" spans="3:7" ht="15" thickBot="1" x14ac:dyDescent="0.35">
      <c r="C199" s="10">
        <v>43220</v>
      </c>
      <c r="D199" s="11">
        <v>0.80002314814814823</v>
      </c>
      <c r="E199" s="12" t="s">
        <v>9</v>
      </c>
      <c r="F199" s="12">
        <v>12</v>
      </c>
      <c r="G199" s="12" t="s">
        <v>10</v>
      </c>
    </row>
    <row r="200" spans="3:7" ht="15" thickBot="1" x14ac:dyDescent="0.35">
      <c r="C200" s="10">
        <v>43220</v>
      </c>
      <c r="D200" s="11">
        <v>0.80016203703703714</v>
      </c>
      <c r="E200" s="12" t="s">
        <v>9</v>
      </c>
      <c r="F200" s="12">
        <v>10</v>
      </c>
      <c r="G200" s="12" t="s">
        <v>10</v>
      </c>
    </row>
    <row r="201" spans="3:7" ht="15" thickBot="1" x14ac:dyDescent="0.35">
      <c r="C201" s="10">
        <v>43220</v>
      </c>
      <c r="D201" s="11">
        <v>0.80023148148148149</v>
      </c>
      <c r="E201" s="12" t="s">
        <v>9</v>
      </c>
      <c r="F201" s="12">
        <v>16</v>
      </c>
      <c r="G201" s="12" t="s">
        <v>10</v>
      </c>
    </row>
    <row r="202" spans="3:7" ht="15" thickBot="1" x14ac:dyDescent="0.35">
      <c r="C202" s="10">
        <v>43220</v>
      </c>
      <c r="D202" s="11">
        <v>0.80032407407407413</v>
      </c>
      <c r="E202" s="12" t="s">
        <v>9</v>
      </c>
      <c r="F202" s="12">
        <v>16</v>
      </c>
      <c r="G202" s="12" t="s">
        <v>10</v>
      </c>
    </row>
    <row r="203" spans="3:7" ht="15" thickBot="1" x14ac:dyDescent="0.35">
      <c r="C203" s="10">
        <v>43220</v>
      </c>
      <c r="D203" s="11">
        <v>0.8004282407407407</v>
      </c>
      <c r="E203" s="12" t="s">
        <v>9</v>
      </c>
      <c r="F203" s="12">
        <v>5</v>
      </c>
      <c r="G203" s="12" t="s">
        <v>10</v>
      </c>
    </row>
    <row r="204" spans="3:7" ht="15" thickBot="1" x14ac:dyDescent="0.35">
      <c r="C204" s="10">
        <v>43220</v>
      </c>
      <c r="D204" s="11">
        <v>0.80046296296296304</v>
      </c>
      <c r="E204" s="12" t="s">
        <v>9</v>
      </c>
      <c r="F204" s="12">
        <v>10</v>
      </c>
      <c r="G204" s="12" t="s">
        <v>10</v>
      </c>
    </row>
    <row r="205" spans="3:7" ht="15" thickBot="1" x14ac:dyDescent="0.35">
      <c r="C205" s="10">
        <v>43220</v>
      </c>
      <c r="D205" s="11">
        <v>0.80055555555555558</v>
      </c>
      <c r="E205" s="12" t="s">
        <v>9</v>
      </c>
      <c r="F205" s="12">
        <v>12</v>
      </c>
      <c r="G205" s="12" t="s">
        <v>10</v>
      </c>
    </row>
    <row r="206" spans="3:7" ht="15" thickBot="1" x14ac:dyDescent="0.35">
      <c r="C206" s="10">
        <v>43220</v>
      </c>
      <c r="D206" s="11">
        <v>0.80055555555555558</v>
      </c>
      <c r="E206" s="12" t="s">
        <v>9</v>
      </c>
      <c r="F206" s="12">
        <v>12</v>
      </c>
      <c r="G206" s="12" t="s">
        <v>10</v>
      </c>
    </row>
    <row r="207" spans="3:7" ht="15" thickBot="1" x14ac:dyDescent="0.35">
      <c r="C207" s="10">
        <v>43220</v>
      </c>
      <c r="D207" s="11">
        <v>0.8006712962962963</v>
      </c>
      <c r="E207" s="12" t="s">
        <v>9</v>
      </c>
      <c r="F207" s="12">
        <v>12</v>
      </c>
      <c r="G207" s="12" t="s">
        <v>10</v>
      </c>
    </row>
    <row r="208" spans="3:7" ht="15" thickBot="1" x14ac:dyDescent="0.35">
      <c r="C208" s="10">
        <v>43220</v>
      </c>
      <c r="D208" s="11">
        <v>0.80081018518518521</v>
      </c>
      <c r="E208" s="12" t="s">
        <v>9</v>
      </c>
      <c r="F208" s="12">
        <v>9</v>
      </c>
      <c r="G208" s="12" t="s">
        <v>10</v>
      </c>
    </row>
    <row r="209" spans="3:7" ht="15" thickBot="1" x14ac:dyDescent="0.35">
      <c r="C209" s="10">
        <v>43220</v>
      </c>
      <c r="D209" s="11">
        <v>0.80084490740740744</v>
      </c>
      <c r="E209" s="12" t="s">
        <v>9</v>
      </c>
      <c r="F209" s="12">
        <v>8</v>
      </c>
      <c r="G209" s="12" t="s">
        <v>10</v>
      </c>
    </row>
    <row r="210" spans="3:7" ht="15" thickBot="1" x14ac:dyDescent="0.35">
      <c r="C210" s="10">
        <v>43220</v>
      </c>
      <c r="D210" s="11">
        <v>0.80085648148148147</v>
      </c>
      <c r="E210" s="12" t="s">
        <v>9</v>
      </c>
      <c r="F210" s="12">
        <v>9</v>
      </c>
      <c r="G210" s="12" t="s">
        <v>10</v>
      </c>
    </row>
    <row r="211" spans="3:7" ht="15" thickBot="1" x14ac:dyDescent="0.35">
      <c r="C211" s="10">
        <v>43220</v>
      </c>
      <c r="D211" s="11">
        <v>0.80086805555555562</v>
      </c>
      <c r="E211" s="12" t="s">
        <v>9</v>
      </c>
      <c r="F211" s="12">
        <v>16</v>
      </c>
      <c r="G211" s="12" t="s">
        <v>10</v>
      </c>
    </row>
    <row r="212" spans="3:7" ht="15" thickBot="1" x14ac:dyDescent="0.35">
      <c r="C212" s="10">
        <v>43220</v>
      </c>
      <c r="D212" s="11">
        <v>0.80090277777777785</v>
      </c>
      <c r="E212" s="12" t="s">
        <v>9</v>
      </c>
      <c r="F212" s="12">
        <v>8</v>
      </c>
      <c r="G212" s="12" t="s">
        <v>10</v>
      </c>
    </row>
    <row r="213" spans="3:7" ht="15" thickBot="1" x14ac:dyDescent="0.35">
      <c r="C213" s="10">
        <v>43220</v>
      </c>
      <c r="D213" s="11">
        <v>0.80093749999999997</v>
      </c>
      <c r="E213" s="12" t="s">
        <v>9</v>
      </c>
      <c r="F213" s="12">
        <v>18</v>
      </c>
      <c r="G213" s="12" t="s">
        <v>10</v>
      </c>
    </row>
    <row r="214" spans="3:7" ht="15" thickBot="1" x14ac:dyDescent="0.35">
      <c r="C214" s="10">
        <v>43220</v>
      </c>
      <c r="D214" s="11">
        <v>0.80096064814814805</v>
      </c>
      <c r="E214" s="12" t="s">
        <v>9</v>
      </c>
      <c r="F214" s="12">
        <v>20</v>
      </c>
      <c r="G214" s="12" t="s">
        <v>10</v>
      </c>
    </row>
    <row r="215" spans="3:7" ht="15" thickBot="1" x14ac:dyDescent="0.35">
      <c r="C215" s="10">
        <v>43220</v>
      </c>
      <c r="D215" s="11">
        <v>0.80109953703703696</v>
      </c>
      <c r="E215" s="12" t="s">
        <v>9</v>
      </c>
      <c r="F215" s="12">
        <v>7</v>
      </c>
      <c r="G215" s="12" t="s">
        <v>10</v>
      </c>
    </row>
    <row r="216" spans="3:7" ht="15" thickBot="1" x14ac:dyDescent="0.35">
      <c r="C216" s="10">
        <v>43220</v>
      </c>
      <c r="D216" s="11">
        <v>0.80144675925925923</v>
      </c>
      <c r="E216" s="12" t="s">
        <v>9</v>
      </c>
      <c r="F216" s="12">
        <v>14</v>
      </c>
      <c r="G216" s="12" t="s">
        <v>10</v>
      </c>
    </row>
    <row r="217" spans="3:7" ht="15" thickBot="1" x14ac:dyDescent="0.35">
      <c r="C217" s="10">
        <v>43220</v>
      </c>
      <c r="D217" s="11">
        <v>0.8014930555555555</v>
      </c>
      <c r="E217" s="12" t="s">
        <v>9</v>
      </c>
      <c r="F217" s="12">
        <v>13</v>
      </c>
      <c r="G217" s="12" t="s">
        <v>10</v>
      </c>
    </row>
    <row r="218" spans="3:7" ht="15" thickBot="1" x14ac:dyDescent="0.35">
      <c r="C218" s="10">
        <v>43220</v>
      </c>
      <c r="D218" s="11">
        <v>0.8014930555555555</v>
      </c>
      <c r="E218" s="12" t="s">
        <v>9</v>
      </c>
      <c r="F218" s="12">
        <v>10</v>
      </c>
      <c r="G218" s="12" t="s">
        <v>10</v>
      </c>
    </row>
    <row r="219" spans="3:7" ht="15" thickBot="1" x14ac:dyDescent="0.35">
      <c r="C219" s="10">
        <v>43220</v>
      </c>
      <c r="D219" s="11">
        <v>0.80150462962962965</v>
      </c>
      <c r="E219" s="12" t="s">
        <v>9</v>
      </c>
      <c r="F219" s="12">
        <v>8</v>
      </c>
      <c r="G219" s="12" t="s">
        <v>10</v>
      </c>
    </row>
    <row r="220" spans="3:7" ht="15" thickBot="1" x14ac:dyDescent="0.35">
      <c r="C220" s="10">
        <v>43220</v>
      </c>
      <c r="D220" s="11">
        <v>0.80162037037037026</v>
      </c>
      <c r="E220" s="12" t="s">
        <v>9</v>
      </c>
      <c r="F220" s="12">
        <v>11</v>
      </c>
      <c r="G220" s="12" t="s">
        <v>10</v>
      </c>
    </row>
    <row r="221" spans="3:7" ht="15" thickBot="1" x14ac:dyDescent="0.35">
      <c r="C221" s="10">
        <v>43220</v>
      </c>
      <c r="D221" s="11">
        <v>0.80162037037037026</v>
      </c>
      <c r="E221" s="12" t="s">
        <v>9</v>
      </c>
      <c r="F221" s="12">
        <v>6</v>
      </c>
      <c r="G221" s="12" t="s">
        <v>10</v>
      </c>
    </row>
    <row r="222" spans="3:7" ht="15" thickBot="1" x14ac:dyDescent="0.35">
      <c r="C222" s="10">
        <v>43220</v>
      </c>
      <c r="D222" s="11">
        <v>0.80163194444444441</v>
      </c>
      <c r="E222" s="12" t="s">
        <v>9</v>
      </c>
      <c r="F222" s="12">
        <v>8</v>
      </c>
      <c r="G222" s="12" t="s">
        <v>10</v>
      </c>
    </row>
    <row r="223" spans="3:7" ht="15" thickBot="1" x14ac:dyDescent="0.35">
      <c r="C223" s="10">
        <v>43220</v>
      </c>
      <c r="D223" s="11">
        <v>0.80173611111111109</v>
      </c>
      <c r="E223" s="12" t="s">
        <v>9</v>
      </c>
      <c r="F223" s="12">
        <v>10</v>
      </c>
      <c r="G223" s="12" t="s">
        <v>10</v>
      </c>
    </row>
    <row r="224" spans="3:7" ht="15" thickBot="1" x14ac:dyDescent="0.35">
      <c r="C224" s="10">
        <v>43220</v>
      </c>
      <c r="D224" s="11">
        <v>0.80174768518518524</v>
      </c>
      <c r="E224" s="12" t="s">
        <v>9</v>
      </c>
      <c r="F224" s="12">
        <v>11</v>
      </c>
      <c r="G224" s="12" t="s">
        <v>10</v>
      </c>
    </row>
    <row r="225" spans="3:7" ht="15" thickBot="1" x14ac:dyDescent="0.35">
      <c r="C225" s="10">
        <v>43220</v>
      </c>
      <c r="D225" s="11">
        <v>0.80177083333333332</v>
      </c>
      <c r="E225" s="12" t="s">
        <v>9</v>
      </c>
      <c r="F225" s="12">
        <v>12</v>
      </c>
      <c r="G225" s="12" t="s">
        <v>10</v>
      </c>
    </row>
    <row r="226" spans="3:7" ht="15" thickBot="1" x14ac:dyDescent="0.35">
      <c r="C226" s="10">
        <v>43220</v>
      </c>
      <c r="D226" s="11">
        <v>0.80178240740740747</v>
      </c>
      <c r="E226" s="12" t="s">
        <v>9</v>
      </c>
      <c r="F226" s="12">
        <v>14</v>
      </c>
      <c r="G226" s="12" t="s">
        <v>10</v>
      </c>
    </row>
    <row r="227" spans="3:7" ht="15" thickBot="1" x14ac:dyDescent="0.35">
      <c r="C227" s="10">
        <v>43220</v>
      </c>
      <c r="D227" s="11">
        <v>0.80179398148148151</v>
      </c>
      <c r="E227" s="12" t="s">
        <v>9</v>
      </c>
      <c r="F227" s="12">
        <v>9</v>
      </c>
      <c r="G227" s="12" t="s">
        <v>10</v>
      </c>
    </row>
    <row r="228" spans="3:7" ht="15" thickBot="1" x14ac:dyDescent="0.35">
      <c r="C228" s="10">
        <v>43220</v>
      </c>
      <c r="D228" s="11">
        <v>0.80182870370370374</v>
      </c>
      <c r="E228" s="12" t="s">
        <v>9</v>
      </c>
      <c r="F228" s="12">
        <v>7</v>
      </c>
      <c r="G228" s="12" t="s">
        <v>10</v>
      </c>
    </row>
    <row r="229" spans="3:7" ht="15" thickBot="1" x14ac:dyDescent="0.35">
      <c r="C229" s="10">
        <v>43220</v>
      </c>
      <c r="D229" s="11">
        <v>0.80186342592592597</v>
      </c>
      <c r="E229" s="12" t="s">
        <v>9</v>
      </c>
      <c r="F229" s="12">
        <v>7</v>
      </c>
      <c r="G229" s="12" t="s">
        <v>10</v>
      </c>
    </row>
    <row r="230" spans="3:7" ht="15" thickBot="1" x14ac:dyDescent="0.35">
      <c r="C230" s="10">
        <v>43220</v>
      </c>
      <c r="D230" s="11">
        <v>0.80186342592592597</v>
      </c>
      <c r="E230" s="12" t="s">
        <v>9</v>
      </c>
      <c r="F230" s="12">
        <v>9</v>
      </c>
      <c r="G230" s="12" t="s">
        <v>10</v>
      </c>
    </row>
    <row r="231" spans="3:7" ht="15" thickBot="1" x14ac:dyDescent="0.35">
      <c r="C231" s="10">
        <v>43220</v>
      </c>
      <c r="D231" s="11">
        <v>0.80190972222222223</v>
      </c>
      <c r="E231" s="12" t="s">
        <v>9</v>
      </c>
      <c r="F231" s="12">
        <v>8</v>
      </c>
      <c r="G231" s="12" t="s">
        <v>10</v>
      </c>
    </row>
    <row r="232" spans="3:7" ht="15" thickBot="1" x14ac:dyDescent="0.35">
      <c r="C232" s="10">
        <v>43220</v>
      </c>
      <c r="D232" s="11">
        <v>0.80203703703703699</v>
      </c>
      <c r="E232" s="12" t="s">
        <v>9</v>
      </c>
      <c r="F232" s="12">
        <v>8</v>
      </c>
      <c r="G232" s="12" t="s">
        <v>10</v>
      </c>
    </row>
    <row r="233" spans="3:7" ht="15" thickBot="1" x14ac:dyDescent="0.35">
      <c r="C233" s="10">
        <v>43220</v>
      </c>
      <c r="D233" s="11">
        <v>0.80207175925925922</v>
      </c>
      <c r="E233" s="12" t="s">
        <v>9</v>
      </c>
      <c r="F233" s="12">
        <v>10</v>
      </c>
      <c r="G233" s="12" t="s">
        <v>10</v>
      </c>
    </row>
    <row r="234" spans="3:7" ht="15" thickBot="1" x14ac:dyDescent="0.35">
      <c r="C234" s="10">
        <v>43220</v>
      </c>
      <c r="D234" s="11">
        <v>0.80208333333333337</v>
      </c>
      <c r="E234" s="12" t="s">
        <v>9</v>
      </c>
      <c r="F234" s="12">
        <v>9</v>
      </c>
      <c r="G234" s="12" t="s">
        <v>10</v>
      </c>
    </row>
    <row r="235" spans="3:7" ht="15" thickBot="1" x14ac:dyDescent="0.35">
      <c r="C235" s="10">
        <v>43220</v>
      </c>
      <c r="D235" s="11">
        <v>0.80208333333333337</v>
      </c>
      <c r="E235" s="12" t="s">
        <v>9</v>
      </c>
      <c r="F235" s="12">
        <v>9</v>
      </c>
      <c r="G235" s="12" t="s">
        <v>10</v>
      </c>
    </row>
    <row r="236" spans="3:7" ht="15" thickBot="1" x14ac:dyDescent="0.35">
      <c r="C236" s="10">
        <v>43220</v>
      </c>
      <c r="D236" s="11">
        <v>0.80209490740740741</v>
      </c>
      <c r="E236" s="12" t="s">
        <v>9</v>
      </c>
      <c r="F236" s="12">
        <v>11</v>
      </c>
      <c r="G236" s="12" t="s">
        <v>10</v>
      </c>
    </row>
    <row r="237" spans="3:7" ht="15" thickBot="1" x14ac:dyDescent="0.35">
      <c r="C237" s="10">
        <v>43220</v>
      </c>
      <c r="D237" s="11">
        <v>0.80219907407407398</v>
      </c>
      <c r="E237" s="12" t="s">
        <v>9</v>
      </c>
      <c r="F237" s="12">
        <v>11</v>
      </c>
      <c r="G237" s="12" t="s">
        <v>10</v>
      </c>
    </row>
    <row r="238" spans="3:7" ht="15" thickBot="1" x14ac:dyDescent="0.35">
      <c r="C238" s="10">
        <v>43220</v>
      </c>
      <c r="D238" s="11">
        <v>0.80222222222222228</v>
      </c>
      <c r="E238" s="12" t="s">
        <v>9</v>
      </c>
      <c r="F238" s="12">
        <v>5</v>
      </c>
      <c r="G238" s="12" t="s">
        <v>10</v>
      </c>
    </row>
    <row r="239" spans="3:7" ht="15" thickBot="1" x14ac:dyDescent="0.35">
      <c r="C239" s="10">
        <v>43220</v>
      </c>
      <c r="D239" s="11">
        <v>0.80236111111111119</v>
      </c>
      <c r="E239" s="12" t="s">
        <v>9</v>
      </c>
      <c r="F239" s="12">
        <v>10</v>
      </c>
      <c r="G239" s="12" t="s">
        <v>10</v>
      </c>
    </row>
    <row r="240" spans="3:7" ht="15" thickBot="1" x14ac:dyDescent="0.35">
      <c r="C240" s="10">
        <v>43220</v>
      </c>
      <c r="D240" s="11">
        <v>0.80236111111111119</v>
      </c>
      <c r="E240" s="12" t="s">
        <v>9</v>
      </c>
      <c r="F240" s="12">
        <v>9</v>
      </c>
      <c r="G240" s="12" t="s">
        <v>10</v>
      </c>
    </row>
    <row r="241" spans="3:7" ht="15" thickBot="1" x14ac:dyDescent="0.35">
      <c r="C241" s="10">
        <v>43220</v>
      </c>
      <c r="D241" s="11">
        <v>0.80237268518518512</v>
      </c>
      <c r="E241" s="12" t="s">
        <v>9</v>
      </c>
      <c r="F241" s="12">
        <v>9</v>
      </c>
      <c r="G241" s="12" t="s">
        <v>10</v>
      </c>
    </row>
    <row r="242" spans="3:7" ht="15" thickBot="1" x14ac:dyDescent="0.35">
      <c r="C242" s="10">
        <v>43220</v>
      </c>
      <c r="D242" s="11">
        <v>0.8025000000000001</v>
      </c>
      <c r="E242" s="12" t="s">
        <v>9</v>
      </c>
      <c r="F242" s="12">
        <v>9</v>
      </c>
      <c r="G242" s="12" t="s">
        <v>10</v>
      </c>
    </row>
    <row r="243" spans="3:7" ht="15" thickBot="1" x14ac:dyDescent="0.35">
      <c r="C243" s="10">
        <v>43220</v>
      </c>
      <c r="D243" s="11">
        <v>0.80251157407407403</v>
      </c>
      <c r="E243" s="12" t="s">
        <v>9</v>
      </c>
      <c r="F243" s="12">
        <v>11</v>
      </c>
      <c r="G243" s="12" t="s">
        <v>10</v>
      </c>
    </row>
    <row r="244" spans="3:7" ht="15" thickBot="1" x14ac:dyDescent="0.35">
      <c r="C244" s="10">
        <v>43220</v>
      </c>
      <c r="D244" s="11">
        <v>0.80251157407407403</v>
      </c>
      <c r="E244" s="12" t="s">
        <v>9</v>
      </c>
      <c r="F244" s="12">
        <v>10</v>
      </c>
      <c r="G244" s="12" t="s">
        <v>10</v>
      </c>
    </row>
    <row r="245" spans="3:7" ht="15" thickBot="1" x14ac:dyDescent="0.35">
      <c r="C245" s="10">
        <v>43220</v>
      </c>
      <c r="D245" s="11">
        <v>0.80253472222222222</v>
      </c>
      <c r="E245" s="12" t="s">
        <v>9</v>
      </c>
      <c r="F245" s="12">
        <v>8</v>
      </c>
      <c r="G245" s="12" t="s">
        <v>10</v>
      </c>
    </row>
    <row r="246" spans="3:7" ht="15" thickBot="1" x14ac:dyDescent="0.35">
      <c r="C246" s="10">
        <v>43220</v>
      </c>
      <c r="D246" s="11">
        <v>0.80254629629629637</v>
      </c>
      <c r="E246" s="12" t="s">
        <v>9</v>
      </c>
      <c r="F246" s="12">
        <v>10</v>
      </c>
      <c r="G246" s="12" t="s">
        <v>10</v>
      </c>
    </row>
    <row r="247" spans="3:7" ht="15" thickBot="1" x14ac:dyDescent="0.35">
      <c r="C247" s="10">
        <v>43220</v>
      </c>
      <c r="D247" s="11">
        <v>0.80273148148148143</v>
      </c>
      <c r="E247" s="12" t="s">
        <v>9</v>
      </c>
      <c r="F247" s="12">
        <v>10</v>
      </c>
      <c r="G247" s="12" t="s">
        <v>10</v>
      </c>
    </row>
    <row r="248" spans="3:7" ht="15" thickBot="1" x14ac:dyDescent="0.35">
      <c r="C248" s="10">
        <v>43220</v>
      </c>
      <c r="D248" s="11">
        <v>0.80275462962962962</v>
      </c>
      <c r="E248" s="12" t="s">
        <v>9</v>
      </c>
      <c r="F248" s="12">
        <v>10</v>
      </c>
      <c r="G248" s="12" t="s">
        <v>10</v>
      </c>
    </row>
    <row r="249" spans="3:7" ht="15" thickBot="1" x14ac:dyDescent="0.35">
      <c r="C249" s="10">
        <v>43220</v>
      </c>
      <c r="D249" s="11">
        <v>0.80287037037037035</v>
      </c>
      <c r="E249" s="12" t="s">
        <v>9</v>
      </c>
      <c r="F249" s="12">
        <v>11</v>
      </c>
      <c r="G249" s="12" t="s">
        <v>10</v>
      </c>
    </row>
    <row r="250" spans="3:7" ht="15" thickBot="1" x14ac:dyDescent="0.35">
      <c r="C250" s="10">
        <v>43220</v>
      </c>
      <c r="D250" s="11">
        <v>0.8037037037037037</v>
      </c>
      <c r="E250" s="12" t="s">
        <v>9</v>
      </c>
      <c r="F250" s="12">
        <v>7</v>
      </c>
      <c r="G250" s="12" t="s">
        <v>10</v>
      </c>
    </row>
    <row r="251" spans="3:7" ht="15" thickBot="1" x14ac:dyDescent="0.35">
      <c r="C251" s="10">
        <v>43220</v>
      </c>
      <c r="D251" s="11">
        <v>0.8068749999999999</v>
      </c>
      <c r="E251" s="12" t="s">
        <v>9</v>
      </c>
      <c r="F251" s="12">
        <v>11</v>
      </c>
      <c r="G251" s="12" t="s">
        <v>10</v>
      </c>
    </row>
    <row r="252" spans="3:7" ht="15" thickBot="1" x14ac:dyDescent="0.35">
      <c r="C252" s="10">
        <v>43220</v>
      </c>
      <c r="D252" s="11">
        <v>0.8089467592592593</v>
      </c>
      <c r="E252" s="12" t="s">
        <v>9</v>
      </c>
      <c r="F252" s="12">
        <v>9</v>
      </c>
      <c r="G252" s="12" t="s">
        <v>10</v>
      </c>
    </row>
    <row r="253" spans="3:7" ht="15" thickBot="1" x14ac:dyDescent="0.35">
      <c r="C253" s="10">
        <v>43220</v>
      </c>
      <c r="D253" s="11">
        <v>0.80987268518518529</v>
      </c>
      <c r="E253" s="12" t="s">
        <v>9</v>
      </c>
      <c r="F253" s="12">
        <v>11</v>
      </c>
      <c r="G253" s="12" t="s">
        <v>10</v>
      </c>
    </row>
    <row r="254" spans="3:7" ht="15" thickBot="1" x14ac:dyDescent="0.35">
      <c r="C254" s="10">
        <v>43220</v>
      </c>
      <c r="D254" s="11">
        <v>0.81071759259259257</v>
      </c>
      <c r="E254" s="12" t="s">
        <v>9</v>
      </c>
      <c r="F254" s="12">
        <v>10</v>
      </c>
      <c r="G254" s="12" t="s">
        <v>10</v>
      </c>
    </row>
    <row r="255" spans="3:7" ht="15" thickBot="1" x14ac:dyDescent="0.35">
      <c r="C255" s="10">
        <v>43220</v>
      </c>
      <c r="D255" s="11">
        <v>0.81082175925925926</v>
      </c>
      <c r="E255" s="12" t="s">
        <v>9</v>
      </c>
      <c r="F255" s="12">
        <v>12</v>
      </c>
      <c r="G255" s="12" t="s">
        <v>10</v>
      </c>
    </row>
    <row r="256" spans="3:7" ht="15" thickBot="1" x14ac:dyDescent="0.35">
      <c r="C256" s="10">
        <v>43220</v>
      </c>
      <c r="D256" s="11">
        <v>0.81674768518518526</v>
      </c>
      <c r="E256" s="12" t="s">
        <v>9</v>
      </c>
      <c r="F256" s="12">
        <v>10</v>
      </c>
      <c r="G256" s="12" t="s">
        <v>10</v>
      </c>
    </row>
    <row r="257" spans="3:7" ht="15" thickBot="1" x14ac:dyDescent="0.35">
      <c r="C257" s="10">
        <v>43220</v>
      </c>
      <c r="D257" s="11">
        <v>0.82634259259259257</v>
      </c>
      <c r="E257" s="12" t="s">
        <v>9</v>
      </c>
      <c r="F257" s="12">
        <v>19</v>
      </c>
      <c r="G257" s="12" t="s">
        <v>10</v>
      </c>
    </row>
    <row r="258" spans="3:7" ht="15" thickBot="1" x14ac:dyDescent="0.35">
      <c r="C258" s="10">
        <v>43220</v>
      </c>
      <c r="D258" s="11">
        <v>0.82634259259259257</v>
      </c>
      <c r="E258" s="12" t="s">
        <v>9</v>
      </c>
      <c r="F258" s="12">
        <v>18</v>
      </c>
      <c r="G258" s="12" t="s">
        <v>10</v>
      </c>
    </row>
    <row r="259" spans="3:7" ht="15" thickBot="1" x14ac:dyDescent="0.35">
      <c r="C259" s="10">
        <v>43220</v>
      </c>
      <c r="D259" s="11">
        <v>0.82635416666666661</v>
      </c>
      <c r="E259" s="12" t="s">
        <v>9</v>
      </c>
      <c r="F259" s="12">
        <v>18</v>
      </c>
      <c r="G259" s="12" t="s">
        <v>10</v>
      </c>
    </row>
    <row r="260" spans="3:7" ht="15" thickBot="1" x14ac:dyDescent="0.35">
      <c r="C260" s="10">
        <v>43220</v>
      </c>
      <c r="D260" s="11">
        <v>0.82637731481481491</v>
      </c>
      <c r="E260" s="12" t="s">
        <v>9</v>
      </c>
      <c r="F260" s="12">
        <v>22</v>
      </c>
      <c r="G260" s="12" t="s">
        <v>10</v>
      </c>
    </row>
    <row r="261" spans="3:7" ht="15" thickBot="1" x14ac:dyDescent="0.35">
      <c r="C261" s="10">
        <v>43220</v>
      </c>
      <c r="D261" s="11">
        <v>0.84493055555555552</v>
      </c>
      <c r="E261" s="12" t="s">
        <v>9</v>
      </c>
      <c r="F261" s="12">
        <v>18</v>
      </c>
      <c r="G261" s="12" t="s">
        <v>11</v>
      </c>
    </row>
    <row r="262" spans="3:7" ht="15" thickBot="1" x14ac:dyDescent="0.35">
      <c r="C262" s="10">
        <v>43220</v>
      </c>
      <c r="D262" s="11">
        <v>0.84496527777777775</v>
      </c>
      <c r="E262" s="12" t="s">
        <v>9</v>
      </c>
      <c r="F262" s="12">
        <v>20</v>
      </c>
      <c r="G262" s="12" t="s">
        <v>11</v>
      </c>
    </row>
    <row r="263" spans="3:7" ht="15" thickBot="1" x14ac:dyDescent="0.35">
      <c r="C263" s="10">
        <v>43220</v>
      </c>
      <c r="D263" s="11">
        <v>0.84502314814814816</v>
      </c>
      <c r="E263" s="12" t="s">
        <v>9</v>
      </c>
      <c r="F263" s="12">
        <v>12</v>
      </c>
      <c r="G263" s="12" t="s">
        <v>11</v>
      </c>
    </row>
    <row r="264" spans="3:7" ht="15" thickBot="1" x14ac:dyDescent="0.35">
      <c r="C264" s="10">
        <v>43220</v>
      </c>
      <c r="D264" s="11">
        <v>0.86258101851851843</v>
      </c>
      <c r="E264" s="12" t="s">
        <v>9</v>
      </c>
      <c r="F264" s="12">
        <v>26</v>
      </c>
      <c r="G264" s="12" t="s">
        <v>10</v>
      </c>
    </row>
    <row r="265" spans="3:7" ht="15" thickBot="1" x14ac:dyDescent="0.35">
      <c r="C265" s="10">
        <v>43220</v>
      </c>
      <c r="D265" s="11">
        <v>0.86260416666666673</v>
      </c>
      <c r="E265" s="12" t="s">
        <v>9</v>
      </c>
      <c r="F265" s="12">
        <v>22</v>
      </c>
      <c r="G265" s="12" t="s">
        <v>10</v>
      </c>
    </row>
    <row r="266" spans="3:7" ht="15" thickBot="1" x14ac:dyDescent="0.35">
      <c r="C266" s="10">
        <v>43220</v>
      </c>
      <c r="D266" s="11">
        <v>0.86261574074074077</v>
      </c>
      <c r="E266" s="12" t="s">
        <v>9</v>
      </c>
      <c r="F266" s="12">
        <v>20</v>
      </c>
      <c r="G266" s="12" t="s">
        <v>10</v>
      </c>
    </row>
    <row r="267" spans="3:7" ht="15" thickBot="1" x14ac:dyDescent="0.35">
      <c r="C267" s="10">
        <v>43220</v>
      </c>
      <c r="D267" s="11">
        <v>0.89025462962962953</v>
      </c>
      <c r="E267" s="12" t="s">
        <v>9</v>
      </c>
      <c r="F267" s="12">
        <v>12</v>
      </c>
      <c r="G267" s="12" t="s">
        <v>10</v>
      </c>
    </row>
    <row r="268" spans="3:7" ht="15" thickBot="1" x14ac:dyDescent="0.35">
      <c r="C268" s="10">
        <v>43221</v>
      </c>
      <c r="D268" s="11">
        <v>3.9398148148148147E-2</v>
      </c>
      <c r="E268" s="12" t="s">
        <v>9</v>
      </c>
      <c r="F268" s="12">
        <v>12</v>
      </c>
      <c r="G268" s="12" t="s">
        <v>10</v>
      </c>
    </row>
    <row r="269" spans="3:7" ht="15" thickBot="1" x14ac:dyDescent="0.35">
      <c r="C269" s="10">
        <v>43221</v>
      </c>
      <c r="D269" s="11">
        <v>0.27134259259259258</v>
      </c>
      <c r="E269" s="12" t="s">
        <v>9</v>
      </c>
      <c r="F269" s="12">
        <v>11</v>
      </c>
      <c r="G269" s="12" t="s">
        <v>11</v>
      </c>
    </row>
    <row r="270" spans="3:7" ht="15" thickBot="1" x14ac:dyDescent="0.35">
      <c r="C270" s="10">
        <v>43221</v>
      </c>
      <c r="D270" s="11">
        <v>0.28938657407407409</v>
      </c>
      <c r="E270" s="12" t="s">
        <v>9</v>
      </c>
      <c r="F270" s="12">
        <v>10</v>
      </c>
      <c r="G270" s="12" t="s">
        <v>10</v>
      </c>
    </row>
    <row r="271" spans="3:7" ht="15" thickBot="1" x14ac:dyDescent="0.35">
      <c r="C271" s="10">
        <v>43221</v>
      </c>
      <c r="D271" s="11">
        <v>0.34976851851851848</v>
      </c>
      <c r="E271" s="12" t="s">
        <v>9</v>
      </c>
      <c r="F271" s="12">
        <v>11</v>
      </c>
      <c r="G271" s="12" t="s">
        <v>11</v>
      </c>
    </row>
    <row r="272" spans="3:7" ht="15" thickBot="1" x14ac:dyDescent="0.35">
      <c r="C272" s="10">
        <v>43221</v>
      </c>
      <c r="D272" s="11">
        <v>0.36178240740740741</v>
      </c>
      <c r="E272" s="12" t="s">
        <v>9</v>
      </c>
      <c r="F272" s="12">
        <v>13</v>
      </c>
      <c r="G272" s="12" t="s">
        <v>10</v>
      </c>
    </row>
    <row r="273" spans="3:7" ht="15" thickBot="1" x14ac:dyDescent="0.35">
      <c r="C273" s="10">
        <v>43221</v>
      </c>
      <c r="D273" s="11">
        <v>0.37363425925925925</v>
      </c>
      <c r="E273" s="12" t="s">
        <v>9</v>
      </c>
      <c r="F273" s="12">
        <v>13</v>
      </c>
      <c r="G273" s="12" t="s">
        <v>11</v>
      </c>
    </row>
    <row r="274" spans="3:7" ht="15" thickBot="1" x14ac:dyDescent="0.35">
      <c r="C274" s="10">
        <v>43221</v>
      </c>
      <c r="D274" s="11">
        <v>0.37369212962962961</v>
      </c>
      <c r="E274" s="12" t="s">
        <v>9</v>
      </c>
      <c r="F274" s="12">
        <v>10</v>
      </c>
      <c r="G274" s="12" t="s">
        <v>11</v>
      </c>
    </row>
    <row r="275" spans="3:7" ht="15" thickBot="1" x14ac:dyDescent="0.35">
      <c r="C275" s="10">
        <v>43221</v>
      </c>
      <c r="D275" s="11">
        <v>0.38403935185185184</v>
      </c>
      <c r="E275" s="12" t="s">
        <v>9</v>
      </c>
      <c r="F275" s="12">
        <v>11</v>
      </c>
      <c r="G275" s="12" t="s">
        <v>11</v>
      </c>
    </row>
    <row r="276" spans="3:7" ht="15" thickBot="1" x14ac:dyDescent="0.35">
      <c r="C276" s="10">
        <v>43221</v>
      </c>
      <c r="D276" s="11">
        <v>0.38805555555555554</v>
      </c>
      <c r="E276" s="12" t="s">
        <v>9</v>
      </c>
      <c r="F276" s="12">
        <v>10</v>
      </c>
      <c r="G276" s="12" t="s">
        <v>10</v>
      </c>
    </row>
    <row r="277" spans="3:7" ht="15" thickBot="1" x14ac:dyDescent="0.35">
      <c r="C277" s="10">
        <v>43221</v>
      </c>
      <c r="D277" s="11">
        <v>0.40361111111111114</v>
      </c>
      <c r="E277" s="12" t="s">
        <v>9</v>
      </c>
      <c r="F277" s="12">
        <v>10</v>
      </c>
      <c r="G277" s="12" t="s">
        <v>11</v>
      </c>
    </row>
    <row r="278" spans="3:7" ht="15" thickBot="1" x14ac:dyDescent="0.35">
      <c r="C278" s="10">
        <v>43221</v>
      </c>
      <c r="D278" s="11">
        <v>0.40362268518518518</v>
      </c>
      <c r="E278" s="12" t="s">
        <v>9</v>
      </c>
      <c r="F278" s="12">
        <v>10</v>
      </c>
      <c r="G278" s="12" t="s">
        <v>11</v>
      </c>
    </row>
    <row r="279" spans="3:7" ht="15" thickBot="1" x14ac:dyDescent="0.35">
      <c r="C279" s="10">
        <v>43221</v>
      </c>
      <c r="D279" s="11">
        <v>0.40622685185185187</v>
      </c>
      <c r="E279" s="12" t="s">
        <v>9</v>
      </c>
      <c r="F279" s="12">
        <v>20</v>
      </c>
      <c r="G279" s="12" t="s">
        <v>11</v>
      </c>
    </row>
    <row r="280" spans="3:7" ht="15" thickBot="1" x14ac:dyDescent="0.35">
      <c r="C280" s="10">
        <v>43221</v>
      </c>
      <c r="D280" s="11">
        <v>0.47587962962962965</v>
      </c>
      <c r="E280" s="12" t="s">
        <v>9</v>
      </c>
      <c r="F280" s="12">
        <v>12</v>
      </c>
      <c r="G280" s="12" t="s">
        <v>11</v>
      </c>
    </row>
    <row r="281" spans="3:7" ht="15" thickBot="1" x14ac:dyDescent="0.35">
      <c r="C281" s="10">
        <v>43221</v>
      </c>
      <c r="D281" s="11">
        <v>0.47668981481481482</v>
      </c>
      <c r="E281" s="12" t="s">
        <v>9</v>
      </c>
      <c r="F281" s="12">
        <v>10</v>
      </c>
      <c r="G281" s="12" t="s">
        <v>10</v>
      </c>
    </row>
    <row r="282" spans="3:7" ht="15" thickBot="1" x14ac:dyDescent="0.35">
      <c r="C282" s="10">
        <v>43221</v>
      </c>
      <c r="D282" s="11">
        <v>0.47671296296296295</v>
      </c>
      <c r="E282" s="12" t="s">
        <v>9</v>
      </c>
      <c r="F282" s="12">
        <v>10</v>
      </c>
      <c r="G282" s="12" t="s">
        <v>10</v>
      </c>
    </row>
    <row r="283" spans="3:7" ht="15" thickBot="1" x14ac:dyDescent="0.35">
      <c r="C283" s="10">
        <v>43221</v>
      </c>
      <c r="D283" s="11">
        <v>0.47671296296296295</v>
      </c>
      <c r="E283" s="12" t="s">
        <v>9</v>
      </c>
      <c r="F283" s="12">
        <v>10</v>
      </c>
      <c r="G283" s="12" t="s">
        <v>10</v>
      </c>
    </row>
    <row r="284" spans="3:7" ht="15" thickBot="1" x14ac:dyDescent="0.35">
      <c r="C284" s="10">
        <v>43221</v>
      </c>
      <c r="D284" s="11">
        <v>0.47673611111111108</v>
      </c>
      <c r="E284" s="12" t="s">
        <v>9</v>
      </c>
      <c r="F284" s="12">
        <v>10</v>
      </c>
      <c r="G284" s="12" t="s">
        <v>10</v>
      </c>
    </row>
    <row r="285" spans="3:7" ht="15" thickBot="1" x14ac:dyDescent="0.35">
      <c r="C285" s="10">
        <v>43221</v>
      </c>
      <c r="D285" s="11">
        <v>0.47674768518518523</v>
      </c>
      <c r="E285" s="12" t="s">
        <v>9</v>
      </c>
      <c r="F285" s="12">
        <v>10</v>
      </c>
      <c r="G285" s="12" t="s">
        <v>10</v>
      </c>
    </row>
    <row r="286" spans="3:7" ht="15" thickBot="1" x14ac:dyDescent="0.35">
      <c r="C286" s="10">
        <v>43221</v>
      </c>
      <c r="D286" s="11">
        <v>0.47675925925925927</v>
      </c>
      <c r="E286" s="12" t="s">
        <v>9</v>
      </c>
      <c r="F286" s="12">
        <v>10</v>
      </c>
      <c r="G286" s="12" t="s">
        <v>10</v>
      </c>
    </row>
    <row r="287" spans="3:7" ht="15" thickBot="1" x14ac:dyDescent="0.35">
      <c r="C287" s="10">
        <v>43221</v>
      </c>
      <c r="D287" s="11">
        <v>0.47675925925925927</v>
      </c>
      <c r="E287" s="12" t="s">
        <v>9</v>
      </c>
      <c r="F287" s="12">
        <v>10</v>
      </c>
      <c r="G287" s="12" t="s">
        <v>10</v>
      </c>
    </row>
    <row r="288" spans="3:7" ht="15" thickBot="1" x14ac:dyDescent="0.35">
      <c r="C288" s="10">
        <v>43221</v>
      </c>
      <c r="D288" s="11">
        <v>0.47677083333333337</v>
      </c>
      <c r="E288" s="12" t="s">
        <v>9</v>
      </c>
      <c r="F288" s="12">
        <v>10</v>
      </c>
      <c r="G288" s="12" t="s">
        <v>10</v>
      </c>
    </row>
    <row r="289" spans="3:7" ht="15" thickBot="1" x14ac:dyDescent="0.35">
      <c r="C289" s="10">
        <v>43221</v>
      </c>
      <c r="D289" s="11">
        <v>0.47902777777777777</v>
      </c>
      <c r="E289" s="12" t="s">
        <v>9</v>
      </c>
      <c r="F289" s="12">
        <v>14</v>
      </c>
      <c r="G289" s="12" t="s">
        <v>10</v>
      </c>
    </row>
    <row r="290" spans="3:7" ht="15" thickBot="1" x14ac:dyDescent="0.35">
      <c r="C290" s="10">
        <v>43221</v>
      </c>
      <c r="D290" s="11">
        <v>0.47905092592592591</v>
      </c>
      <c r="E290" s="12" t="s">
        <v>9</v>
      </c>
      <c r="F290" s="12">
        <v>20</v>
      </c>
      <c r="G290" s="12" t="s">
        <v>10</v>
      </c>
    </row>
    <row r="291" spans="3:7" ht="15" thickBot="1" x14ac:dyDescent="0.35">
      <c r="C291" s="10">
        <v>43221</v>
      </c>
      <c r="D291" s="11">
        <v>0.47907407407407404</v>
      </c>
      <c r="E291" s="12" t="s">
        <v>9</v>
      </c>
      <c r="F291" s="12">
        <v>22</v>
      </c>
      <c r="G291" s="12" t="s">
        <v>10</v>
      </c>
    </row>
    <row r="292" spans="3:7" ht="15" thickBot="1" x14ac:dyDescent="0.35">
      <c r="C292" s="10">
        <v>43221</v>
      </c>
      <c r="D292" s="11">
        <v>0.47909722222222223</v>
      </c>
      <c r="E292" s="12" t="s">
        <v>9</v>
      </c>
      <c r="F292" s="12">
        <v>20</v>
      </c>
      <c r="G292" s="12" t="s">
        <v>10</v>
      </c>
    </row>
    <row r="293" spans="3:7" ht="15" thickBot="1" x14ac:dyDescent="0.35">
      <c r="C293" s="10">
        <v>43221</v>
      </c>
      <c r="D293" s="11">
        <v>0.48071759259259261</v>
      </c>
      <c r="E293" s="12" t="s">
        <v>9</v>
      </c>
      <c r="F293" s="12">
        <v>21</v>
      </c>
      <c r="G293" s="12" t="s">
        <v>11</v>
      </c>
    </row>
    <row r="294" spans="3:7" ht="15" thickBot="1" x14ac:dyDescent="0.35">
      <c r="C294" s="10">
        <v>43221</v>
      </c>
      <c r="D294" s="11">
        <v>0.48079861111111111</v>
      </c>
      <c r="E294" s="12" t="s">
        <v>9</v>
      </c>
      <c r="F294" s="12">
        <v>10</v>
      </c>
      <c r="G294" s="12" t="s">
        <v>11</v>
      </c>
    </row>
    <row r="295" spans="3:7" ht="15" thickBot="1" x14ac:dyDescent="0.35">
      <c r="C295" s="10">
        <v>43221</v>
      </c>
      <c r="D295" s="11">
        <v>0.49995370370370368</v>
      </c>
      <c r="E295" s="12" t="s">
        <v>9</v>
      </c>
      <c r="F295" s="12">
        <v>10</v>
      </c>
      <c r="G295" s="12" t="s">
        <v>11</v>
      </c>
    </row>
    <row r="296" spans="3:7" ht="15" thickBot="1" x14ac:dyDescent="0.35">
      <c r="C296" s="10">
        <v>43221</v>
      </c>
      <c r="D296" s="11">
        <v>0.50453703703703701</v>
      </c>
      <c r="E296" s="12" t="s">
        <v>9</v>
      </c>
      <c r="F296" s="12">
        <v>10</v>
      </c>
      <c r="G296" s="12" t="s">
        <v>11</v>
      </c>
    </row>
    <row r="297" spans="3:7" ht="15" thickBot="1" x14ac:dyDescent="0.35">
      <c r="C297" s="10">
        <v>43221</v>
      </c>
      <c r="D297" s="11">
        <v>0.5319328703703704</v>
      </c>
      <c r="E297" s="12" t="s">
        <v>9</v>
      </c>
      <c r="F297" s="12">
        <v>11</v>
      </c>
      <c r="G297" s="12" t="s">
        <v>11</v>
      </c>
    </row>
    <row r="298" spans="3:7" ht="15" thickBot="1" x14ac:dyDescent="0.35">
      <c r="C298" s="10">
        <v>43221</v>
      </c>
      <c r="D298" s="11">
        <v>0.56781249999999994</v>
      </c>
      <c r="E298" s="12" t="s">
        <v>9</v>
      </c>
      <c r="F298" s="12">
        <v>21</v>
      </c>
      <c r="G298" s="12" t="s">
        <v>11</v>
      </c>
    </row>
    <row r="299" spans="3:7" ht="15" thickBot="1" x14ac:dyDescent="0.35">
      <c r="C299" s="10">
        <v>43221</v>
      </c>
      <c r="D299" s="11">
        <v>0.56790509259259259</v>
      </c>
      <c r="E299" s="12" t="s">
        <v>9</v>
      </c>
      <c r="F299" s="12">
        <v>10</v>
      </c>
      <c r="G299" s="12" t="s">
        <v>11</v>
      </c>
    </row>
    <row r="300" spans="3:7" ht="15" thickBot="1" x14ac:dyDescent="0.35">
      <c r="C300" s="10">
        <v>43221</v>
      </c>
      <c r="D300" s="11">
        <v>0.57887731481481486</v>
      </c>
      <c r="E300" s="12" t="s">
        <v>9</v>
      </c>
      <c r="F300" s="12">
        <v>24</v>
      </c>
      <c r="G300" s="12" t="s">
        <v>10</v>
      </c>
    </row>
    <row r="301" spans="3:7" ht="15" thickBot="1" x14ac:dyDescent="0.35">
      <c r="C301" s="10">
        <v>43221</v>
      </c>
      <c r="D301" s="11">
        <v>0.57902777777777781</v>
      </c>
      <c r="E301" s="12" t="s">
        <v>9</v>
      </c>
      <c r="F301" s="12">
        <v>27</v>
      </c>
      <c r="G301" s="12" t="s">
        <v>10</v>
      </c>
    </row>
    <row r="302" spans="3:7" ht="15" thickBot="1" x14ac:dyDescent="0.35">
      <c r="C302" s="10">
        <v>43221</v>
      </c>
      <c r="D302" s="11">
        <v>0.58666666666666667</v>
      </c>
      <c r="E302" s="12" t="s">
        <v>9</v>
      </c>
      <c r="F302" s="12">
        <v>12</v>
      </c>
      <c r="G302" s="12" t="s">
        <v>11</v>
      </c>
    </row>
    <row r="303" spans="3:7" ht="15" thickBot="1" x14ac:dyDescent="0.35">
      <c r="C303" s="10">
        <v>43221</v>
      </c>
      <c r="D303" s="11">
        <v>0.58946759259259263</v>
      </c>
      <c r="E303" s="12" t="s">
        <v>9</v>
      </c>
      <c r="F303" s="12">
        <v>10</v>
      </c>
      <c r="G303" s="12" t="s">
        <v>10</v>
      </c>
    </row>
    <row r="304" spans="3:7" ht="15" thickBot="1" x14ac:dyDescent="0.35">
      <c r="C304" s="10">
        <v>43221</v>
      </c>
      <c r="D304" s="11">
        <v>0.5894907407407407</v>
      </c>
      <c r="E304" s="12" t="s">
        <v>9</v>
      </c>
      <c r="F304" s="12">
        <v>22</v>
      </c>
      <c r="G304" s="12" t="s">
        <v>10</v>
      </c>
    </row>
    <row r="305" spans="3:7" ht="15" thickBot="1" x14ac:dyDescent="0.35">
      <c r="C305" s="10">
        <v>43221</v>
      </c>
      <c r="D305" s="11">
        <v>0.58952546296296293</v>
      </c>
      <c r="E305" s="12" t="s">
        <v>9</v>
      </c>
      <c r="F305" s="12">
        <v>21</v>
      </c>
      <c r="G305" s="12" t="s">
        <v>10</v>
      </c>
    </row>
    <row r="306" spans="3:7" ht="15" thickBot="1" x14ac:dyDescent="0.35">
      <c r="C306" s="10">
        <v>43221</v>
      </c>
      <c r="D306" s="11">
        <v>0.59968750000000004</v>
      </c>
      <c r="E306" s="12" t="s">
        <v>9</v>
      </c>
      <c r="F306" s="12">
        <v>20</v>
      </c>
      <c r="G306" s="12" t="s">
        <v>10</v>
      </c>
    </row>
    <row r="307" spans="3:7" ht="15" thickBot="1" x14ac:dyDescent="0.35">
      <c r="C307" s="10">
        <v>43221</v>
      </c>
      <c r="D307" s="11">
        <v>0.60605324074074074</v>
      </c>
      <c r="E307" s="12" t="s">
        <v>9</v>
      </c>
      <c r="F307" s="12">
        <v>10</v>
      </c>
      <c r="G307" s="12" t="s">
        <v>11</v>
      </c>
    </row>
    <row r="308" spans="3:7" ht="15" thickBot="1" x14ac:dyDescent="0.35">
      <c r="C308" s="10">
        <v>43221</v>
      </c>
      <c r="D308" s="11">
        <v>0.61422453703703705</v>
      </c>
      <c r="E308" s="12" t="s">
        <v>9</v>
      </c>
      <c r="F308" s="12">
        <v>20</v>
      </c>
      <c r="G308" s="12" t="s">
        <v>11</v>
      </c>
    </row>
    <row r="309" spans="3:7" ht="15" thickBot="1" x14ac:dyDescent="0.35">
      <c r="C309" s="10">
        <v>43221</v>
      </c>
      <c r="D309" s="11">
        <v>0.61423611111111109</v>
      </c>
      <c r="E309" s="12" t="s">
        <v>9</v>
      </c>
      <c r="F309" s="12">
        <v>17</v>
      </c>
      <c r="G309" s="12" t="s">
        <v>11</v>
      </c>
    </row>
    <row r="310" spans="3:7" ht="15" thickBot="1" x14ac:dyDescent="0.35">
      <c r="C310" s="10">
        <v>43221</v>
      </c>
      <c r="D310" s="11">
        <v>0.61424768518518513</v>
      </c>
      <c r="E310" s="12" t="s">
        <v>9</v>
      </c>
      <c r="F310" s="12">
        <v>12</v>
      </c>
      <c r="G310" s="12" t="s">
        <v>11</v>
      </c>
    </row>
    <row r="311" spans="3:7" ht="15" thickBot="1" x14ac:dyDescent="0.35">
      <c r="C311" s="10">
        <v>43221</v>
      </c>
      <c r="D311" s="11">
        <v>0.6212847222222222</v>
      </c>
      <c r="E311" s="12" t="s">
        <v>9</v>
      </c>
      <c r="F311" s="12">
        <v>24</v>
      </c>
      <c r="G311" s="12" t="s">
        <v>10</v>
      </c>
    </row>
    <row r="312" spans="3:7" ht="15" thickBot="1" x14ac:dyDescent="0.35">
      <c r="C312" s="10">
        <v>43221</v>
      </c>
      <c r="D312" s="11">
        <v>0.62270833333333331</v>
      </c>
      <c r="E312" s="12" t="s">
        <v>9</v>
      </c>
      <c r="F312" s="12">
        <v>13</v>
      </c>
      <c r="G312" s="12" t="s">
        <v>11</v>
      </c>
    </row>
    <row r="313" spans="3:7" ht="15" thickBot="1" x14ac:dyDescent="0.35">
      <c r="C313" s="10">
        <v>43221</v>
      </c>
      <c r="D313" s="11">
        <v>0.62923611111111111</v>
      </c>
      <c r="E313" s="12" t="s">
        <v>9</v>
      </c>
      <c r="F313" s="12">
        <v>9</v>
      </c>
      <c r="G313" s="12" t="s">
        <v>11</v>
      </c>
    </row>
    <row r="314" spans="3:7" ht="15" thickBot="1" x14ac:dyDescent="0.35">
      <c r="C314" s="10">
        <v>43221</v>
      </c>
      <c r="D314" s="11">
        <v>0.6292592592592593</v>
      </c>
      <c r="E314" s="12" t="s">
        <v>9</v>
      </c>
      <c r="F314" s="12">
        <v>13</v>
      </c>
      <c r="G314" s="12" t="s">
        <v>11</v>
      </c>
    </row>
    <row r="315" spans="3:7" ht="15" thickBot="1" x14ac:dyDescent="0.35">
      <c r="C315" s="10">
        <v>43221</v>
      </c>
      <c r="D315" s="11">
        <v>0.62929398148148141</v>
      </c>
      <c r="E315" s="12" t="s">
        <v>9</v>
      </c>
      <c r="F315" s="12">
        <v>14</v>
      </c>
      <c r="G315" s="12" t="s">
        <v>11</v>
      </c>
    </row>
    <row r="316" spans="3:7" ht="15" thickBot="1" x14ac:dyDescent="0.35">
      <c r="C316" s="10">
        <v>43221</v>
      </c>
      <c r="D316" s="11">
        <v>0.62930555555555556</v>
      </c>
      <c r="E316" s="12" t="s">
        <v>9</v>
      </c>
      <c r="F316" s="12">
        <v>11</v>
      </c>
      <c r="G316" s="12" t="s">
        <v>11</v>
      </c>
    </row>
    <row r="317" spans="3:7" ht="15" thickBot="1" x14ac:dyDescent="0.35">
      <c r="C317" s="10">
        <v>43221</v>
      </c>
      <c r="D317" s="11">
        <v>0.6293171296296296</v>
      </c>
      <c r="E317" s="12" t="s">
        <v>9</v>
      </c>
      <c r="F317" s="12">
        <v>12</v>
      </c>
      <c r="G317" s="12" t="s">
        <v>11</v>
      </c>
    </row>
    <row r="318" spans="3:7" ht="15" thickBot="1" x14ac:dyDescent="0.35">
      <c r="C318" s="10">
        <v>43221</v>
      </c>
      <c r="D318" s="11">
        <v>0.62932870370370375</v>
      </c>
      <c r="E318" s="12" t="s">
        <v>9</v>
      </c>
      <c r="F318" s="12">
        <v>11</v>
      </c>
      <c r="G318" s="12" t="s">
        <v>11</v>
      </c>
    </row>
    <row r="319" spans="3:7" ht="15" thickBot="1" x14ac:dyDescent="0.35">
      <c r="C319" s="10">
        <v>43221</v>
      </c>
      <c r="D319" s="11">
        <v>0.63001157407407404</v>
      </c>
      <c r="E319" s="12" t="s">
        <v>9</v>
      </c>
      <c r="F319" s="12">
        <v>11</v>
      </c>
      <c r="G319" s="12" t="s">
        <v>11</v>
      </c>
    </row>
    <row r="320" spans="3:7" ht="15" thickBot="1" x14ac:dyDescent="0.35">
      <c r="C320" s="10">
        <v>43221</v>
      </c>
      <c r="D320" s="11">
        <v>0.63028935185185186</v>
      </c>
      <c r="E320" s="12" t="s">
        <v>9</v>
      </c>
      <c r="F320" s="12">
        <v>25</v>
      </c>
      <c r="G320" s="12" t="s">
        <v>10</v>
      </c>
    </row>
    <row r="321" spans="3:7" ht="15" thickBot="1" x14ac:dyDescent="0.35">
      <c r="C321" s="10">
        <v>43221</v>
      </c>
      <c r="D321" s="11">
        <v>0.63034722222222228</v>
      </c>
      <c r="E321" s="12" t="s">
        <v>9</v>
      </c>
      <c r="F321" s="12">
        <v>26</v>
      </c>
      <c r="G321" s="12" t="s">
        <v>10</v>
      </c>
    </row>
    <row r="322" spans="3:7" ht="15" thickBot="1" x14ac:dyDescent="0.35">
      <c r="C322" s="10">
        <v>43221</v>
      </c>
      <c r="D322" s="11">
        <v>0.63203703703703706</v>
      </c>
      <c r="E322" s="12" t="s">
        <v>9</v>
      </c>
      <c r="F322" s="12">
        <v>11</v>
      </c>
      <c r="G322" s="12" t="s">
        <v>11</v>
      </c>
    </row>
    <row r="323" spans="3:7" ht="15" thickBot="1" x14ac:dyDescent="0.35">
      <c r="C323" s="10">
        <v>43221</v>
      </c>
      <c r="D323" s="11">
        <v>0.63231481481481489</v>
      </c>
      <c r="E323" s="12" t="s">
        <v>9</v>
      </c>
      <c r="F323" s="12">
        <v>28</v>
      </c>
      <c r="G323" s="12" t="s">
        <v>10</v>
      </c>
    </row>
    <row r="324" spans="3:7" ht="15" thickBot="1" x14ac:dyDescent="0.35">
      <c r="C324" s="10">
        <v>43221</v>
      </c>
      <c r="D324" s="11">
        <v>0.63236111111111104</v>
      </c>
      <c r="E324" s="12" t="s">
        <v>9</v>
      </c>
      <c r="F324" s="12">
        <v>28</v>
      </c>
      <c r="G324" s="12" t="s">
        <v>10</v>
      </c>
    </row>
    <row r="325" spans="3:7" ht="15" thickBot="1" x14ac:dyDescent="0.35">
      <c r="C325" s="10">
        <v>43221</v>
      </c>
      <c r="D325" s="11">
        <v>0.63318287037037035</v>
      </c>
      <c r="E325" s="12" t="s">
        <v>9</v>
      </c>
      <c r="F325" s="12">
        <v>10</v>
      </c>
      <c r="G325" s="12" t="s">
        <v>11</v>
      </c>
    </row>
    <row r="326" spans="3:7" ht="15" thickBot="1" x14ac:dyDescent="0.35">
      <c r="C326" s="10">
        <v>43221</v>
      </c>
      <c r="D326" s="11">
        <v>0.64909722222222221</v>
      </c>
      <c r="E326" s="12" t="s">
        <v>9</v>
      </c>
      <c r="F326" s="12">
        <v>10</v>
      </c>
      <c r="G326" s="12" t="s">
        <v>10</v>
      </c>
    </row>
    <row r="327" spans="3:7" ht="15" thickBot="1" x14ac:dyDescent="0.35">
      <c r="C327" s="10">
        <v>43221</v>
      </c>
      <c r="D327" s="11">
        <v>0.65167824074074077</v>
      </c>
      <c r="E327" s="12" t="s">
        <v>9</v>
      </c>
      <c r="F327" s="12">
        <v>19</v>
      </c>
      <c r="G327" s="12" t="s">
        <v>10</v>
      </c>
    </row>
    <row r="328" spans="3:7" ht="15" thickBot="1" x14ac:dyDescent="0.35">
      <c r="C328" s="10">
        <v>43221</v>
      </c>
      <c r="D328" s="11">
        <v>0.65268518518518526</v>
      </c>
      <c r="E328" s="12" t="s">
        <v>9</v>
      </c>
      <c r="F328" s="12">
        <v>13</v>
      </c>
      <c r="G328" s="12" t="s">
        <v>10</v>
      </c>
    </row>
    <row r="329" spans="3:7" ht="15" thickBot="1" x14ac:dyDescent="0.35">
      <c r="C329" s="10">
        <v>43221</v>
      </c>
      <c r="D329" s="11">
        <v>0.65270833333333333</v>
      </c>
      <c r="E329" s="12" t="s">
        <v>9</v>
      </c>
      <c r="F329" s="12">
        <v>9</v>
      </c>
      <c r="G329" s="12" t="s">
        <v>10</v>
      </c>
    </row>
    <row r="330" spans="3:7" ht="15" thickBot="1" x14ac:dyDescent="0.35">
      <c r="C330" s="10">
        <v>43221</v>
      </c>
      <c r="D330" s="11">
        <v>0.65271990740740737</v>
      </c>
      <c r="E330" s="12" t="s">
        <v>9</v>
      </c>
      <c r="F330" s="12">
        <v>12</v>
      </c>
      <c r="G330" s="12" t="s">
        <v>10</v>
      </c>
    </row>
    <row r="331" spans="3:7" ht="15" thickBot="1" x14ac:dyDescent="0.35">
      <c r="C331" s="10">
        <v>43221</v>
      </c>
      <c r="D331" s="11">
        <v>0.65274305555555556</v>
      </c>
      <c r="E331" s="12" t="s">
        <v>9</v>
      </c>
      <c r="F331" s="12">
        <v>12</v>
      </c>
      <c r="G331" s="12" t="s">
        <v>10</v>
      </c>
    </row>
    <row r="332" spans="3:7" ht="15" thickBot="1" x14ac:dyDescent="0.35">
      <c r="C332" s="10">
        <v>43221</v>
      </c>
      <c r="D332" s="11">
        <v>0.6578356481481481</v>
      </c>
      <c r="E332" s="12" t="s">
        <v>9</v>
      </c>
      <c r="F332" s="12">
        <v>21</v>
      </c>
      <c r="G332" s="12" t="s">
        <v>10</v>
      </c>
    </row>
    <row r="333" spans="3:7" ht="15" thickBot="1" x14ac:dyDescent="0.35">
      <c r="C333" s="10">
        <v>43221</v>
      </c>
      <c r="D333" s="11">
        <v>0.66046296296296292</v>
      </c>
      <c r="E333" s="12" t="s">
        <v>9</v>
      </c>
      <c r="F333" s="12">
        <v>21</v>
      </c>
      <c r="G333" s="12" t="s">
        <v>10</v>
      </c>
    </row>
    <row r="334" spans="3:7" ht="15" thickBot="1" x14ac:dyDescent="0.35">
      <c r="C334" s="10">
        <v>43221</v>
      </c>
      <c r="D334" s="11">
        <v>0.66140046296296295</v>
      </c>
      <c r="E334" s="12" t="s">
        <v>9</v>
      </c>
      <c r="F334" s="12">
        <v>24</v>
      </c>
      <c r="G334" s="12" t="s">
        <v>10</v>
      </c>
    </row>
    <row r="335" spans="3:7" ht="15" thickBot="1" x14ac:dyDescent="0.35">
      <c r="C335" s="10">
        <v>43221</v>
      </c>
      <c r="D335" s="11">
        <v>0.66282407407407407</v>
      </c>
      <c r="E335" s="12" t="s">
        <v>9</v>
      </c>
      <c r="F335" s="12">
        <v>26</v>
      </c>
      <c r="G335" s="12" t="s">
        <v>10</v>
      </c>
    </row>
    <row r="336" spans="3:7" ht="15" thickBot="1" x14ac:dyDescent="0.35">
      <c r="C336" s="10">
        <v>43221</v>
      </c>
      <c r="D336" s="11">
        <v>0.6636805555555555</v>
      </c>
      <c r="E336" s="12" t="s">
        <v>9</v>
      </c>
      <c r="F336" s="12">
        <v>23</v>
      </c>
      <c r="G336" s="12" t="s">
        <v>10</v>
      </c>
    </row>
    <row r="337" spans="3:7" ht="15" thickBot="1" x14ac:dyDescent="0.35">
      <c r="C337" s="10">
        <v>43221</v>
      </c>
      <c r="D337" s="11">
        <v>0.66556712962962961</v>
      </c>
      <c r="E337" s="12" t="s">
        <v>9</v>
      </c>
      <c r="F337" s="12">
        <v>27</v>
      </c>
      <c r="G337" s="12" t="s">
        <v>10</v>
      </c>
    </row>
    <row r="338" spans="3:7" ht="15" thickBot="1" x14ac:dyDescent="0.35">
      <c r="C338" s="10">
        <v>43221</v>
      </c>
      <c r="D338" s="11">
        <v>0.67204861111111114</v>
      </c>
      <c r="E338" s="12" t="s">
        <v>9</v>
      </c>
      <c r="F338" s="12">
        <v>23</v>
      </c>
      <c r="G338" s="12" t="s">
        <v>10</v>
      </c>
    </row>
    <row r="339" spans="3:7" ht="15" thickBot="1" x14ac:dyDescent="0.35">
      <c r="C339" s="10">
        <v>43221</v>
      </c>
      <c r="D339" s="11">
        <v>0.67222222222222217</v>
      </c>
      <c r="E339" s="12" t="s">
        <v>9</v>
      </c>
      <c r="F339" s="12">
        <v>11</v>
      </c>
      <c r="G339" s="12" t="s">
        <v>10</v>
      </c>
    </row>
    <row r="340" spans="3:7" ht="15" thickBot="1" x14ac:dyDescent="0.35">
      <c r="C340" s="10">
        <v>43221</v>
      </c>
      <c r="D340" s="11">
        <v>0.6764930555555555</v>
      </c>
      <c r="E340" s="12" t="s">
        <v>9</v>
      </c>
      <c r="F340" s="12">
        <v>12</v>
      </c>
      <c r="G340" s="12" t="s">
        <v>10</v>
      </c>
    </row>
    <row r="341" spans="3:7" ht="15" thickBot="1" x14ac:dyDescent="0.35">
      <c r="C341" s="10">
        <v>43221</v>
      </c>
      <c r="D341" s="11">
        <v>0.67861111111111105</v>
      </c>
      <c r="E341" s="12" t="s">
        <v>9</v>
      </c>
      <c r="F341" s="12">
        <v>15</v>
      </c>
      <c r="G341" s="12" t="s">
        <v>10</v>
      </c>
    </row>
    <row r="342" spans="3:7" ht="15" thickBot="1" x14ac:dyDescent="0.35">
      <c r="C342" s="10">
        <v>43221</v>
      </c>
      <c r="D342" s="11">
        <v>0.67863425925925924</v>
      </c>
      <c r="E342" s="12" t="s">
        <v>9</v>
      </c>
      <c r="F342" s="12">
        <v>20</v>
      </c>
      <c r="G342" s="12" t="s">
        <v>10</v>
      </c>
    </row>
    <row r="343" spans="3:7" ht="15" thickBot="1" x14ac:dyDescent="0.35">
      <c r="C343" s="10">
        <v>43221</v>
      </c>
      <c r="D343" s="11">
        <v>0.67864583333333339</v>
      </c>
      <c r="E343" s="12" t="s">
        <v>9</v>
      </c>
      <c r="F343" s="12">
        <v>22</v>
      </c>
      <c r="G343" s="12" t="s">
        <v>10</v>
      </c>
    </row>
    <row r="344" spans="3:7" ht="15" thickBot="1" x14ac:dyDescent="0.35">
      <c r="C344" s="10">
        <v>43221</v>
      </c>
      <c r="D344" s="11">
        <v>0.67866898148148147</v>
      </c>
      <c r="E344" s="12" t="s">
        <v>9</v>
      </c>
      <c r="F344" s="12">
        <v>22</v>
      </c>
      <c r="G344" s="12" t="s">
        <v>10</v>
      </c>
    </row>
    <row r="345" spans="3:7" ht="15" thickBot="1" x14ac:dyDescent="0.35">
      <c r="C345" s="10">
        <v>43221</v>
      </c>
      <c r="D345" s="11">
        <v>0.67868055555555562</v>
      </c>
      <c r="E345" s="12" t="s">
        <v>9</v>
      </c>
      <c r="F345" s="12">
        <v>23</v>
      </c>
      <c r="G345" s="12" t="s">
        <v>10</v>
      </c>
    </row>
    <row r="346" spans="3:7" ht="15" thickBot="1" x14ac:dyDescent="0.35">
      <c r="C346" s="10">
        <v>43221</v>
      </c>
      <c r="D346" s="11">
        <v>0.67869212962962966</v>
      </c>
      <c r="E346" s="12" t="s">
        <v>9</v>
      </c>
      <c r="F346" s="12">
        <v>25</v>
      </c>
      <c r="G346" s="12" t="s">
        <v>10</v>
      </c>
    </row>
    <row r="347" spans="3:7" ht="15" thickBot="1" x14ac:dyDescent="0.35">
      <c r="C347" s="10">
        <v>43221</v>
      </c>
      <c r="D347" s="11">
        <v>0.68273148148148144</v>
      </c>
      <c r="E347" s="12" t="s">
        <v>9</v>
      </c>
      <c r="F347" s="12">
        <v>17</v>
      </c>
      <c r="G347" s="12" t="s">
        <v>10</v>
      </c>
    </row>
    <row r="348" spans="3:7" ht="15" thickBot="1" x14ac:dyDescent="0.35">
      <c r="C348" s="10">
        <v>43221</v>
      </c>
      <c r="D348" s="11">
        <v>0.68275462962962974</v>
      </c>
      <c r="E348" s="12" t="s">
        <v>9</v>
      </c>
      <c r="F348" s="12">
        <v>23</v>
      </c>
      <c r="G348" s="12" t="s">
        <v>10</v>
      </c>
    </row>
    <row r="349" spans="3:7" ht="15" thickBot="1" x14ac:dyDescent="0.35">
      <c r="C349" s="10">
        <v>43221</v>
      </c>
      <c r="D349" s="11">
        <v>0.68277777777777782</v>
      </c>
      <c r="E349" s="12" t="s">
        <v>9</v>
      </c>
      <c r="F349" s="12">
        <v>27</v>
      </c>
      <c r="G349" s="12" t="s">
        <v>10</v>
      </c>
    </row>
    <row r="350" spans="3:7" ht="15" thickBot="1" x14ac:dyDescent="0.35">
      <c r="C350" s="10">
        <v>43221</v>
      </c>
      <c r="D350" s="11">
        <v>0.68976851851851861</v>
      </c>
      <c r="E350" s="12" t="s">
        <v>9</v>
      </c>
      <c r="F350" s="12">
        <v>22</v>
      </c>
      <c r="G350" s="12" t="s">
        <v>10</v>
      </c>
    </row>
    <row r="351" spans="3:7" ht="15" thickBot="1" x14ac:dyDescent="0.35">
      <c r="C351" s="10">
        <v>43221</v>
      </c>
      <c r="D351" s="11">
        <v>0.69651620370370371</v>
      </c>
      <c r="E351" s="12" t="s">
        <v>9</v>
      </c>
      <c r="F351" s="12">
        <v>12</v>
      </c>
      <c r="G351" s="12" t="s">
        <v>11</v>
      </c>
    </row>
    <row r="352" spans="3:7" ht="15" thickBot="1" x14ac:dyDescent="0.35">
      <c r="C352" s="10">
        <v>43221</v>
      </c>
      <c r="D352" s="11">
        <v>0.69681712962962961</v>
      </c>
      <c r="E352" s="12" t="s">
        <v>9</v>
      </c>
      <c r="F352" s="12">
        <v>11</v>
      </c>
      <c r="G352" s="12" t="s">
        <v>11</v>
      </c>
    </row>
    <row r="353" spans="3:7" ht="15" thickBot="1" x14ac:dyDescent="0.35">
      <c r="C353" s="10">
        <v>43221</v>
      </c>
      <c r="D353" s="11">
        <v>0.69706018518518509</v>
      </c>
      <c r="E353" s="12" t="s">
        <v>9</v>
      </c>
      <c r="F353" s="12">
        <v>24</v>
      </c>
      <c r="G353" s="12" t="s">
        <v>10</v>
      </c>
    </row>
    <row r="354" spans="3:7" ht="15" thickBot="1" x14ac:dyDescent="0.35">
      <c r="C354" s="10">
        <v>43221</v>
      </c>
      <c r="D354" s="11">
        <v>0.70100694444444445</v>
      </c>
      <c r="E354" s="12" t="s">
        <v>9</v>
      </c>
      <c r="F354" s="12">
        <v>23</v>
      </c>
      <c r="G354" s="12" t="s">
        <v>10</v>
      </c>
    </row>
    <row r="355" spans="3:7" ht="15" thickBot="1" x14ac:dyDescent="0.35">
      <c r="C355" s="10">
        <v>43221</v>
      </c>
      <c r="D355" s="11">
        <v>0.7010185185185186</v>
      </c>
      <c r="E355" s="12" t="s">
        <v>9</v>
      </c>
      <c r="F355" s="12">
        <v>24</v>
      </c>
      <c r="G355" s="12" t="s">
        <v>10</v>
      </c>
    </row>
    <row r="356" spans="3:7" ht="15" thickBot="1" x14ac:dyDescent="0.35">
      <c r="C356" s="10">
        <v>43221</v>
      </c>
      <c r="D356" s="11">
        <v>0.70104166666666667</v>
      </c>
      <c r="E356" s="12" t="s">
        <v>9</v>
      </c>
      <c r="F356" s="12">
        <v>26</v>
      </c>
      <c r="G356" s="12" t="s">
        <v>10</v>
      </c>
    </row>
    <row r="357" spans="3:7" ht="15" thickBot="1" x14ac:dyDescent="0.35">
      <c r="C357" s="10">
        <v>43221</v>
      </c>
      <c r="D357" s="11">
        <v>0.70508101851851857</v>
      </c>
      <c r="E357" s="12" t="s">
        <v>9</v>
      </c>
      <c r="F357" s="12">
        <v>20</v>
      </c>
      <c r="G357" s="12" t="s">
        <v>10</v>
      </c>
    </row>
    <row r="358" spans="3:7" ht="15" thickBot="1" x14ac:dyDescent="0.35">
      <c r="C358" s="10">
        <v>43221</v>
      </c>
      <c r="D358" s="11">
        <v>0.70508101851851857</v>
      </c>
      <c r="E358" s="12" t="s">
        <v>9</v>
      </c>
      <c r="F358" s="12">
        <v>20</v>
      </c>
      <c r="G358" s="12" t="s">
        <v>10</v>
      </c>
    </row>
    <row r="359" spans="3:7" ht="15" thickBot="1" x14ac:dyDescent="0.35">
      <c r="C359" s="10">
        <v>43221</v>
      </c>
      <c r="D359" s="11">
        <v>0.70510416666666664</v>
      </c>
      <c r="E359" s="12" t="s">
        <v>9</v>
      </c>
      <c r="F359" s="12">
        <v>25</v>
      </c>
      <c r="G359" s="12" t="s">
        <v>10</v>
      </c>
    </row>
    <row r="360" spans="3:7" ht="15" thickBot="1" x14ac:dyDescent="0.35">
      <c r="C360" s="10">
        <v>43221</v>
      </c>
      <c r="D360" s="11">
        <v>0.70511574074074079</v>
      </c>
      <c r="E360" s="12" t="s">
        <v>9</v>
      </c>
      <c r="F360" s="12">
        <v>26</v>
      </c>
      <c r="G360" s="12" t="s">
        <v>10</v>
      </c>
    </row>
    <row r="361" spans="3:7" ht="15" thickBot="1" x14ac:dyDescent="0.35">
      <c r="C361" s="10">
        <v>43221</v>
      </c>
      <c r="D361" s="11">
        <v>0.7053356481481482</v>
      </c>
      <c r="E361" s="12" t="s">
        <v>9</v>
      </c>
      <c r="F361" s="12">
        <v>26</v>
      </c>
      <c r="G361" s="12" t="s">
        <v>10</v>
      </c>
    </row>
    <row r="362" spans="3:7" ht="15" thickBot="1" x14ac:dyDescent="0.35">
      <c r="C362" s="10">
        <v>43221</v>
      </c>
      <c r="D362" s="11">
        <v>0.70535879629629628</v>
      </c>
      <c r="E362" s="12" t="s">
        <v>9</v>
      </c>
      <c r="F362" s="12">
        <v>26</v>
      </c>
      <c r="G362" s="12" t="s">
        <v>10</v>
      </c>
    </row>
    <row r="363" spans="3:7" ht="15" thickBot="1" x14ac:dyDescent="0.35">
      <c r="C363" s="10">
        <v>43221</v>
      </c>
      <c r="D363" s="11">
        <v>0.70537037037037031</v>
      </c>
      <c r="E363" s="12" t="s">
        <v>9</v>
      </c>
      <c r="F363" s="12">
        <v>18</v>
      </c>
      <c r="G363" s="12" t="s">
        <v>10</v>
      </c>
    </row>
    <row r="364" spans="3:7" ht="15" thickBot="1" x14ac:dyDescent="0.35">
      <c r="C364" s="10">
        <v>43221</v>
      </c>
      <c r="D364" s="11">
        <v>0.70603009259259253</v>
      </c>
      <c r="E364" s="12" t="s">
        <v>9</v>
      </c>
      <c r="F364" s="12">
        <v>11</v>
      </c>
      <c r="G364" s="12" t="s">
        <v>11</v>
      </c>
    </row>
    <row r="365" spans="3:7" ht="15" thickBot="1" x14ac:dyDescent="0.35">
      <c r="C365" s="10">
        <v>43221</v>
      </c>
      <c r="D365" s="11">
        <v>0.7077430555555555</v>
      </c>
      <c r="E365" s="12" t="s">
        <v>9</v>
      </c>
      <c r="F365" s="12">
        <v>21</v>
      </c>
      <c r="G365" s="12" t="s">
        <v>10</v>
      </c>
    </row>
    <row r="366" spans="3:7" ht="15" thickBot="1" x14ac:dyDescent="0.35">
      <c r="C366" s="10">
        <v>43221</v>
      </c>
      <c r="D366" s="11">
        <v>0.70778935185185177</v>
      </c>
      <c r="E366" s="12" t="s">
        <v>9</v>
      </c>
      <c r="F366" s="12">
        <v>27</v>
      </c>
      <c r="G366" s="12" t="s">
        <v>10</v>
      </c>
    </row>
    <row r="367" spans="3:7" ht="15" thickBot="1" x14ac:dyDescent="0.35">
      <c r="C367" s="10">
        <v>43221</v>
      </c>
      <c r="D367" s="11">
        <v>0.71267361111111116</v>
      </c>
      <c r="E367" s="12" t="s">
        <v>9</v>
      </c>
      <c r="F367" s="12">
        <v>20</v>
      </c>
      <c r="G367" s="12" t="s">
        <v>10</v>
      </c>
    </row>
    <row r="368" spans="3:7" ht="15" thickBot="1" x14ac:dyDescent="0.35">
      <c r="C368" s="10">
        <v>43221</v>
      </c>
      <c r="D368" s="11">
        <v>0.71569444444444441</v>
      </c>
      <c r="E368" s="12" t="s">
        <v>9</v>
      </c>
      <c r="F368" s="12">
        <v>15</v>
      </c>
      <c r="G368" s="12" t="s">
        <v>11</v>
      </c>
    </row>
    <row r="369" spans="3:7" ht="15" thickBot="1" x14ac:dyDescent="0.35">
      <c r="C369" s="10">
        <v>43221</v>
      </c>
      <c r="D369" s="11">
        <v>0.71592592592592597</v>
      </c>
      <c r="E369" s="12" t="s">
        <v>9</v>
      </c>
      <c r="F369" s="12">
        <v>13</v>
      </c>
      <c r="G369" s="12" t="s">
        <v>10</v>
      </c>
    </row>
    <row r="370" spans="3:7" ht="15" thickBot="1" x14ac:dyDescent="0.35">
      <c r="C370" s="10">
        <v>43221</v>
      </c>
      <c r="D370" s="11">
        <v>0.72133101851851855</v>
      </c>
      <c r="E370" s="12" t="s">
        <v>9</v>
      </c>
      <c r="F370" s="12">
        <v>19</v>
      </c>
      <c r="G370" s="12" t="s">
        <v>10</v>
      </c>
    </row>
    <row r="371" spans="3:7" ht="15" thickBot="1" x14ac:dyDescent="0.35">
      <c r="C371" s="10">
        <v>43221</v>
      </c>
      <c r="D371" s="11">
        <v>0.72234953703703697</v>
      </c>
      <c r="E371" s="12" t="s">
        <v>9</v>
      </c>
      <c r="F371" s="12">
        <v>11</v>
      </c>
      <c r="G371" s="12" t="s">
        <v>11</v>
      </c>
    </row>
    <row r="372" spans="3:7" ht="15" thickBot="1" x14ac:dyDescent="0.35">
      <c r="C372" s="10">
        <v>43221</v>
      </c>
      <c r="D372" s="11">
        <v>0.72943287037037041</v>
      </c>
      <c r="E372" s="12" t="s">
        <v>9</v>
      </c>
      <c r="F372" s="12">
        <v>10</v>
      </c>
      <c r="G372" s="12" t="s">
        <v>11</v>
      </c>
    </row>
    <row r="373" spans="3:7" ht="15" thickBot="1" x14ac:dyDescent="0.35">
      <c r="C373" s="10">
        <v>43221</v>
      </c>
      <c r="D373" s="11">
        <v>0.72962962962962974</v>
      </c>
      <c r="E373" s="12" t="s">
        <v>9</v>
      </c>
      <c r="F373" s="12">
        <v>9</v>
      </c>
      <c r="G373" s="12" t="s">
        <v>10</v>
      </c>
    </row>
    <row r="374" spans="3:7" ht="15" thickBot="1" x14ac:dyDescent="0.35">
      <c r="C374" s="10">
        <v>43221</v>
      </c>
      <c r="D374" s="11">
        <v>0.72965277777777782</v>
      </c>
      <c r="E374" s="12" t="s">
        <v>9</v>
      </c>
      <c r="F374" s="12">
        <v>8</v>
      </c>
      <c r="G374" s="12" t="s">
        <v>10</v>
      </c>
    </row>
    <row r="375" spans="3:7" ht="15" thickBot="1" x14ac:dyDescent="0.35">
      <c r="C375" s="10">
        <v>43221</v>
      </c>
      <c r="D375" s="11">
        <v>0.73337962962962966</v>
      </c>
      <c r="E375" s="12" t="s">
        <v>9</v>
      </c>
      <c r="F375" s="12">
        <v>16</v>
      </c>
      <c r="G375" s="12" t="s">
        <v>10</v>
      </c>
    </row>
    <row r="376" spans="3:7" ht="15" thickBot="1" x14ac:dyDescent="0.35">
      <c r="C376" s="10">
        <v>43221</v>
      </c>
      <c r="D376" s="11">
        <v>0.73344907407407411</v>
      </c>
      <c r="E376" s="12" t="s">
        <v>9</v>
      </c>
      <c r="F376" s="12">
        <v>16</v>
      </c>
      <c r="G376" s="12" t="s">
        <v>10</v>
      </c>
    </row>
    <row r="377" spans="3:7" ht="15" thickBot="1" x14ac:dyDescent="0.35">
      <c r="C377" s="10">
        <v>43221</v>
      </c>
      <c r="D377" s="11">
        <v>0.73380787037037043</v>
      </c>
      <c r="E377" s="12" t="s">
        <v>9</v>
      </c>
      <c r="F377" s="12">
        <v>13</v>
      </c>
      <c r="G377" s="12" t="s">
        <v>11</v>
      </c>
    </row>
    <row r="378" spans="3:7" ht="15" thickBot="1" x14ac:dyDescent="0.35">
      <c r="C378" s="10">
        <v>43221</v>
      </c>
      <c r="D378" s="11">
        <v>0.73388888888888892</v>
      </c>
      <c r="E378" s="12" t="s">
        <v>9</v>
      </c>
      <c r="F378" s="12">
        <v>12</v>
      </c>
      <c r="G378" s="12" t="s">
        <v>11</v>
      </c>
    </row>
    <row r="379" spans="3:7" ht="15" thickBot="1" x14ac:dyDescent="0.35">
      <c r="C379" s="10">
        <v>43221</v>
      </c>
      <c r="D379" s="11">
        <v>0.74037037037037035</v>
      </c>
      <c r="E379" s="12" t="s">
        <v>9</v>
      </c>
      <c r="F379" s="12">
        <v>18</v>
      </c>
      <c r="G379" s="12" t="s">
        <v>11</v>
      </c>
    </row>
    <row r="380" spans="3:7" ht="15" thickBot="1" x14ac:dyDescent="0.35">
      <c r="C380" s="10">
        <v>43221</v>
      </c>
      <c r="D380" s="11">
        <v>0.7403819444444445</v>
      </c>
      <c r="E380" s="12" t="s">
        <v>9</v>
      </c>
      <c r="F380" s="12">
        <v>20</v>
      </c>
      <c r="G380" s="12" t="s">
        <v>11</v>
      </c>
    </row>
    <row r="381" spans="3:7" ht="15" thickBot="1" x14ac:dyDescent="0.35">
      <c r="C381" s="10">
        <v>43221</v>
      </c>
      <c r="D381" s="11">
        <v>0.74039351851851853</v>
      </c>
      <c r="E381" s="12" t="s">
        <v>9</v>
      </c>
      <c r="F381" s="12">
        <v>18</v>
      </c>
      <c r="G381" s="12" t="s">
        <v>11</v>
      </c>
    </row>
    <row r="382" spans="3:7" ht="15" thickBot="1" x14ac:dyDescent="0.35">
      <c r="C382" s="10">
        <v>43221</v>
      </c>
      <c r="D382" s="11">
        <v>0.74039351851851853</v>
      </c>
      <c r="E382" s="12" t="s">
        <v>9</v>
      </c>
      <c r="F382" s="12">
        <v>24</v>
      </c>
      <c r="G382" s="12" t="s">
        <v>11</v>
      </c>
    </row>
    <row r="383" spans="3:7" ht="15" thickBot="1" x14ac:dyDescent="0.35">
      <c r="C383" s="10">
        <v>43221</v>
      </c>
      <c r="D383" s="11">
        <v>0.74041666666666661</v>
      </c>
      <c r="E383" s="12" t="s">
        <v>9</v>
      </c>
      <c r="F383" s="12">
        <v>24</v>
      </c>
      <c r="G383" s="12" t="s">
        <v>11</v>
      </c>
    </row>
    <row r="384" spans="3:7" ht="15" thickBot="1" x14ac:dyDescent="0.35">
      <c r="C384" s="10">
        <v>43221</v>
      </c>
      <c r="D384" s="11">
        <v>0.74043981481481491</v>
      </c>
      <c r="E384" s="12" t="s">
        <v>9</v>
      </c>
      <c r="F384" s="12">
        <v>14</v>
      </c>
      <c r="G384" s="12" t="s">
        <v>11</v>
      </c>
    </row>
    <row r="385" spans="3:7" ht="15" thickBot="1" x14ac:dyDescent="0.35">
      <c r="C385" s="10">
        <v>43221</v>
      </c>
      <c r="D385" s="11">
        <v>0.74045138888888884</v>
      </c>
      <c r="E385" s="12" t="s">
        <v>9</v>
      </c>
      <c r="F385" s="12">
        <v>11</v>
      </c>
      <c r="G385" s="12" t="s">
        <v>11</v>
      </c>
    </row>
    <row r="386" spans="3:7" ht="15" thickBot="1" x14ac:dyDescent="0.35">
      <c r="C386" s="10">
        <v>43221</v>
      </c>
      <c r="D386" s="11">
        <v>0.74372685185185183</v>
      </c>
      <c r="E386" s="12" t="s">
        <v>9</v>
      </c>
      <c r="F386" s="12">
        <v>16</v>
      </c>
      <c r="G386" s="12" t="s">
        <v>10</v>
      </c>
    </row>
    <row r="387" spans="3:7" ht="15" thickBot="1" x14ac:dyDescent="0.35">
      <c r="C387" s="10">
        <v>43221</v>
      </c>
      <c r="D387" s="11">
        <v>0.74375000000000002</v>
      </c>
      <c r="E387" s="12" t="s">
        <v>9</v>
      </c>
      <c r="F387" s="12">
        <v>24</v>
      </c>
      <c r="G387" s="12" t="s">
        <v>10</v>
      </c>
    </row>
    <row r="388" spans="3:7" ht="15" thickBot="1" x14ac:dyDescent="0.35">
      <c r="C388" s="10">
        <v>43221</v>
      </c>
      <c r="D388" s="11">
        <v>0.7437731481481481</v>
      </c>
      <c r="E388" s="12" t="s">
        <v>9</v>
      </c>
      <c r="F388" s="12">
        <v>24</v>
      </c>
      <c r="G388" s="12" t="s">
        <v>10</v>
      </c>
    </row>
    <row r="389" spans="3:7" ht="15" thickBot="1" x14ac:dyDescent="0.35">
      <c r="C389" s="10">
        <v>43221</v>
      </c>
      <c r="D389" s="11">
        <v>0.7437962962962964</v>
      </c>
      <c r="E389" s="12" t="s">
        <v>9</v>
      </c>
      <c r="F389" s="12">
        <v>18</v>
      </c>
      <c r="G389" s="12" t="s">
        <v>10</v>
      </c>
    </row>
    <row r="390" spans="3:7" ht="15" thickBot="1" x14ac:dyDescent="0.35">
      <c r="C390" s="10">
        <v>43221</v>
      </c>
      <c r="D390" s="11">
        <v>0.75621527777777775</v>
      </c>
      <c r="E390" s="12" t="s">
        <v>9</v>
      </c>
      <c r="F390" s="12">
        <v>26</v>
      </c>
      <c r="G390" s="12" t="s">
        <v>10</v>
      </c>
    </row>
    <row r="391" spans="3:7" ht="15" thickBot="1" x14ac:dyDescent="0.35">
      <c r="C391" s="10">
        <v>43221</v>
      </c>
      <c r="D391" s="11">
        <v>0.75623842592592594</v>
      </c>
      <c r="E391" s="12" t="s">
        <v>9</v>
      </c>
      <c r="F391" s="12">
        <v>27</v>
      </c>
      <c r="G391" s="12" t="s">
        <v>10</v>
      </c>
    </row>
    <row r="392" spans="3:7" ht="15" thickBot="1" x14ac:dyDescent="0.35">
      <c r="C392" s="10">
        <v>43221</v>
      </c>
      <c r="D392" s="11">
        <v>0.76157407407407407</v>
      </c>
      <c r="E392" s="12" t="s">
        <v>9</v>
      </c>
      <c r="F392" s="12">
        <v>29</v>
      </c>
      <c r="G392" s="12" t="s">
        <v>11</v>
      </c>
    </row>
    <row r="393" spans="3:7" ht="15" thickBot="1" x14ac:dyDescent="0.35">
      <c r="C393" s="10">
        <v>43221</v>
      </c>
      <c r="D393" s="11">
        <v>0.76328703703703704</v>
      </c>
      <c r="E393" s="12" t="s">
        <v>9</v>
      </c>
      <c r="F393" s="12">
        <v>21</v>
      </c>
      <c r="G393" s="12" t="s">
        <v>10</v>
      </c>
    </row>
    <row r="394" spans="3:7" ht="15" thickBot="1" x14ac:dyDescent="0.35">
      <c r="C394" s="10">
        <v>43221</v>
      </c>
      <c r="D394" s="11">
        <v>0.77619212962962969</v>
      </c>
      <c r="E394" s="12" t="s">
        <v>9</v>
      </c>
      <c r="F394" s="12">
        <v>12</v>
      </c>
      <c r="G394" s="12" t="s">
        <v>11</v>
      </c>
    </row>
    <row r="395" spans="3:7" ht="15" thickBot="1" x14ac:dyDescent="0.35">
      <c r="C395" s="10">
        <v>43221</v>
      </c>
      <c r="D395" s="11">
        <v>0.80431712962962953</v>
      </c>
      <c r="E395" s="12" t="s">
        <v>9</v>
      </c>
      <c r="F395" s="12">
        <v>12</v>
      </c>
      <c r="G395" s="12" t="s">
        <v>10</v>
      </c>
    </row>
    <row r="396" spans="3:7" ht="15" thickBot="1" x14ac:dyDescent="0.35">
      <c r="C396" s="10">
        <v>43221</v>
      </c>
      <c r="D396" s="11">
        <v>0.83883101851851849</v>
      </c>
      <c r="E396" s="12" t="s">
        <v>9</v>
      </c>
      <c r="F396" s="12">
        <v>9</v>
      </c>
      <c r="G396" s="12" t="s">
        <v>10</v>
      </c>
    </row>
    <row r="397" spans="3:7" ht="15" thickBot="1" x14ac:dyDescent="0.35">
      <c r="C397" s="10">
        <v>43221</v>
      </c>
      <c r="D397" s="11">
        <v>0.83884259259259253</v>
      </c>
      <c r="E397" s="12" t="s">
        <v>9</v>
      </c>
      <c r="F397" s="12">
        <v>11</v>
      </c>
      <c r="G397" s="12" t="s">
        <v>10</v>
      </c>
    </row>
    <row r="398" spans="3:7" ht="15" thickBot="1" x14ac:dyDescent="0.35">
      <c r="C398" s="10">
        <v>43221</v>
      </c>
      <c r="D398" s="11">
        <v>0.8389699074074074</v>
      </c>
      <c r="E398" s="12" t="s">
        <v>9</v>
      </c>
      <c r="F398" s="12">
        <v>10</v>
      </c>
      <c r="G398" s="12" t="s">
        <v>10</v>
      </c>
    </row>
    <row r="399" spans="3:7" ht="15" thickBot="1" x14ac:dyDescent="0.35">
      <c r="C399" s="10">
        <v>43222</v>
      </c>
      <c r="D399" s="11">
        <v>0.1219675925925926</v>
      </c>
      <c r="E399" s="12" t="s">
        <v>9</v>
      </c>
      <c r="F399" s="12">
        <v>12</v>
      </c>
      <c r="G399" s="12" t="s">
        <v>11</v>
      </c>
    </row>
    <row r="400" spans="3:7" ht="15" thickBot="1" x14ac:dyDescent="0.35">
      <c r="C400" s="10">
        <v>43222</v>
      </c>
      <c r="D400" s="11">
        <v>0.1221412037037037</v>
      </c>
      <c r="E400" s="12" t="s">
        <v>9</v>
      </c>
      <c r="F400" s="12">
        <v>15</v>
      </c>
      <c r="G400" s="12" t="s">
        <v>11</v>
      </c>
    </row>
    <row r="401" spans="3:7" ht="15" thickBot="1" x14ac:dyDescent="0.35">
      <c r="C401" s="10">
        <v>43222</v>
      </c>
      <c r="D401" s="11">
        <v>0.24061342592592594</v>
      </c>
      <c r="E401" s="12" t="s">
        <v>9</v>
      </c>
      <c r="F401" s="12">
        <v>13</v>
      </c>
      <c r="G401" s="12" t="s">
        <v>10</v>
      </c>
    </row>
    <row r="402" spans="3:7" ht="15" thickBot="1" x14ac:dyDescent="0.35">
      <c r="C402" s="10">
        <v>43222</v>
      </c>
      <c r="D402" s="11">
        <v>0.26424768518518521</v>
      </c>
      <c r="E402" s="12" t="s">
        <v>9</v>
      </c>
      <c r="F402" s="12">
        <v>10</v>
      </c>
      <c r="G402" s="12" t="s">
        <v>11</v>
      </c>
    </row>
    <row r="403" spans="3:7" ht="15" thickBot="1" x14ac:dyDescent="0.35">
      <c r="C403" s="10">
        <v>43222</v>
      </c>
      <c r="D403" s="11">
        <v>0.27155092592592595</v>
      </c>
      <c r="E403" s="12" t="s">
        <v>9</v>
      </c>
      <c r="F403" s="12">
        <v>12</v>
      </c>
      <c r="G403" s="12" t="s">
        <v>11</v>
      </c>
    </row>
    <row r="404" spans="3:7" ht="15" thickBot="1" x14ac:dyDescent="0.35">
      <c r="C404" s="10">
        <v>43222</v>
      </c>
      <c r="D404" s="11">
        <v>0.28004629629629629</v>
      </c>
      <c r="E404" s="12" t="s">
        <v>9</v>
      </c>
      <c r="F404" s="12">
        <v>12</v>
      </c>
      <c r="G404" s="12" t="s">
        <v>11</v>
      </c>
    </row>
    <row r="405" spans="3:7" ht="15" thickBot="1" x14ac:dyDescent="0.35">
      <c r="C405" s="10">
        <v>43222</v>
      </c>
      <c r="D405" s="11">
        <v>0.29296296296296298</v>
      </c>
      <c r="E405" s="12" t="s">
        <v>9</v>
      </c>
      <c r="F405" s="12">
        <v>10</v>
      </c>
      <c r="G405" s="12" t="s">
        <v>11</v>
      </c>
    </row>
    <row r="406" spans="3:7" ht="15" thickBot="1" x14ac:dyDescent="0.35">
      <c r="C406" s="10">
        <v>43222</v>
      </c>
      <c r="D406" s="11">
        <v>0.31462962962962965</v>
      </c>
      <c r="E406" s="12" t="s">
        <v>9</v>
      </c>
      <c r="F406" s="12">
        <v>11</v>
      </c>
      <c r="G406" s="12" t="s">
        <v>11</v>
      </c>
    </row>
    <row r="407" spans="3:7" ht="15" thickBot="1" x14ac:dyDescent="0.35">
      <c r="C407" s="10">
        <v>43222</v>
      </c>
      <c r="D407" s="11">
        <v>0.31951388888888888</v>
      </c>
      <c r="E407" s="12" t="s">
        <v>9</v>
      </c>
      <c r="F407" s="12">
        <v>23</v>
      </c>
      <c r="G407" s="12" t="s">
        <v>11</v>
      </c>
    </row>
    <row r="408" spans="3:7" ht="15" thickBot="1" x14ac:dyDescent="0.35">
      <c r="C408" s="10">
        <v>43222</v>
      </c>
      <c r="D408" s="11">
        <v>0.31953703703703701</v>
      </c>
      <c r="E408" s="12" t="s">
        <v>9</v>
      </c>
      <c r="F408" s="12">
        <v>11</v>
      </c>
      <c r="G408" s="12" t="s">
        <v>11</v>
      </c>
    </row>
    <row r="409" spans="3:7" ht="15" thickBot="1" x14ac:dyDescent="0.35">
      <c r="C409" s="10">
        <v>43222</v>
      </c>
      <c r="D409" s="11">
        <v>0.31965277777777779</v>
      </c>
      <c r="E409" s="12" t="s">
        <v>9</v>
      </c>
      <c r="F409" s="12">
        <v>12</v>
      </c>
      <c r="G409" s="12" t="s">
        <v>11</v>
      </c>
    </row>
    <row r="410" spans="3:7" ht="15" thickBot="1" x14ac:dyDescent="0.35">
      <c r="C410" s="10">
        <v>43222</v>
      </c>
      <c r="D410" s="11">
        <v>0.31969907407407411</v>
      </c>
      <c r="E410" s="12" t="s">
        <v>9</v>
      </c>
      <c r="F410" s="12">
        <v>9</v>
      </c>
      <c r="G410" s="12" t="s">
        <v>11</v>
      </c>
    </row>
    <row r="411" spans="3:7" ht="15" thickBot="1" x14ac:dyDescent="0.35">
      <c r="C411" s="10">
        <v>43222</v>
      </c>
      <c r="D411" s="11">
        <v>0.32351851851851854</v>
      </c>
      <c r="E411" s="12" t="s">
        <v>9</v>
      </c>
      <c r="F411" s="12">
        <v>12</v>
      </c>
      <c r="G411" s="12" t="s">
        <v>11</v>
      </c>
    </row>
    <row r="412" spans="3:7" ht="15" thickBot="1" x14ac:dyDescent="0.35">
      <c r="C412" s="10">
        <v>43222</v>
      </c>
      <c r="D412" s="11">
        <v>0.3439699074074074</v>
      </c>
      <c r="E412" s="12" t="s">
        <v>9</v>
      </c>
      <c r="F412" s="12">
        <v>10</v>
      </c>
      <c r="G412" s="12" t="s">
        <v>11</v>
      </c>
    </row>
    <row r="413" spans="3:7" ht="15" thickBot="1" x14ac:dyDescent="0.35">
      <c r="C413" s="10">
        <v>43222</v>
      </c>
      <c r="D413" s="11">
        <v>0.35290509259259256</v>
      </c>
      <c r="E413" s="12" t="s">
        <v>9</v>
      </c>
      <c r="F413" s="12">
        <v>10</v>
      </c>
      <c r="G413" s="12" t="s">
        <v>10</v>
      </c>
    </row>
    <row r="414" spans="3:7" ht="15" thickBot="1" x14ac:dyDescent="0.35">
      <c r="C414" s="10">
        <v>43222</v>
      </c>
      <c r="D414" s="11">
        <v>0.35423611111111114</v>
      </c>
      <c r="E414" s="12" t="s">
        <v>9</v>
      </c>
      <c r="F414" s="12">
        <v>13</v>
      </c>
      <c r="G414" s="12" t="s">
        <v>10</v>
      </c>
    </row>
    <row r="415" spans="3:7" ht="15" thickBot="1" x14ac:dyDescent="0.35">
      <c r="C415" s="10">
        <v>43222</v>
      </c>
      <c r="D415" s="11">
        <v>0.36177083333333332</v>
      </c>
      <c r="E415" s="12" t="s">
        <v>9</v>
      </c>
      <c r="F415" s="12">
        <v>23</v>
      </c>
      <c r="G415" s="12" t="s">
        <v>10</v>
      </c>
    </row>
    <row r="416" spans="3:7" ht="15" thickBot="1" x14ac:dyDescent="0.35">
      <c r="C416" s="10">
        <v>43222</v>
      </c>
      <c r="D416" s="11">
        <v>0.36182870370370374</v>
      </c>
      <c r="E416" s="12" t="s">
        <v>9</v>
      </c>
      <c r="F416" s="12">
        <v>20</v>
      </c>
      <c r="G416" s="12" t="s">
        <v>10</v>
      </c>
    </row>
    <row r="417" spans="3:7" ht="15" thickBot="1" x14ac:dyDescent="0.35">
      <c r="C417" s="10">
        <v>43222</v>
      </c>
      <c r="D417" s="11">
        <v>0.38384259259259257</v>
      </c>
      <c r="E417" s="12" t="s">
        <v>9</v>
      </c>
      <c r="F417" s="12">
        <v>18</v>
      </c>
      <c r="G417" s="12" t="s">
        <v>11</v>
      </c>
    </row>
    <row r="418" spans="3:7" ht="15" thickBot="1" x14ac:dyDescent="0.35">
      <c r="C418" s="10">
        <v>43222</v>
      </c>
      <c r="D418" s="11">
        <v>0.39837962962962964</v>
      </c>
      <c r="E418" s="12" t="s">
        <v>9</v>
      </c>
      <c r="F418" s="12">
        <v>12</v>
      </c>
      <c r="G418" s="12" t="s">
        <v>11</v>
      </c>
    </row>
    <row r="419" spans="3:7" ht="15" thickBot="1" x14ac:dyDescent="0.35">
      <c r="C419" s="10">
        <v>43222</v>
      </c>
      <c r="D419" s="11">
        <v>0.41194444444444445</v>
      </c>
      <c r="E419" s="12" t="s">
        <v>9</v>
      </c>
      <c r="F419" s="12">
        <v>10</v>
      </c>
      <c r="G419" s="12" t="s">
        <v>11</v>
      </c>
    </row>
    <row r="420" spans="3:7" ht="15" thickBot="1" x14ac:dyDescent="0.35">
      <c r="C420" s="10">
        <v>43222</v>
      </c>
      <c r="D420" s="11">
        <v>0.4142824074074074</v>
      </c>
      <c r="E420" s="12" t="s">
        <v>9</v>
      </c>
      <c r="F420" s="12">
        <v>19</v>
      </c>
      <c r="G420" s="12" t="s">
        <v>11</v>
      </c>
    </row>
    <row r="421" spans="3:7" ht="15" thickBot="1" x14ac:dyDescent="0.35">
      <c r="C421" s="10">
        <v>43222</v>
      </c>
      <c r="D421" s="11">
        <v>0.41430555555555554</v>
      </c>
      <c r="E421" s="12" t="s">
        <v>9</v>
      </c>
      <c r="F421" s="12">
        <v>16</v>
      </c>
      <c r="G421" s="12" t="s">
        <v>11</v>
      </c>
    </row>
    <row r="422" spans="3:7" ht="15" thickBot="1" x14ac:dyDescent="0.35">
      <c r="C422" s="10">
        <v>43222</v>
      </c>
      <c r="D422" s="11">
        <v>0.41431712962962958</v>
      </c>
      <c r="E422" s="12" t="s">
        <v>9</v>
      </c>
      <c r="F422" s="12">
        <v>9</v>
      </c>
      <c r="G422" s="12" t="s">
        <v>11</v>
      </c>
    </row>
    <row r="423" spans="3:7" ht="15" thickBot="1" x14ac:dyDescent="0.35">
      <c r="C423" s="10">
        <v>43222</v>
      </c>
      <c r="D423" s="11">
        <v>0.42706018518518518</v>
      </c>
      <c r="E423" s="12" t="s">
        <v>9</v>
      </c>
      <c r="F423" s="12">
        <v>12</v>
      </c>
      <c r="G423" s="12" t="s">
        <v>10</v>
      </c>
    </row>
    <row r="424" spans="3:7" ht="15" thickBot="1" x14ac:dyDescent="0.35">
      <c r="C424" s="10">
        <v>43222</v>
      </c>
      <c r="D424" s="11">
        <v>0.42960648148148151</v>
      </c>
      <c r="E424" s="12" t="s">
        <v>9</v>
      </c>
      <c r="F424" s="12">
        <v>22</v>
      </c>
      <c r="G424" s="12" t="s">
        <v>10</v>
      </c>
    </row>
    <row r="425" spans="3:7" ht="15" thickBot="1" x14ac:dyDescent="0.35">
      <c r="C425" s="10">
        <v>43222</v>
      </c>
      <c r="D425" s="11">
        <v>0.43440972222222224</v>
      </c>
      <c r="E425" s="12" t="s">
        <v>9</v>
      </c>
      <c r="F425" s="12">
        <v>12</v>
      </c>
      <c r="G425" s="12" t="s">
        <v>11</v>
      </c>
    </row>
    <row r="426" spans="3:7" ht="15" thickBot="1" x14ac:dyDescent="0.35">
      <c r="C426" s="10">
        <v>43222</v>
      </c>
      <c r="D426" s="11">
        <v>0.44274305555555554</v>
      </c>
      <c r="E426" s="12" t="s">
        <v>9</v>
      </c>
      <c r="F426" s="12">
        <v>11</v>
      </c>
      <c r="G426" s="12" t="s">
        <v>11</v>
      </c>
    </row>
    <row r="427" spans="3:7" ht="15" thickBot="1" x14ac:dyDescent="0.35">
      <c r="C427" s="10">
        <v>43222</v>
      </c>
      <c r="D427" s="11">
        <v>0.47699074074074077</v>
      </c>
      <c r="E427" s="12" t="s">
        <v>9</v>
      </c>
      <c r="F427" s="12">
        <v>19</v>
      </c>
      <c r="G427" s="12" t="s">
        <v>10</v>
      </c>
    </row>
    <row r="428" spans="3:7" ht="15" thickBot="1" x14ac:dyDescent="0.35">
      <c r="C428" s="10">
        <v>43222</v>
      </c>
      <c r="D428" s="11">
        <v>0.47759259259259257</v>
      </c>
      <c r="E428" s="12" t="s">
        <v>9</v>
      </c>
      <c r="F428" s="12">
        <v>13</v>
      </c>
      <c r="G428" s="12" t="s">
        <v>11</v>
      </c>
    </row>
    <row r="429" spans="3:7" ht="15" thickBot="1" x14ac:dyDescent="0.35">
      <c r="C429" s="10">
        <v>43222</v>
      </c>
      <c r="D429" s="11">
        <v>0.47774305555555552</v>
      </c>
      <c r="E429" s="12" t="s">
        <v>9</v>
      </c>
      <c r="F429" s="12">
        <v>10</v>
      </c>
      <c r="G429" s="12" t="s">
        <v>11</v>
      </c>
    </row>
    <row r="430" spans="3:7" ht="15" thickBot="1" x14ac:dyDescent="0.35">
      <c r="C430" s="10">
        <v>43222</v>
      </c>
      <c r="D430" s="11">
        <v>0.48672453703703705</v>
      </c>
      <c r="E430" s="12" t="s">
        <v>9</v>
      </c>
      <c r="F430" s="12">
        <v>17</v>
      </c>
      <c r="G430" s="12" t="s">
        <v>10</v>
      </c>
    </row>
    <row r="431" spans="3:7" ht="15" thickBot="1" x14ac:dyDescent="0.35">
      <c r="C431" s="10">
        <v>43222</v>
      </c>
      <c r="D431" s="11">
        <v>0.51010416666666669</v>
      </c>
      <c r="E431" s="12" t="s">
        <v>9</v>
      </c>
      <c r="F431" s="12">
        <v>19</v>
      </c>
      <c r="G431" s="12" t="s">
        <v>11</v>
      </c>
    </row>
    <row r="432" spans="3:7" ht="15" thickBot="1" x14ac:dyDescent="0.35">
      <c r="C432" s="10">
        <v>43222</v>
      </c>
      <c r="D432" s="11">
        <v>0.56149305555555562</v>
      </c>
      <c r="E432" s="12" t="s">
        <v>9</v>
      </c>
      <c r="F432" s="12">
        <v>18</v>
      </c>
      <c r="G432" s="12" t="s">
        <v>10</v>
      </c>
    </row>
    <row r="433" spans="3:7" ht="15" thickBot="1" x14ac:dyDescent="0.35">
      <c r="C433" s="10">
        <v>43222</v>
      </c>
      <c r="D433" s="11">
        <v>0.58446759259259262</v>
      </c>
      <c r="E433" s="12" t="s">
        <v>9</v>
      </c>
      <c r="F433" s="12">
        <v>14</v>
      </c>
      <c r="G433" s="12" t="s">
        <v>10</v>
      </c>
    </row>
    <row r="434" spans="3:7" ht="15" thickBot="1" x14ac:dyDescent="0.35">
      <c r="C434" s="10">
        <v>43222</v>
      </c>
      <c r="D434" s="11">
        <v>0.58449074074074081</v>
      </c>
      <c r="E434" s="12" t="s">
        <v>9</v>
      </c>
      <c r="F434" s="12">
        <v>15</v>
      </c>
      <c r="G434" s="12" t="s">
        <v>10</v>
      </c>
    </row>
    <row r="435" spans="3:7" ht="15" thickBot="1" x14ac:dyDescent="0.35">
      <c r="C435" s="10">
        <v>43222</v>
      </c>
      <c r="D435" s="11">
        <v>0.62013888888888891</v>
      </c>
      <c r="E435" s="12" t="s">
        <v>9</v>
      </c>
      <c r="F435" s="12">
        <v>12</v>
      </c>
      <c r="G435" s="12" t="s">
        <v>11</v>
      </c>
    </row>
    <row r="436" spans="3:7" ht="15" thickBot="1" x14ac:dyDescent="0.35">
      <c r="C436" s="10">
        <v>43222</v>
      </c>
      <c r="D436" s="11">
        <v>0.62233796296296295</v>
      </c>
      <c r="E436" s="12" t="s">
        <v>9</v>
      </c>
      <c r="F436" s="12">
        <v>20</v>
      </c>
      <c r="G436" s="12" t="s">
        <v>11</v>
      </c>
    </row>
    <row r="437" spans="3:7" ht="15" thickBot="1" x14ac:dyDescent="0.35">
      <c r="C437" s="10">
        <v>43222</v>
      </c>
      <c r="D437" s="11">
        <v>0.62236111111111114</v>
      </c>
      <c r="E437" s="12" t="s">
        <v>9</v>
      </c>
      <c r="F437" s="12">
        <v>11</v>
      </c>
      <c r="G437" s="12" t="s">
        <v>11</v>
      </c>
    </row>
    <row r="438" spans="3:7" ht="15" thickBot="1" x14ac:dyDescent="0.35">
      <c r="C438" s="10">
        <v>43222</v>
      </c>
      <c r="D438" s="11">
        <v>0.63482638888888887</v>
      </c>
      <c r="E438" s="12" t="s">
        <v>9</v>
      </c>
      <c r="F438" s="12">
        <v>24</v>
      </c>
      <c r="G438" s="12" t="s">
        <v>10</v>
      </c>
    </row>
    <row r="439" spans="3:7" ht="15" thickBot="1" x14ac:dyDescent="0.35">
      <c r="C439" s="10">
        <v>43222</v>
      </c>
      <c r="D439" s="11">
        <v>0.6378935185185185</v>
      </c>
      <c r="E439" s="12" t="s">
        <v>9</v>
      </c>
      <c r="F439" s="12">
        <v>12</v>
      </c>
      <c r="G439" s="12" t="s">
        <v>10</v>
      </c>
    </row>
    <row r="440" spans="3:7" ht="15" thickBot="1" x14ac:dyDescent="0.35">
      <c r="C440" s="10">
        <v>43222</v>
      </c>
      <c r="D440" s="11">
        <v>0.64422453703703708</v>
      </c>
      <c r="E440" s="12" t="s">
        <v>9</v>
      </c>
      <c r="F440" s="12">
        <v>21</v>
      </c>
      <c r="G440" s="12" t="s">
        <v>10</v>
      </c>
    </row>
    <row r="441" spans="3:7" ht="15" thickBot="1" x14ac:dyDescent="0.35">
      <c r="C441" s="10">
        <v>43222</v>
      </c>
      <c r="D441" s="11">
        <v>0.65524305555555562</v>
      </c>
      <c r="E441" s="12" t="s">
        <v>9</v>
      </c>
      <c r="F441" s="12">
        <v>12</v>
      </c>
      <c r="G441" s="12" t="s">
        <v>10</v>
      </c>
    </row>
    <row r="442" spans="3:7" ht="15" thickBot="1" x14ac:dyDescent="0.35">
      <c r="C442" s="10">
        <v>43222</v>
      </c>
      <c r="D442" s="11">
        <v>0.66563657407407406</v>
      </c>
      <c r="E442" s="12" t="s">
        <v>9</v>
      </c>
      <c r="F442" s="12">
        <v>13</v>
      </c>
      <c r="G442" s="12" t="s">
        <v>11</v>
      </c>
    </row>
    <row r="443" spans="3:7" ht="15" thickBot="1" x14ac:dyDescent="0.35">
      <c r="C443" s="10">
        <v>43222</v>
      </c>
      <c r="D443" s="11">
        <v>0.67420138888888881</v>
      </c>
      <c r="E443" s="12" t="s">
        <v>9</v>
      </c>
      <c r="F443" s="12">
        <v>19</v>
      </c>
      <c r="G443" s="12" t="s">
        <v>11</v>
      </c>
    </row>
    <row r="444" spans="3:7" ht="15" thickBot="1" x14ac:dyDescent="0.35">
      <c r="C444" s="10">
        <v>43222</v>
      </c>
      <c r="D444" s="11">
        <v>0.68216435185185187</v>
      </c>
      <c r="E444" s="12" t="s">
        <v>9</v>
      </c>
      <c r="F444" s="12">
        <v>14</v>
      </c>
      <c r="G444" s="12" t="s">
        <v>10</v>
      </c>
    </row>
    <row r="445" spans="3:7" ht="15" thickBot="1" x14ac:dyDescent="0.35">
      <c r="C445" s="10">
        <v>43222</v>
      </c>
      <c r="D445" s="11">
        <v>0.68218749999999995</v>
      </c>
      <c r="E445" s="12" t="s">
        <v>9</v>
      </c>
      <c r="F445" s="12">
        <v>21</v>
      </c>
      <c r="G445" s="12" t="s">
        <v>10</v>
      </c>
    </row>
    <row r="446" spans="3:7" ht="15" thickBot="1" x14ac:dyDescent="0.35">
      <c r="C446" s="10">
        <v>43222</v>
      </c>
      <c r="D446" s="11">
        <v>0.68221064814814814</v>
      </c>
      <c r="E446" s="12" t="s">
        <v>9</v>
      </c>
      <c r="F446" s="12">
        <v>20</v>
      </c>
      <c r="G446" s="12" t="s">
        <v>10</v>
      </c>
    </row>
    <row r="447" spans="3:7" ht="15" thickBot="1" x14ac:dyDescent="0.35">
      <c r="C447" s="10">
        <v>43222</v>
      </c>
      <c r="D447" s="11">
        <v>0.68420138888888893</v>
      </c>
      <c r="E447" s="12" t="s">
        <v>9</v>
      </c>
      <c r="F447" s="12">
        <v>24</v>
      </c>
      <c r="G447" s="12" t="s">
        <v>10</v>
      </c>
    </row>
    <row r="448" spans="3:7" ht="15" thickBot="1" x14ac:dyDescent="0.35">
      <c r="C448" s="10">
        <v>43222</v>
      </c>
      <c r="D448" s="11">
        <v>0.68789351851851854</v>
      </c>
      <c r="E448" s="12" t="s">
        <v>9</v>
      </c>
      <c r="F448" s="12">
        <v>21</v>
      </c>
      <c r="G448" s="12" t="s">
        <v>10</v>
      </c>
    </row>
    <row r="449" spans="3:7" ht="15" thickBot="1" x14ac:dyDescent="0.35">
      <c r="C449" s="10">
        <v>43222</v>
      </c>
      <c r="D449" s="11">
        <v>0.68792824074074066</v>
      </c>
      <c r="E449" s="12" t="s">
        <v>9</v>
      </c>
      <c r="F449" s="12">
        <v>21</v>
      </c>
      <c r="G449" s="12" t="s">
        <v>10</v>
      </c>
    </row>
    <row r="450" spans="3:7" ht="15" thickBot="1" x14ac:dyDescent="0.35">
      <c r="C450" s="10">
        <v>43222</v>
      </c>
      <c r="D450" s="11">
        <v>0.69621527777777781</v>
      </c>
      <c r="E450" s="12" t="s">
        <v>9</v>
      </c>
      <c r="F450" s="12">
        <v>18</v>
      </c>
      <c r="G450" s="12" t="s">
        <v>10</v>
      </c>
    </row>
    <row r="451" spans="3:7" ht="15" thickBot="1" x14ac:dyDescent="0.35">
      <c r="C451" s="10">
        <v>43222</v>
      </c>
      <c r="D451" s="11">
        <v>0.6974999999999999</v>
      </c>
      <c r="E451" s="12" t="s">
        <v>9</v>
      </c>
      <c r="F451" s="12">
        <v>26</v>
      </c>
      <c r="G451" s="12" t="s">
        <v>10</v>
      </c>
    </row>
    <row r="452" spans="3:7" ht="15" thickBot="1" x14ac:dyDescent="0.35">
      <c r="C452" s="10">
        <v>43222</v>
      </c>
      <c r="D452" s="11">
        <v>0.69842592592592589</v>
      </c>
      <c r="E452" s="12" t="s">
        <v>9</v>
      </c>
      <c r="F452" s="12">
        <v>21</v>
      </c>
      <c r="G452" s="12" t="s">
        <v>10</v>
      </c>
    </row>
    <row r="453" spans="3:7" ht="15" thickBot="1" x14ac:dyDescent="0.35">
      <c r="C453" s="10">
        <v>43222</v>
      </c>
      <c r="D453" s="11">
        <v>0.69863425925925926</v>
      </c>
      <c r="E453" s="12" t="s">
        <v>9</v>
      </c>
      <c r="F453" s="12">
        <v>22</v>
      </c>
      <c r="G453" s="12" t="s">
        <v>10</v>
      </c>
    </row>
    <row r="454" spans="3:7" ht="15" thickBot="1" x14ac:dyDescent="0.35">
      <c r="C454" s="10">
        <v>43222</v>
      </c>
      <c r="D454" s="11">
        <v>0.69935185185185189</v>
      </c>
      <c r="E454" s="12" t="s">
        <v>9</v>
      </c>
      <c r="F454" s="12">
        <v>12</v>
      </c>
      <c r="G454" s="12" t="s">
        <v>11</v>
      </c>
    </row>
    <row r="455" spans="3:7" ht="15" thickBot="1" x14ac:dyDescent="0.35">
      <c r="C455" s="10">
        <v>43222</v>
      </c>
      <c r="D455" s="11">
        <v>0.69968750000000002</v>
      </c>
      <c r="E455" s="12" t="s">
        <v>9</v>
      </c>
      <c r="F455" s="12">
        <v>17</v>
      </c>
      <c r="G455" s="12" t="s">
        <v>10</v>
      </c>
    </row>
    <row r="456" spans="3:7" ht="15" thickBot="1" x14ac:dyDescent="0.35">
      <c r="C456" s="10">
        <v>43222</v>
      </c>
      <c r="D456" s="11">
        <v>0.70112268518518517</v>
      </c>
      <c r="E456" s="12" t="s">
        <v>9</v>
      </c>
      <c r="F456" s="12">
        <v>21</v>
      </c>
      <c r="G456" s="12" t="s">
        <v>10</v>
      </c>
    </row>
    <row r="457" spans="3:7" ht="15" thickBot="1" x14ac:dyDescent="0.35">
      <c r="C457" s="10">
        <v>43222</v>
      </c>
      <c r="D457" s="11">
        <v>0.70126157407407408</v>
      </c>
      <c r="E457" s="12" t="s">
        <v>9</v>
      </c>
      <c r="F457" s="12">
        <v>12</v>
      </c>
      <c r="G457" s="12" t="s">
        <v>11</v>
      </c>
    </row>
    <row r="458" spans="3:7" ht="15" thickBot="1" x14ac:dyDescent="0.35">
      <c r="C458" s="10">
        <v>43222</v>
      </c>
      <c r="D458" s="11">
        <v>0.70324074074074072</v>
      </c>
      <c r="E458" s="12" t="s">
        <v>9</v>
      </c>
      <c r="F458" s="12">
        <v>21</v>
      </c>
      <c r="G458" s="12" t="s">
        <v>10</v>
      </c>
    </row>
    <row r="459" spans="3:7" ht="15" thickBot="1" x14ac:dyDescent="0.35">
      <c r="C459" s="10">
        <v>43222</v>
      </c>
      <c r="D459" s="11">
        <v>0.70442129629629635</v>
      </c>
      <c r="E459" s="12" t="s">
        <v>9</v>
      </c>
      <c r="F459" s="12">
        <v>33</v>
      </c>
      <c r="G459" s="12" t="s">
        <v>10</v>
      </c>
    </row>
    <row r="460" spans="3:7" ht="15" thickBot="1" x14ac:dyDescent="0.35">
      <c r="C460" s="10">
        <v>43222</v>
      </c>
      <c r="D460" s="11">
        <v>0.70517361111111121</v>
      </c>
      <c r="E460" s="12" t="s">
        <v>9</v>
      </c>
      <c r="F460" s="12">
        <v>10</v>
      </c>
      <c r="G460" s="12" t="s">
        <v>10</v>
      </c>
    </row>
    <row r="461" spans="3:7" ht="15" thickBot="1" x14ac:dyDescent="0.35">
      <c r="C461" s="10">
        <v>43222</v>
      </c>
      <c r="D461" s="11">
        <v>0.70699074074074064</v>
      </c>
      <c r="E461" s="12" t="s">
        <v>9</v>
      </c>
      <c r="F461" s="12">
        <v>17</v>
      </c>
      <c r="G461" s="12" t="s">
        <v>10</v>
      </c>
    </row>
    <row r="462" spans="3:7" ht="15" thickBot="1" x14ac:dyDescent="0.35">
      <c r="C462" s="10">
        <v>43222</v>
      </c>
      <c r="D462" s="11">
        <v>0.70763888888888893</v>
      </c>
      <c r="E462" s="12" t="s">
        <v>9</v>
      </c>
      <c r="F462" s="12">
        <v>12</v>
      </c>
      <c r="G462" s="12" t="s">
        <v>11</v>
      </c>
    </row>
    <row r="463" spans="3:7" ht="15" thickBot="1" x14ac:dyDescent="0.35">
      <c r="C463" s="10">
        <v>43222</v>
      </c>
      <c r="D463" s="11">
        <v>0.70826388888888892</v>
      </c>
      <c r="E463" s="12" t="s">
        <v>9</v>
      </c>
      <c r="F463" s="12">
        <v>21</v>
      </c>
      <c r="G463" s="12" t="s">
        <v>10</v>
      </c>
    </row>
    <row r="464" spans="3:7" ht="15" thickBot="1" x14ac:dyDescent="0.35">
      <c r="C464" s="10">
        <v>43222</v>
      </c>
      <c r="D464" s="11">
        <v>0.70869212962962969</v>
      </c>
      <c r="E464" s="12" t="s">
        <v>9</v>
      </c>
      <c r="F464" s="12">
        <v>27</v>
      </c>
      <c r="G464" s="12" t="s">
        <v>10</v>
      </c>
    </row>
    <row r="465" spans="3:7" ht="15" thickBot="1" x14ac:dyDescent="0.35">
      <c r="C465" s="10">
        <v>43222</v>
      </c>
      <c r="D465" s="11">
        <v>0.70969907407407407</v>
      </c>
      <c r="E465" s="12" t="s">
        <v>9</v>
      </c>
      <c r="F465" s="12">
        <v>19</v>
      </c>
      <c r="G465" s="12" t="s">
        <v>10</v>
      </c>
    </row>
    <row r="466" spans="3:7" ht="15" thickBot="1" x14ac:dyDescent="0.35">
      <c r="C466" s="10">
        <v>43222</v>
      </c>
      <c r="D466" s="11">
        <v>0.71104166666666668</v>
      </c>
      <c r="E466" s="12" t="s">
        <v>9</v>
      </c>
      <c r="F466" s="12">
        <v>22</v>
      </c>
      <c r="G466" s="12" t="s">
        <v>10</v>
      </c>
    </row>
    <row r="467" spans="3:7" ht="15" thickBot="1" x14ac:dyDescent="0.35">
      <c r="C467" s="10">
        <v>43222</v>
      </c>
      <c r="D467" s="11">
        <v>0.71406249999999993</v>
      </c>
      <c r="E467" s="12" t="s">
        <v>9</v>
      </c>
      <c r="F467" s="12">
        <v>20</v>
      </c>
      <c r="G467" s="12" t="s">
        <v>10</v>
      </c>
    </row>
    <row r="468" spans="3:7" ht="15" thickBot="1" x14ac:dyDescent="0.35">
      <c r="C468" s="10">
        <v>43222</v>
      </c>
      <c r="D468" s="11">
        <v>0.7159375</v>
      </c>
      <c r="E468" s="12" t="s">
        <v>9</v>
      </c>
      <c r="F468" s="12">
        <v>10</v>
      </c>
      <c r="G468" s="12" t="s">
        <v>11</v>
      </c>
    </row>
    <row r="469" spans="3:7" ht="15" thickBot="1" x14ac:dyDescent="0.35">
      <c r="C469" s="10">
        <v>43222</v>
      </c>
      <c r="D469" s="11">
        <v>0.71636574074074078</v>
      </c>
      <c r="E469" s="12" t="s">
        <v>9</v>
      </c>
      <c r="F469" s="12">
        <v>26</v>
      </c>
      <c r="G469" s="12" t="s">
        <v>10</v>
      </c>
    </row>
    <row r="470" spans="3:7" ht="15" thickBot="1" x14ac:dyDescent="0.35">
      <c r="C470" s="10">
        <v>43222</v>
      </c>
      <c r="D470" s="11">
        <v>0.72265046296296298</v>
      </c>
      <c r="E470" s="12" t="s">
        <v>9</v>
      </c>
      <c r="F470" s="12">
        <v>11</v>
      </c>
      <c r="G470" s="12" t="s">
        <v>11</v>
      </c>
    </row>
    <row r="471" spans="3:7" ht="15" thickBot="1" x14ac:dyDescent="0.35">
      <c r="C471" s="10">
        <v>43222</v>
      </c>
      <c r="D471" s="11">
        <v>0.73225694444444445</v>
      </c>
      <c r="E471" s="12" t="s">
        <v>9</v>
      </c>
      <c r="F471" s="12">
        <v>19</v>
      </c>
      <c r="G471" s="12" t="s">
        <v>10</v>
      </c>
    </row>
    <row r="472" spans="3:7" ht="15" thickBot="1" x14ac:dyDescent="0.35">
      <c r="C472" s="10">
        <v>43222</v>
      </c>
      <c r="D472" s="11">
        <v>0.7336921296296296</v>
      </c>
      <c r="E472" s="12" t="s">
        <v>9</v>
      </c>
      <c r="F472" s="12">
        <v>24</v>
      </c>
      <c r="G472" s="12" t="s">
        <v>10</v>
      </c>
    </row>
    <row r="473" spans="3:7" ht="15" thickBot="1" x14ac:dyDescent="0.35">
      <c r="C473" s="10">
        <v>43222</v>
      </c>
      <c r="D473" s="11">
        <v>0.73946759259259265</v>
      </c>
      <c r="E473" s="12" t="s">
        <v>9</v>
      </c>
      <c r="F473" s="12">
        <v>21</v>
      </c>
      <c r="G473" s="12" t="s">
        <v>10</v>
      </c>
    </row>
    <row r="474" spans="3:7" ht="15" thickBot="1" x14ac:dyDescent="0.35">
      <c r="C474" s="10">
        <v>43222</v>
      </c>
      <c r="D474" s="11">
        <v>0.74071759259259251</v>
      </c>
      <c r="E474" s="12" t="s">
        <v>9</v>
      </c>
      <c r="F474" s="12">
        <v>10</v>
      </c>
      <c r="G474" s="12" t="s">
        <v>11</v>
      </c>
    </row>
    <row r="475" spans="3:7" ht="15" thickBot="1" x14ac:dyDescent="0.35">
      <c r="C475" s="10">
        <v>43222</v>
      </c>
      <c r="D475" s="11">
        <v>0.74211805555555566</v>
      </c>
      <c r="E475" s="12" t="s">
        <v>9</v>
      </c>
      <c r="F475" s="12">
        <v>25</v>
      </c>
      <c r="G475" s="12" t="s">
        <v>10</v>
      </c>
    </row>
    <row r="476" spans="3:7" ht="15" thickBot="1" x14ac:dyDescent="0.35">
      <c r="C476" s="10">
        <v>43222</v>
      </c>
      <c r="D476" s="11">
        <v>0.7431712962962963</v>
      </c>
      <c r="E476" s="12" t="s">
        <v>9</v>
      </c>
      <c r="F476" s="12">
        <v>27</v>
      </c>
      <c r="G476" s="12" t="s">
        <v>10</v>
      </c>
    </row>
    <row r="477" spans="3:7" ht="15" thickBot="1" x14ac:dyDescent="0.35">
      <c r="C477" s="10">
        <v>43222</v>
      </c>
      <c r="D477" s="11">
        <v>0.74320601851851853</v>
      </c>
      <c r="E477" s="12" t="s">
        <v>9</v>
      </c>
      <c r="F477" s="12">
        <v>22</v>
      </c>
      <c r="G477" s="12" t="s">
        <v>10</v>
      </c>
    </row>
    <row r="478" spans="3:7" ht="15" thickBot="1" x14ac:dyDescent="0.35">
      <c r="C478" s="10">
        <v>43222</v>
      </c>
      <c r="D478" s="11">
        <v>0.74436342592592597</v>
      </c>
      <c r="E478" s="12" t="s">
        <v>9</v>
      </c>
      <c r="F478" s="12">
        <v>18</v>
      </c>
      <c r="G478" s="12" t="s">
        <v>10</v>
      </c>
    </row>
    <row r="479" spans="3:7" ht="15" thickBot="1" x14ac:dyDescent="0.35">
      <c r="C479" s="10">
        <v>43222</v>
      </c>
      <c r="D479" s="11">
        <v>0.74446759259259254</v>
      </c>
      <c r="E479" s="12" t="s">
        <v>9</v>
      </c>
      <c r="F479" s="12">
        <v>16</v>
      </c>
      <c r="G479" s="12" t="s">
        <v>10</v>
      </c>
    </row>
    <row r="480" spans="3:7" ht="15" thickBot="1" x14ac:dyDescent="0.35">
      <c r="C480" s="10">
        <v>43222</v>
      </c>
      <c r="D480" s="11">
        <v>0.74826388888888884</v>
      </c>
      <c r="E480" s="12" t="s">
        <v>9</v>
      </c>
      <c r="F480" s="12">
        <v>10</v>
      </c>
      <c r="G480" s="12" t="s">
        <v>10</v>
      </c>
    </row>
    <row r="481" spans="3:7" ht="15" thickBot="1" x14ac:dyDescent="0.35">
      <c r="C481" s="10">
        <v>43222</v>
      </c>
      <c r="D481" s="11">
        <v>0.74878472222222225</v>
      </c>
      <c r="E481" s="12" t="s">
        <v>9</v>
      </c>
      <c r="F481" s="12">
        <v>16</v>
      </c>
      <c r="G481" s="12" t="s">
        <v>10</v>
      </c>
    </row>
    <row r="482" spans="3:7" ht="15" thickBot="1" x14ac:dyDescent="0.35">
      <c r="C482" s="10">
        <v>43222</v>
      </c>
      <c r="D482" s="11">
        <v>0.75716435185185194</v>
      </c>
      <c r="E482" s="12" t="s">
        <v>9</v>
      </c>
      <c r="F482" s="12">
        <v>11</v>
      </c>
      <c r="G482" s="12" t="s">
        <v>10</v>
      </c>
    </row>
    <row r="483" spans="3:7" ht="15" thickBot="1" x14ac:dyDescent="0.35">
      <c r="C483" s="10">
        <v>43222</v>
      </c>
      <c r="D483" s="11">
        <v>0.76046296296296301</v>
      </c>
      <c r="E483" s="12" t="s">
        <v>9</v>
      </c>
      <c r="F483" s="12">
        <v>11</v>
      </c>
      <c r="G483" s="12" t="s">
        <v>11</v>
      </c>
    </row>
    <row r="484" spans="3:7" ht="15" thickBot="1" x14ac:dyDescent="0.35">
      <c r="C484" s="10">
        <v>43222</v>
      </c>
      <c r="D484" s="11">
        <v>0.76324074074074078</v>
      </c>
      <c r="E484" s="12" t="s">
        <v>9</v>
      </c>
      <c r="F484" s="12">
        <v>24</v>
      </c>
      <c r="G484" s="12" t="s">
        <v>10</v>
      </c>
    </row>
    <row r="485" spans="3:7" ht="15" thickBot="1" x14ac:dyDescent="0.35">
      <c r="C485" s="10">
        <v>43222</v>
      </c>
      <c r="D485" s="11">
        <v>0.76517361111111104</v>
      </c>
      <c r="E485" s="12" t="s">
        <v>9</v>
      </c>
      <c r="F485" s="12">
        <v>10</v>
      </c>
      <c r="G485" s="12" t="s">
        <v>11</v>
      </c>
    </row>
    <row r="486" spans="3:7" ht="15" thickBot="1" x14ac:dyDescent="0.35">
      <c r="C486" s="10">
        <v>43222</v>
      </c>
      <c r="D486" s="11">
        <v>0.76695601851851858</v>
      </c>
      <c r="E486" s="12" t="s">
        <v>9</v>
      </c>
      <c r="F486" s="12">
        <v>27</v>
      </c>
      <c r="G486" s="12" t="s">
        <v>10</v>
      </c>
    </row>
    <row r="487" spans="3:7" ht="15" thickBot="1" x14ac:dyDescent="0.35">
      <c r="C487" s="10">
        <v>43222</v>
      </c>
      <c r="D487" s="11">
        <v>0.76848379629629626</v>
      </c>
      <c r="E487" s="12" t="s">
        <v>9</v>
      </c>
      <c r="F487" s="12">
        <v>24</v>
      </c>
      <c r="G487" s="12" t="s">
        <v>10</v>
      </c>
    </row>
    <row r="488" spans="3:7" ht="15" thickBot="1" x14ac:dyDescent="0.35">
      <c r="C488" s="10">
        <v>43222</v>
      </c>
      <c r="D488" s="11">
        <v>0.77023148148148157</v>
      </c>
      <c r="E488" s="12" t="s">
        <v>9</v>
      </c>
      <c r="F488" s="12">
        <v>12</v>
      </c>
      <c r="G488" s="12" t="s">
        <v>11</v>
      </c>
    </row>
    <row r="489" spans="3:7" ht="15" thickBot="1" x14ac:dyDescent="0.35">
      <c r="C489" s="10">
        <v>43222</v>
      </c>
      <c r="D489" s="11">
        <v>0.77517361111111116</v>
      </c>
      <c r="E489" s="12" t="s">
        <v>9</v>
      </c>
      <c r="F489" s="12">
        <v>12</v>
      </c>
      <c r="G489" s="12" t="s">
        <v>11</v>
      </c>
    </row>
    <row r="490" spans="3:7" ht="15" thickBot="1" x14ac:dyDescent="0.35">
      <c r="C490" s="10">
        <v>43222</v>
      </c>
      <c r="D490" s="11">
        <v>0.77601851851851855</v>
      </c>
      <c r="E490" s="12" t="s">
        <v>9</v>
      </c>
      <c r="F490" s="12">
        <v>10</v>
      </c>
      <c r="G490" s="12" t="s">
        <v>11</v>
      </c>
    </row>
    <row r="491" spans="3:7" ht="15" thickBot="1" x14ac:dyDescent="0.35">
      <c r="C491" s="10">
        <v>43222</v>
      </c>
      <c r="D491" s="11">
        <v>0.77621527777777777</v>
      </c>
      <c r="E491" s="12" t="s">
        <v>9</v>
      </c>
      <c r="F491" s="12">
        <v>12</v>
      </c>
      <c r="G491" s="12" t="s">
        <v>11</v>
      </c>
    </row>
    <row r="492" spans="3:7" ht="15" thickBot="1" x14ac:dyDescent="0.35">
      <c r="C492" s="10">
        <v>43222</v>
      </c>
      <c r="D492" s="11">
        <v>0.7791203703703703</v>
      </c>
      <c r="E492" s="12" t="s">
        <v>9</v>
      </c>
      <c r="F492" s="12">
        <v>19</v>
      </c>
      <c r="G492" s="12" t="s">
        <v>11</v>
      </c>
    </row>
    <row r="493" spans="3:7" ht="15" thickBot="1" x14ac:dyDescent="0.35">
      <c r="C493" s="10">
        <v>43222</v>
      </c>
      <c r="D493" s="11">
        <v>0.78003472222222225</v>
      </c>
      <c r="E493" s="12" t="s">
        <v>9</v>
      </c>
      <c r="F493" s="12">
        <v>27</v>
      </c>
      <c r="G493" s="12" t="s">
        <v>10</v>
      </c>
    </row>
    <row r="494" spans="3:7" ht="15" thickBot="1" x14ac:dyDescent="0.35">
      <c r="C494" s="10">
        <v>43222</v>
      </c>
      <c r="D494" s="11">
        <v>0.78046296296296302</v>
      </c>
      <c r="E494" s="12" t="s">
        <v>9</v>
      </c>
      <c r="F494" s="12">
        <v>12</v>
      </c>
      <c r="G494" s="12" t="s">
        <v>11</v>
      </c>
    </row>
    <row r="495" spans="3:7" ht="15" thickBot="1" x14ac:dyDescent="0.35">
      <c r="C495" s="10">
        <v>43222</v>
      </c>
      <c r="D495" s="11">
        <v>0.78168981481481481</v>
      </c>
      <c r="E495" s="12" t="s">
        <v>9</v>
      </c>
      <c r="F495" s="12">
        <v>18</v>
      </c>
      <c r="G495" s="12" t="s">
        <v>10</v>
      </c>
    </row>
    <row r="496" spans="3:7" ht="15" thickBot="1" x14ac:dyDescent="0.35">
      <c r="C496" s="10">
        <v>43222</v>
      </c>
      <c r="D496" s="11">
        <v>0.78168981481481481</v>
      </c>
      <c r="E496" s="12" t="s">
        <v>9</v>
      </c>
      <c r="F496" s="12">
        <v>18</v>
      </c>
      <c r="G496" s="12" t="s">
        <v>10</v>
      </c>
    </row>
    <row r="497" spans="3:7" ht="15" thickBot="1" x14ac:dyDescent="0.35">
      <c r="C497" s="10">
        <v>43222</v>
      </c>
      <c r="D497" s="11">
        <v>0.78170138888888896</v>
      </c>
      <c r="E497" s="12" t="s">
        <v>9</v>
      </c>
      <c r="F497" s="12">
        <v>15</v>
      </c>
      <c r="G497" s="12" t="s">
        <v>10</v>
      </c>
    </row>
    <row r="498" spans="3:7" ht="15" thickBot="1" x14ac:dyDescent="0.35">
      <c r="C498" s="10">
        <v>43222</v>
      </c>
      <c r="D498" s="11">
        <v>0.78172453703703704</v>
      </c>
      <c r="E498" s="12" t="s">
        <v>9</v>
      </c>
      <c r="F498" s="12">
        <v>11</v>
      </c>
      <c r="G498" s="12" t="s">
        <v>10</v>
      </c>
    </row>
    <row r="499" spans="3:7" ht="15" thickBot="1" x14ac:dyDescent="0.35">
      <c r="C499" s="10">
        <v>43222</v>
      </c>
      <c r="D499" s="11">
        <v>0.78192129629629636</v>
      </c>
      <c r="E499" s="12" t="s">
        <v>9</v>
      </c>
      <c r="F499" s="12">
        <v>20</v>
      </c>
      <c r="G499" s="12" t="s">
        <v>10</v>
      </c>
    </row>
    <row r="500" spans="3:7" ht="15" thickBot="1" x14ac:dyDescent="0.35">
      <c r="C500" s="10">
        <v>43222</v>
      </c>
      <c r="D500" s="11">
        <v>0.78276620370370376</v>
      </c>
      <c r="E500" s="12" t="s">
        <v>9</v>
      </c>
      <c r="F500" s="12">
        <v>12</v>
      </c>
      <c r="G500" s="12" t="s">
        <v>11</v>
      </c>
    </row>
    <row r="501" spans="3:7" ht="15" thickBot="1" x14ac:dyDescent="0.35">
      <c r="C501" s="10">
        <v>43222</v>
      </c>
      <c r="D501" s="11">
        <v>0.78500000000000003</v>
      </c>
      <c r="E501" s="12" t="s">
        <v>9</v>
      </c>
      <c r="F501" s="12">
        <v>14</v>
      </c>
      <c r="G501" s="12" t="s">
        <v>11</v>
      </c>
    </row>
    <row r="502" spans="3:7" ht="15" thickBot="1" x14ac:dyDescent="0.35">
      <c r="C502" s="10">
        <v>43222</v>
      </c>
      <c r="D502" s="11">
        <v>0.78528935185185189</v>
      </c>
      <c r="E502" s="12" t="s">
        <v>9</v>
      </c>
      <c r="F502" s="12">
        <v>9</v>
      </c>
      <c r="G502" s="12" t="s">
        <v>10</v>
      </c>
    </row>
    <row r="503" spans="3:7" ht="15" thickBot="1" x14ac:dyDescent="0.35">
      <c r="C503" s="10">
        <v>43222</v>
      </c>
      <c r="D503" s="11">
        <v>0.78530092592592593</v>
      </c>
      <c r="E503" s="12" t="s">
        <v>9</v>
      </c>
      <c r="F503" s="12">
        <v>9</v>
      </c>
      <c r="G503" s="12" t="s">
        <v>10</v>
      </c>
    </row>
    <row r="504" spans="3:7" ht="15" thickBot="1" x14ac:dyDescent="0.35">
      <c r="C504" s="10">
        <v>43222</v>
      </c>
      <c r="D504" s="11">
        <v>0.78531249999999997</v>
      </c>
      <c r="E504" s="12" t="s">
        <v>9</v>
      </c>
      <c r="F504" s="12">
        <v>9</v>
      </c>
      <c r="G504" s="12" t="s">
        <v>10</v>
      </c>
    </row>
    <row r="505" spans="3:7" ht="15" thickBot="1" x14ac:dyDescent="0.35">
      <c r="C505" s="10">
        <v>43222</v>
      </c>
      <c r="D505" s="11">
        <v>0.78532407407407412</v>
      </c>
      <c r="E505" s="12" t="s">
        <v>9</v>
      </c>
      <c r="F505" s="12">
        <v>9</v>
      </c>
      <c r="G505" s="12" t="s">
        <v>10</v>
      </c>
    </row>
    <row r="506" spans="3:7" ht="15" thickBot="1" x14ac:dyDescent="0.35">
      <c r="C506" s="10">
        <v>43222</v>
      </c>
      <c r="D506" s="11">
        <v>0.78532407407407412</v>
      </c>
      <c r="E506" s="12" t="s">
        <v>9</v>
      </c>
      <c r="F506" s="12">
        <v>9</v>
      </c>
      <c r="G506" s="12" t="s">
        <v>10</v>
      </c>
    </row>
    <row r="507" spans="3:7" ht="15" thickBot="1" x14ac:dyDescent="0.35">
      <c r="C507" s="10">
        <v>43222</v>
      </c>
      <c r="D507" s="11">
        <v>0.78533564814814805</v>
      </c>
      <c r="E507" s="12" t="s">
        <v>9</v>
      </c>
      <c r="F507" s="12">
        <v>9</v>
      </c>
      <c r="G507" s="12" t="s">
        <v>10</v>
      </c>
    </row>
    <row r="508" spans="3:7" ht="15" thickBot="1" x14ac:dyDescent="0.35">
      <c r="C508" s="10">
        <v>43222</v>
      </c>
      <c r="D508" s="11">
        <v>0.78606481481481483</v>
      </c>
      <c r="E508" s="12" t="s">
        <v>9</v>
      </c>
      <c r="F508" s="12">
        <v>19</v>
      </c>
      <c r="G508" s="12" t="s">
        <v>10</v>
      </c>
    </row>
    <row r="509" spans="3:7" ht="15" thickBot="1" x14ac:dyDescent="0.35">
      <c r="C509" s="10">
        <v>43222</v>
      </c>
      <c r="D509" s="11">
        <v>0.78804398148148147</v>
      </c>
      <c r="E509" s="12" t="s">
        <v>9</v>
      </c>
      <c r="F509" s="12">
        <v>12</v>
      </c>
      <c r="G509" s="12" t="s">
        <v>11</v>
      </c>
    </row>
    <row r="510" spans="3:7" ht="15" thickBot="1" x14ac:dyDescent="0.35">
      <c r="C510" s="10">
        <v>43222</v>
      </c>
      <c r="D510" s="11">
        <v>0.78964120370370372</v>
      </c>
      <c r="E510" s="12" t="s">
        <v>9</v>
      </c>
      <c r="F510" s="12">
        <v>21</v>
      </c>
      <c r="G510" s="12" t="s">
        <v>10</v>
      </c>
    </row>
    <row r="511" spans="3:7" ht="15" thickBot="1" x14ac:dyDescent="0.35">
      <c r="C511" s="10">
        <v>43222</v>
      </c>
      <c r="D511" s="11">
        <v>0.78989583333333335</v>
      </c>
      <c r="E511" s="12" t="s">
        <v>9</v>
      </c>
      <c r="F511" s="12">
        <v>16</v>
      </c>
      <c r="G511" s="12" t="s">
        <v>10</v>
      </c>
    </row>
    <row r="512" spans="3:7" ht="15" thickBot="1" x14ac:dyDescent="0.35">
      <c r="C512" s="10">
        <v>43222</v>
      </c>
      <c r="D512" s="11">
        <v>0.79229166666666673</v>
      </c>
      <c r="E512" s="12" t="s">
        <v>9</v>
      </c>
      <c r="F512" s="12">
        <v>25</v>
      </c>
      <c r="G512" s="12" t="s">
        <v>10</v>
      </c>
    </row>
    <row r="513" spans="3:7" ht="15" thickBot="1" x14ac:dyDescent="0.35">
      <c r="C513" s="10">
        <v>43222</v>
      </c>
      <c r="D513" s="11">
        <v>0.79447916666666663</v>
      </c>
      <c r="E513" s="12" t="s">
        <v>9</v>
      </c>
      <c r="F513" s="12">
        <v>25</v>
      </c>
      <c r="G513" s="12" t="s">
        <v>10</v>
      </c>
    </row>
    <row r="514" spans="3:7" ht="15" thickBot="1" x14ac:dyDescent="0.35">
      <c r="C514" s="10">
        <v>43222</v>
      </c>
      <c r="D514" s="11">
        <v>0.79841435185185183</v>
      </c>
      <c r="E514" s="12" t="s">
        <v>9</v>
      </c>
      <c r="F514" s="12">
        <v>27</v>
      </c>
      <c r="G514" s="12" t="s">
        <v>10</v>
      </c>
    </row>
    <row r="515" spans="3:7" ht="15" thickBot="1" x14ac:dyDescent="0.35">
      <c r="C515" s="10">
        <v>43222</v>
      </c>
      <c r="D515" s="11">
        <v>0.8019560185185185</v>
      </c>
      <c r="E515" s="12" t="s">
        <v>9</v>
      </c>
      <c r="F515" s="12">
        <v>10</v>
      </c>
      <c r="G515" s="12" t="s">
        <v>11</v>
      </c>
    </row>
    <row r="516" spans="3:7" ht="15" thickBot="1" x14ac:dyDescent="0.35">
      <c r="C516" s="10">
        <v>43222</v>
      </c>
      <c r="D516" s="11">
        <v>0.80199074074074073</v>
      </c>
      <c r="E516" s="12" t="s">
        <v>9</v>
      </c>
      <c r="F516" s="12">
        <v>12</v>
      </c>
      <c r="G516" s="12" t="s">
        <v>11</v>
      </c>
    </row>
    <row r="517" spans="3:7" ht="15" thickBot="1" x14ac:dyDescent="0.35">
      <c r="C517" s="10">
        <v>43222</v>
      </c>
      <c r="D517" s="11">
        <v>0.80295138888888884</v>
      </c>
      <c r="E517" s="12" t="s">
        <v>9</v>
      </c>
      <c r="F517" s="12">
        <v>12</v>
      </c>
      <c r="G517" s="12" t="s">
        <v>11</v>
      </c>
    </row>
    <row r="518" spans="3:7" ht="15" thickBot="1" x14ac:dyDescent="0.35">
      <c r="C518" s="10">
        <v>43222</v>
      </c>
      <c r="D518" s="11">
        <v>0.80556712962962962</v>
      </c>
      <c r="E518" s="12" t="s">
        <v>9</v>
      </c>
      <c r="F518" s="12">
        <v>12</v>
      </c>
      <c r="G518" s="12" t="s">
        <v>11</v>
      </c>
    </row>
    <row r="519" spans="3:7" ht="15" thickBot="1" x14ac:dyDescent="0.35">
      <c r="C519" s="10">
        <v>43222</v>
      </c>
      <c r="D519" s="11">
        <v>0.81032407407407403</v>
      </c>
      <c r="E519" s="12" t="s">
        <v>9</v>
      </c>
      <c r="F519" s="12">
        <v>19</v>
      </c>
      <c r="G519" s="12" t="s">
        <v>11</v>
      </c>
    </row>
    <row r="520" spans="3:7" ht="15" thickBot="1" x14ac:dyDescent="0.35">
      <c r="C520" s="10">
        <v>43222</v>
      </c>
      <c r="D520" s="11">
        <v>0.83391203703703709</v>
      </c>
      <c r="E520" s="12" t="s">
        <v>9</v>
      </c>
      <c r="F520" s="12">
        <v>22</v>
      </c>
      <c r="G520" s="12" t="s">
        <v>10</v>
      </c>
    </row>
    <row r="521" spans="3:7" ht="15" thickBot="1" x14ac:dyDescent="0.35">
      <c r="C521" s="10">
        <v>43222</v>
      </c>
      <c r="D521" s="11">
        <v>0.84015046296296303</v>
      </c>
      <c r="E521" s="12" t="s">
        <v>9</v>
      </c>
      <c r="F521" s="12">
        <v>25</v>
      </c>
      <c r="G521" s="12" t="s">
        <v>10</v>
      </c>
    </row>
    <row r="522" spans="3:7" ht="15" thickBot="1" x14ac:dyDescent="0.35">
      <c r="C522" s="10">
        <v>43222</v>
      </c>
      <c r="D522" s="11">
        <v>0.84456018518518527</v>
      </c>
      <c r="E522" s="12" t="s">
        <v>9</v>
      </c>
      <c r="F522" s="12">
        <v>9</v>
      </c>
      <c r="G522" s="12" t="s">
        <v>11</v>
      </c>
    </row>
    <row r="523" spans="3:7" ht="15" thickBot="1" x14ac:dyDescent="0.35">
      <c r="C523" s="10">
        <v>43222</v>
      </c>
      <c r="D523" s="11">
        <v>0.85214120370370372</v>
      </c>
      <c r="E523" s="12" t="s">
        <v>9</v>
      </c>
      <c r="F523" s="12">
        <v>18</v>
      </c>
      <c r="G523" s="12" t="s">
        <v>10</v>
      </c>
    </row>
    <row r="524" spans="3:7" ht="15" thickBot="1" x14ac:dyDescent="0.35">
      <c r="C524" s="10">
        <v>43222</v>
      </c>
      <c r="D524" s="11">
        <v>0.8553587962962963</v>
      </c>
      <c r="E524" s="12" t="s">
        <v>9</v>
      </c>
      <c r="F524" s="12">
        <v>14</v>
      </c>
      <c r="G524" s="12" t="s">
        <v>11</v>
      </c>
    </row>
    <row r="525" spans="3:7" ht="15" thickBot="1" x14ac:dyDescent="0.35">
      <c r="C525" s="10">
        <v>43222</v>
      </c>
      <c r="D525" s="11">
        <v>0.85642361111111109</v>
      </c>
      <c r="E525" s="12" t="s">
        <v>9</v>
      </c>
      <c r="F525" s="12">
        <v>11</v>
      </c>
      <c r="G525" s="12" t="s">
        <v>11</v>
      </c>
    </row>
    <row r="526" spans="3:7" ht="15" thickBot="1" x14ac:dyDescent="0.35">
      <c r="C526" s="10">
        <v>43222</v>
      </c>
      <c r="D526" s="11">
        <v>0.86304398148148154</v>
      </c>
      <c r="E526" s="12" t="s">
        <v>9</v>
      </c>
      <c r="F526" s="12">
        <v>10</v>
      </c>
      <c r="G526" s="12" t="s">
        <v>11</v>
      </c>
    </row>
    <row r="527" spans="3:7" ht="15" thickBot="1" x14ac:dyDescent="0.35">
      <c r="C527" s="10">
        <v>43222</v>
      </c>
      <c r="D527" s="11">
        <v>0.8682523148148148</v>
      </c>
      <c r="E527" s="12" t="s">
        <v>9</v>
      </c>
      <c r="F527" s="12">
        <v>21</v>
      </c>
      <c r="G527" s="12" t="s">
        <v>11</v>
      </c>
    </row>
    <row r="528" spans="3:7" ht="15" thickBot="1" x14ac:dyDescent="0.35">
      <c r="C528" s="10">
        <v>43222</v>
      </c>
      <c r="D528" s="11">
        <v>0.86870370370370376</v>
      </c>
      <c r="E528" s="12" t="s">
        <v>9</v>
      </c>
      <c r="F528" s="12">
        <v>13</v>
      </c>
      <c r="G528" s="12" t="s">
        <v>11</v>
      </c>
    </row>
    <row r="529" spans="3:7" ht="15" thickBot="1" x14ac:dyDescent="0.35">
      <c r="C529" s="10">
        <v>43222</v>
      </c>
      <c r="D529" s="11">
        <v>0.87940972222222225</v>
      </c>
      <c r="E529" s="12" t="s">
        <v>9</v>
      </c>
      <c r="F529" s="12">
        <v>12</v>
      </c>
      <c r="G529" s="12" t="s">
        <v>11</v>
      </c>
    </row>
    <row r="530" spans="3:7" ht="15" thickBot="1" x14ac:dyDescent="0.35">
      <c r="C530" s="10">
        <v>43222</v>
      </c>
      <c r="D530" s="11">
        <v>0.8855439814814815</v>
      </c>
      <c r="E530" s="12" t="s">
        <v>9</v>
      </c>
      <c r="F530" s="12">
        <v>10</v>
      </c>
      <c r="G530" s="12" t="s">
        <v>10</v>
      </c>
    </row>
    <row r="531" spans="3:7" ht="15" thickBot="1" x14ac:dyDescent="0.35">
      <c r="C531" s="10">
        <v>43223</v>
      </c>
      <c r="D531" s="11">
        <v>0.13621527777777778</v>
      </c>
      <c r="E531" s="12" t="s">
        <v>9</v>
      </c>
      <c r="F531" s="12">
        <v>26</v>
      </c>
      <c r="G531" s="12" t="s">
        <v>10</v>
      </c>
    </row>
    <row r="532" spans="3:7" ht="15" thickBot="1" x14ac:dyDescent="0.35">
      <c r="C532" s="10">
        <v>43223</v>
      </c>
      <c r="D532" s="11">
        <v>0.13872685185185185</v>
      </c>
      <c r="E532" s="12" t="s">
        <v>9</v>
      </c>
      <c r="F532" s="12">
        <v>12</v>
      </c>
      <c r="G532" s="12" t="s">
        <v>11</v>
      </c>
    </row>
    <row r="533" spans="3:7" ht="15" thickBot="1" x14ac:dyDescent="0.35">
      <c r="C533" s="10">
        <v>43223</v>
      </c>
      <c r="D533" s="11">
        <v>0.13895833333333332</v>
      </c>
      <c r="E533" s="12" t="s">
        <v>9</v>
      </c>
      <c r="F533" s="12">
        <v>12</v>
      </c>
      <c r="G533" s="12" t="s">
        <v>11</v>
      </c>
    </row>
    <row r="534" spans="3:7" ht="15" thickBot="1" x14ac:dyDescent="0.35">
      <c r="C534" s="10">
        <v>43223</v>
      </c>
      <c r="D534" s="11">
        <v>0.23001157407407405</v>
      </c>
      <c r="E534" s="12" t="s">
        <v>9</v>
      </c>
      <c r="F534" s="12">
        <v>11</v>
      </c>
      <c r="G534" s="12" t="s">
        <v>11</v>
      </c>
    </row>
    <row r="535" spans="3:7" ht="15" thickBot="1" x14ac:dyDescent="0.35">
      <c r="C535" s="10">
        <v>43223</v>
      </c>
      <c r="D535" s="11">
        <v>0.23037037037037036</v>
      </c>
      <c r="E535" s="12" t="s">
        <v>9</v>
      </c>
      <c r="F535" s="12">
        <v>10</v>
      </c>
      <c r="G535" s="12" t="s">
        <v>11</v>
      </c>
    </row>
    <row r="536" spans="3:7" ht="15" thickBot="1" x14ac:dyDescent="0.35">
      <c r="C536" s="10">
        <v>43223</v>
      </c>
      <c r="D536" s="11">
        <v>0.23818287037037036</v>
      </c>
      <c r="E536" s="12" t="s">
        <v>9</v>
      </c>
      <c r="F536" s="12">
        <v>11</v>
      </c>
      <c r="G536" s="12" t="s">
        <v>11</v>
      </c>
    </row>
    <row r="537" spans="3:7" ht="15" thickBot="1" x14ac:dyDescent="0.35">
      <c r="C537" s="10">
        <v>43223</v>
      </c>
      <c r="D537" s="11">
        <v>0.28111111111111109</v>
      </c>
      <c r="E537" s="12" t="s">
        <v>9</v>
      </c>
      <c r="F537" s="12">
        <v>11</v>
      </c>
      <c r="G537" s="12" t="s">
        <v>11</v>
      </c>
    </row>
    <row r="538" spans="3:7" ht="15" thickBot="1" x14ac:dyDescent="0.35">
      <c r="C538" s="10">
        <v>43223</v>
      </c>
      <c r="D538" s="11">
        <v>0.3065046296296296</v>
      </c>
      <c r="E538" s="12" t="s">
        <v>9</v>
      </c>
      <c r="F538" s="12">
        <v>11</v>
      </c>
      <c r="G538" s="12" t="s">
        <v>11</v>
      </c>
    </row>
    <row r="539" spans="3:7" ht="15" thickBot="1" x14ac:dyDescent="0.35">
      <c r="C539" s="10">
        <v>43223</v>
      </c>
      <c r="D539" s="11">
        <v>0.3153009259259259</v>
      </c>
      <c r="E539" s="12" t="s">
        <v>9</v>
      </c>
      <c r="F539" s="12">
        <v>10</v>
      </c>
      <c r="G539" s="12" t="s">
        <v>11</v>
      </c>
    </row>
    <row r="540" spans="3:7" ht="15" thickBot="1" x14ac:dyDescent="0.35">
      <c r="C540" s="10">
        <v>43223</v>
      </c>
      <c r="D540" s="11">
        <v>0.31590277777777781</v>
      </c>
      <c r="E540" s="12" t="s">
        <v>9</v>
      </c>
      <c r="F540" s="12">
        <v>21</v>
      </c>
      <c r="G540" s="12" t="s">
        <v>11</v>
      </c>
    </row>
    <row r="541" spans="3:7" ht="15" thickBot="1" x14ac:dyDescent="0.35">
      <c r="C541" s="10">
        <v>43223</v>
      </c>
      <c r="D541" s="11">
        <v>0.31597222222222221</v>
      </c>
      <c r="E541" s="12" t="s">
        <v>9</v>
      </c>
      <c r="F541" s="12">
        <v>11</v>
      </c>
      <c r="G541" s="12" t="s">
        <v>11</v>
      </c>
    </row>
    <row r="542" spans="3:7" ht="15" thickBot="1" x14ac:dyDescent="0.35">
      <c r="C542" s="10">
        <v>43223</v>
      </c>
      <c r="D542" s="11">
        <v>0.31665509259259261</v>
      </c>
      <c r="E542" s="12" t="s">
        <v>9</v>
      </c>
      <c r="F542" s="12">
        <v>12</v>
      </c>
      <c r="G542" s="12" t="s">
        <v>11</v>
      </c>
    </row>
    <row r="543" spans="3:7" ht="15" thickBot="1" x14ac:dyDescent="0.35">
      <c r="C543" s="10">
        <v>43223</v>
      </c>
      <c r="D543" s="11">
        <v>0.33098379629629632</v>
      </c>
      <c r="E543" s="12" t="s">
        <v>9</v>
      </c>
      <c r="F543" s="12">
        <v>12</v>
      </c>
      <c r="G543" s="12" t="s">
        <v>11</v>
      </c>
    </row>
    <row r="544" spans="3:7" ht="15" thickBot="1" x14ac:dyDescent="0.35">
      <c r="C544" s="10">
        <v>43223</v>
      </c>
      <c r="D544" s="11">
        <v>0.39960648148148148</v>
      </c>
      <c r="E544" s="12" t="s">
        <v>9</v>
      </c>
      <c r="F544" s="12">
        <v>25</v>
      </c>
      <c r="G544" s="12" t="s">
        <v>10</v>
      </c>
    </row>
    <row r="545" spans="3:7" ht="15" thickBot="1" x14ac:dyDescent="0.35">
      <c r="C545" s="10">
        <v>43223</v>
      </c>
      <c r="D545" s="11">
        <v>0.40197916666666672</v>
      </c>
      <c r="E545" s="12" t="s">
        <v>9</v>
      </c>
      <c r="F545" s="12">
        <v>11</v>
      </c>
      <c r="G545" s="12" t="s">
        <v>10</v>
      </c>
    </row>
    <row r="546" spans="3:7" ht="15" thickBot="1" x14ac:dyDescent="0.35">
      <c r="C546" s="10">
        <v>43223</v>
      </c>
      <c r="D546" s="11">
        <v>0.46781249999999996</v>
      </c>
      <c r="E546" s="12" t="s">
        <v>9</v>
      </c>
      <c r="F546" s="12">
        <v>14</v>
      </c>
      <c r="G546" s="12" t="s">
        <v>11</v>
      </c>
    </row>
    <row r="547" spans="3:7" ht="15" thickBot="1" x14ac:dyDescent="0.35">
      <c r="C547" s="10">
        <v>43223</v>
      </c>
      <c r="D547" s="11">
        <v>0.48142361111111115</v>
      </c>
      <c r="E547" s="12" t="s">
        <v>9</v>
      </c>
      <c r="F547" s="12">
        <v>11</v>
      </c>
      <c r="G547" s="12" t="s">
        <v>11</v>
      </c>
    </row>
    <row r="548" spans="3:7" ht="15" thickBot="1" x14ac:dyDescent="0.35">
      <c r="C548" s="10">
        <v>43223</v>
      </c>
      <c r="D548" s="11">
        <v>0.49546296296296299</v>
      </c>
      <c r="E548" s="12" t="s">
        <v>9</v>
      </c>
      <c r="F548" s="12">
        <v>17</v>
      </c>
      <c r="G548" s="12" t="s">
        <v>10</v>
      </c>
    </row>
    <row r="549" spans="3:7" ht="15" thickBot="1" x14ac:dyDescent="0.35">
      <c r="C549" s="10">
        <v>43223</v>
      </c>
      <c r="D549" s="11">
        <v>0.49681712962962959</v>
      </c>
      <c r="E549" s="12" t="s">
        <v>9</v>
      </c>
      <c r="F549" s="12">
        <v>18</v>
      </c>
      <c r="G549" s="12" t="s">
        <v>10</v>
      </c>
    </row>
    <row r="550" spans="3:7" ht="15" thickBot="1" x14ac:dyDescent="0.35">
      <c r="C550" s="10">
        <v>43223</v>
      </c>
      <c r="D550" s="11">
        <v>0.49751157407407409</v>
      </c>
      <c r="E550" s="12" t="s">
        <v>9</v>
      </c>
      <c r="F550" s="12">
        <v>12</v>
      </c>
      <c r="G550" s="12" t="s">
        <v>11</v>
      </c>
    </row>
    <row r="551" spans="3:7" ht="15" thickBot="1" x14ac:dyDescent="0.35">
      <c r="C551" s="10">
        <v>43223</v>
      </c>
      <c r="D551" s="11">
        <v>0.49777777777777782</v>
      </c>
      <c r="E551" s="12" t="s">
        <v>9</v>
      </c>
      <c r="F551" s="12">
        <v>11</v>
      </c>
      <c r="G551" s="12" t="s">
        <v>11</v>
      </c>
    </row>
    <row r="552" spans="3:7" ht="15" thickBot="1" x14ac:dyDescent="0.35">
      <c r="C552" s="10">
        <v>43223</v>
      </c>
      <c r="D552" s="11">
        <v>0.50747685185185187</v>
      </c>
      <c r="E552" s="12" t="s">
        <v>9</v>
      </c>
      <c r="F552" s="12">
        <v>13</v>
      </c>
      <c r="G552" s="12" t="s">
        <v>10</v>
      </c>
    </row>
    <row r="553" spans="3:7" ht="15" thickBot="1" x14ac:dyDescent="0.35">
      <c r="C553" s="10">
        <v>43223</v>
      </c>
      <c r="D553" s="11">
        <v>0.53053240740740748</v>
      </c>
      <c r="E553" s="12" t="s">
        <v>9</v>
      </c>
      <c r="F553" s="12">
        <v>22</v>
      </c>
      <c r="G553" s="12" t="s">
        <v>10</v>
      </c>
    </row>
    <row r="554" spans="3:7" ht="15" thickBot="1" x14ac:dyDescent="0.35">
      <c r="C554" s="10">
        <v>43223</v>
      </c>
      <c r="D554" s="11">
        <v>0.57847222222222217</v>
      </c>
      <c r="E554" s="12" t="s">
        <v>9</v>
      </c>
      <c r="F554" s="12">
        <v>13</v>
      </c>
      <c r="G554" s="12" t="s">
        <v>10</v>
      </c>
    </row>
    <row r="555" spans="3:7" ht="15" thickBot="1" x14ac:dyDescent="0.35">
      <c r="C555" s="10">
        <v>43223</v>
      </c>
      <c r="D555" s="11">
        <v>0.58131944444444439</v>
      </c>
      <c r="E555" s="12" t="s">
        <v>9</v>
      </c>
      <c r="F555" s="12">
        <v>10</v>
      </c>
      <c r="G555" s="12" t="s">
        <v>11</v>
      </c>
    </row>
    <row r="556" spans="3:7" ht="15" thickBot="1" x14ac:dyDescent="0.35">
      <c r="C556" s="10">
        <v>43223</v>
      </c>
      <c r="D556" s="11">
        <v>0.58293981481481483</v>
      </c>
      <c r="E556" s="12" t="s">
        <v>9</v>
      </c>
      <c r="F556" s="12">
        <v>14</v>
      </c>
      <c r="G556" s="12" t="s">
        <v>11</v>
      </c>
    </row>
    <row r="557" spans="3:7" ht="15" thickBot="1" x14ac:dyDescent="0.35">
      <c r="C557" s="10">
        <v>43223</v>
      </c>
      <c r="D557" s="11">
        <v>0.61703703703703705</v>
      </c>
      <c r="E557" s="12" t="s">
        <v>9</v>
      </c>
      <c r="F557" s="12">
        <v>11</v>
      </c>
      <c r="G557" s="12" t="s">
        <v>11</v>
      </c>
    </row>
    <row r="558" spans="3:7" ht="15" thickBot="1" x14ac:dyDescent="0.35">
      <c r="C558" s="10">
        <v>43223</v>
      </c>
      <c r="D558" s="11">
        <v>0.62746527777777772</v>
      </c>
      <c r="E558" s="12" t="s">
        <v>9</v>
      </c>
      <c r="F558" s="12">
        <v>10</v>
      </c>
      <c r="G558" s="12" t="s">
        <v>11</v>
      </c>
    </row>
    <row r="559" spans="3:7" ht="15" thickBot="1" x14ac:dyDescent="0.35">
      <c r="C559" s="10">
        <v>43223</v>
      </c>
      <c r="D559" s="11">
        <v>0.63917824074074081</v>
      </c>
      <c r="E559" s="12" t="s">
        <v>9</v>
      </c>
      <c r="F559" s="12">
        <v>21</v>
      </c>
      <c r="G559" s="12" t="s">
        <v>10</v>
      </c>
    </row>
    <row r="560" spans="3:7" ht="15" thickBot="1" x14ac:dyDescent="0.35">
      <c r="C560" s="10">
        <v>43223</v>
      </c>
      <c r="D560" s="11">
        <v>0.6740624999999999</v>
      </c>
      <c r="E560" s="12" t="s">
        <v>9</v>
      </c>
      <c r="F560" s="12">
        <v>23</v>
      </c>
      <c r="G560" s="12" t="s">
        <v>10</v>
      </c>
    </row>
    <row r="561" spans="3:7" ht="15" thickBot="1" x14ac:dyDescent="0.35">
      <c r="C561" s="10">
        <v>43223</v>
      </c>
      <c r="D561" s="11">
        <v>0.67423611111111115</v>
      </c>
      <c r="E561" s="12" t="s">
        <v>9</v>
      </c>
      <c r="F561" s="12">
        <v>18</v>
      </c>
      <c r="G561" s="12" t="s">
        <v>10</v>
      </c>
    </row>
    <row r="562" spans="3:7" ht="15" thickBot="1" x14ac:dyDescent="0.35">
      <c r="C562" s="10">
        <v>43223</v>
      </c>
      <c r="D562" s="11">
        <v>0.67668981481481483</v>
      </c>
      <c r="E562" s="12" t="s">
        <v>9</v>
      </c>
      <c r="F562" s="12">
        <v>15</v>
      </c>
      <c r="G562" s="12" t="s">
        <v>11</v>
      </c>
    </row>
    <row r="563" spans="3:7" ht="15" thickBot="1" x14ac:dyDescent="0.35">
      <c r="C563" s="10">
        <v>43223</v>
      </c>
      <c r="D563" s="11">
        <v>0.69499999999999995</v>
      </c>
      <c r="E563" s="12" t="s">
        <v>9</v>
      </c>
      <c r="F563" s="12">
        <v>26</v>
      </c>
      <c r="G563" s="12" t="s">
        <v>10</v>
      </c>
    </row>
    <row r="564" spans="3:7" ht="15" thickBot="1" x14ac:dyDescent="0.35">
      <c r="C564" s="10">
        <v>43223</v>
      </c>
      <c r="D564" s="11">
        <v>0.69704861111111116</v>
      </c>
      <c r="E564" s="12" t="s">
        <v>9</v>
      </c>
      <c r="F564" s="12">
        <v>19</v>
      </c>
      <c r="G564" s="12" t="s">
        <v>10</v>
      </c>
    </row>
    <row r="565" spans="3:7" ht="15" thickBot="1" x14ac:dyDescent="0.35">
      <c r="C565" s="10">
        <v>43223</v>
      </c>
      <c r="D565" s="11">
        <v>0.69788194444444451</v>
      </c>
      <c r="E565" s="12" t="s">
        <v>9</v>
      </c>
      <c r="F565" s="12">
        <v>21</v>
      </c>
      <c r="G565" s="12" t="s">
        <v>10</v>
      </c>
    </row>
    <row r="566" spans="3:7" ht="15" thickBot="1" x14ac:dyDescent="0.35">
      <c r="C566" s="10">
        <v>43223</v>
      </c>
      <c r="D566" s="11">
        <v>0.69891203703703697</v>
      </c>
      <c r="E566" s="12" t="s">
        <v>9</v>
      </c>
      <c r="F566" s="12">
        <v>18</v>
      </c>
      <c r="G566" s="12" t="s">
        <v>10</v>
      </c>
    </row>
    <row r="567" spans="3:7" ht="15" thickBot="1" x14ac:dyDescent="0.35">
      <c r="C567" s="10">
        <v>43223</v>
      </c>
      <c r="D567" s="11">
        <v>0.69913194444444438</v>
      </c>
      <c r="E567" s="12" t="s">
        <v>9</v>
      </c>
      <c r="F567" s="12">
        <v>22</v>
      </c>
      <c r="G567" s="12" t="s">
        <v>10</v>
      </c>
    </row>
    <row r="568" spans="3:7" ht="15" thickBot="1" x14ac:dyDescent="0.35">
      <c r="C568" s="10">
        <v>43223</v>
      </c>
      <c r="D568" s="11">
        <v>0.6997916666666667</v>
      </c>
      <c r="E568" s="12" t="s">
        <v>9</v>
      </c>
      <c r="F568" s="12">
        <v>21</v>
      </c>
      <c r="G568" s="12" t="s">
        <v>10</v>
      </c>
    </row>
    <row r="569" spans="3:7" ht="15" thickBot="1" x14ac:dyDescent="0.35">
      <c r="C569" s="10">
        <v>43223</v>
      </c>
      <c r="D569" s="11">
        <v>0.70028935185185182</v>
      </c>
      <c r="E569" s="12" t="s">
        <v>9</v>
      </c>
      <c r="F569" s="12">
        <v>10</v>
      </c>
      <c r="G569" s="12" t="s">
        <v>10</v>
      </c>
    </row>
    <row r="570" spans="3:7" ht="15" thickBot="1" x14ac:dyDescent="0.35">
      <c r="C570" s="10">
        <v>43223</v>
      </c>
      <c r="D570" s="11">
        <v>0.70141203703703703</v>
      </c>
      <c r="E570" s="12" t="s">
        <v>9</v>
      </c>
      <c r="F570" s="12">
        <v>11</v>
      </c>
      <c r="G570" s="12" t="s">
        <v>11</v>
      </c>
    </row>
    <row r="571" spans="3:7" ht="15" thickBot="1" x14ac:dyDescent="0.35">
      <c r="C571" s="10">
        <v>43223</v>
      </c>
      <c r="D571" s="11">
        <v>0.70207175925925924</v>
      </c>
      <c r="E571" s="12" t="s">
        <v>9</v>
      </c>
      <c r="F571" s="12">
        <v>34</v>
      </c>
      <c r="G571" s="12" t="s">
        <v>10</v>
      </c>
    </row>
    <row r="572" spans="3:7" ht="15" thickBot="1" x14ac:dyDescent="0.35">
      <c r="C572" s="10">
        <v>43223</v>
      </c>
      <c r="D572" s="11">
        <v>0.70246527777777779</v>
      </c>
      <c r="E572" s="12" t="s">
        <v>9</v>
      </c>
      <c r="F572" s="12">
        <v>27</v>
      </c>
      <c r="G572" s="12" t="s">
        <v>10</v>
      </c>
    </row>
    <row r="573" spans="3:7" ht="15" thickBot="1" x14ac:dyDescent="0.35">
      <c r="C573" s="10">
        <v>43223</v>
      </c>
      <c r="D573" s="11">
        <v>0.70488425925925924</v>
      </c>
      <c r="E573" s="12" t="s">
        <v>9</v>
      </c>
      <c r="F573" s="12">
        <v>28</v>
      </c>
      <c r="G573" s="12" t="s">
        <v>10</v>
      </c>
    </row>
    <row r="574" spans="3:7" ht="15" thickBot="1" x14ac:dyDescent="0.35">
      <c r="C574" s="10">
        <v>43223</v>
      </c>
      <c r="D574" s="11">
        <v>0.70624999999999993</v>
      </c>
      <c r="E574" s="12" t="s">
        <v>9</v>
      </c>
      <c r="F574" s="12">
        <v>19</v>
      </c>
      <c r="G574" s="12" t="s">
        <v>10</v>
      </c>
    </row>
    <row r="575" spans="3:7" ht="15" thickBot="1" x14ac:dyDescent="0.35">
      <c r="C575" s="10">
        <v>43223</v>
      </c>
      <c r="D575" s="11">
        <v>0.70627314814814823</v>
      </c>
      <c r="E575" s="12" t="s">
        <v>9</v>
      </c>
      <c r="F575" s="12">
        <v>19</v>
      </c>
      <c r="G575" s="12" t="s">
        <v>10</v>
      </c>
    </row>
    <row r="576" spans="3:7" ht="15" thickBot="1" x14ac:dyDescent="0.35">
      <c r="C576" s="10">
        <v>43223</v>
      </c>
      <c r="D576" s="11">
        <v>0.70886574074074071</v>
      </c>
      <c r="E576" s="12" t="s">
        <v>9</v>
      </c>
      <c r="F576" s="12">
        <v>33</v>
      </c>
      <c r="G576" s="12" t="s">
        <v>10</v>
      </c>
    </row>
    <row r="577" spans="3:7" ht="15" thickBot="1" x14ac:dyDescent="0.35">
      <c r="C577" s="10">
        <v>43223</v>
      </c>
      <c r="D577" s="11">
        <v>0.70945601851851858</v>
      </c>
      <c r="E577" s="12" t="s">
        <v>9</v>
      </c>
      <c r="F577" s="12">
        <v>28</v>
      </c>
      <c r="G577" s="12" t="s">
        <v>11</v>
      </c>
    </row>
    <row r="578" spans="3:7" ht="15" thickBot="1" x14ac:dyDescent="0.35">
      <c r="C578" s="10">
        <v>43223</v>
      </c>
      <c r="D578" s="11">
        <v>0.71021990740740737</v>
      </c>
      <c r="E578" s="12" t="s">
        <v>9</v>
      </c>
      <c r="F578" s="12">
        <v>25</v>
      </c>
      <c r="G578" s="12" t="s">
        <v>10</v>
      </c>
    </row>
    <row r="579" spans="3:7" ht="15" thickBot="1" x14ac:dyDescent="0.35">
      <c r="C579" s="10">
        <v>43223</v>
      </c>
      <c r="D579" s="11">
        <v>0.7117592592592592</v>
      </c>
      <c r="E579" s="12" t="s">
        <v>9</v>
      </c>
      <c r="F579" s="12">
        <v>12</v>
      </c>
      <c r="G579" s="12" t="s">
        <v>11</v>
      </c>
    </row>
    <row r="580" spans="3:7" ht="15" thickBot="1" x14ac:dyDescent="0.35">
      <c r="C580" s="10">
        <v>43223</v>
      </c>
      <c r="D580" s="11">
        <v>0.71531250000000002</v>
      </c>
      <c r="E580" s="12" t="s">
        <v>9</v>
      </c>
      <c r="F580" s="12">
        <v>10</v>
      </c>
      <c r="G580" s="12" t="s">
        <v>10</v>
      </c>
    </row>
    <row r="581" spans="3:7" ht="15" thickBot="1" x14ac:dyDescent="0.35">
      <c r="C581" s="10">
        <v>43223</v>
      </c>
      <c r="D581" s="11">
        <v>0.71685185185185185</v>
      </c>
      <c r="E581" s="12" t="s">
        <v>9</v>
      </c>
      <c r="F581" s="12">
        <v>12</v>
      </c>
      <c r="G581" s="12" t="s">
        <v>11</v>
      </c>
    </row>
    <row r="582" spans="3:7" ht="15" thickBot="1" x14ac:dyDescent="0.35">
      <c r="C582" s="10">
        <v>43223</v>
      </c>
      <c r="D582" s="11">
        <v>0.72024305555555557</v>
      </c>
      <c r="E582" s="12" t="s">
        <v>9</v>
      </c>
      <c r="F582" s="12">
        <v>19</v>
      </c>
      <c r="G582" s="12" t="s">
        <v>10</v>
      </c>
    </row>
    <row r="583" spans="3:7" ht="15" thickBot="1" x14ac:dyDescent="0.35">
      <c r="C583" s="10">
        <v>43223</v>
      </c>
      <c r="D583" s="11">
        <v>0.7212615740740741</v>
      </c>
      <c r="E583" s="12" t="s">
        <v>9</v>
      </c>
      <c r="F583" s="12">
        <v>20</v>
      </c>
      <c r="G583" s="12" t="s">
        <v>10</v>
      </c>
    </row>
    <row r="584" spans="3:7" ht="15" thickBot="1" x14ac:dyDescent="0.35">
      <c r="C584" s="10">
        <v>43223</v>
      </c>
      <c r="D584" s="11">
        <v>0.72128472222222229</v>
      </c>
      <c r="E584" s="12" t="s">
        <v>9</v>
      </c>
      <c r="F584" s="12">
        <v>17</v>
      </c>
      <c r="G584" s="12" t="s">
        <v>10</v>
      </c>
    </row>
    <row r="585" spans="3:7" ht="15" thickBot="1" x14ac:dyDescent="0.35">
      <c r="C585" s="10">
        <v>43223</v>
      </c>
      <c r="D585" s="11">
        <v>0.72130787037037036</v>
      </c>
      <c r="E585" s="12" t="s">
        <v>9</v>
      </c>
      <c r="F585" s="12">
        <v>25</v>
      </c>
      <c r="G585" s="12" t="s">
        <v>10</v>
      </c>
    </row>
    <row r="586" spans="3:7" ht="15" thickBot="1" x14ac:dyDescent="0.35">
      <c r="C586" s="10">
        <v>43223</v>
      </c>
      <c r="D586" s="11">
        <v>0.72170138888888891</v>
      </c>
      <c r="E586" s="12" t="s">
        <v>9</v>
      </c>
      <c r="F586" s="12">
        <v>20</v>
      </c>
      <c r="G586" s="12" t="s">
        <v>11</v>
      </c>
    </row>
    <row r="587" spans="3:7" ht="15" thickBot="1" x14ac:dyDescent="0.35">
      <c r="C587" s="10">
        <v>43223</v>
      </c>
      <c r="D587" s="11">
        <v>0.72172453703703709</v>
      </c>
      <c r="E587" s="12" t="s">
        <v>9</v>
      </c>
      <c r="F587" s="12">
        <v>20</v>
      </c>
      <c r="G587" s="12" t="s">
        <v>11</v>
      </c>
    </row>
    <row r="588" spans="3:7" ht="15" thickBot="1" x14ac:dyDescent="0.35">
      <c r="C588" s="10">
        <v>43223</v>
      </c>
      <c r="D588" s="11">
        <v>0.72173611111111102</v>
      </c>
      <c r="E588" s="12" t="s">
        <v>9</v>
      </c>
      <c r="F588" s="12">
        <v>17</v>
      </c>
      <c r="G588" s="12" t="s">
        <v>11</v>
      </c>
    </row>
    <row r="589" spans="3:7" ht="15" thickBot="1" x14ac:dyDescent="0.35">
      <c r="C589" s="10">
        <v>43223</v>
      </c>
      <c r="D589" s="11">
        <v>0.72174768518518517</v>
      </c>
      <c r="E589" s="12" t="s">
        <v>9</v>
      </c>
      <c r="F589" s="12">
        <v>13</v>
      </c>
      <c r="G589" s="12" t="s">
        <v>11</v>
      </c>
    </row>
    <row r="590" spans="3:7" ht="15" thickBot="1" x14ac:dyDescent="0.35">
      <c r="C590" s="10">
        <v>43223</v>
      </c>
      <c r="D590" s="11">
        <v>0.7217824074074074</v>
      </c>
      <c r="E590" s="12" t="s">
        <v>9</v>
      </c>
      <c r="F590" s="12">
        <v>12</v>
      </c>
      <c r="G590" s="12" t="s">
        <v>11</v>
      </c>
    </row>
    <row r="591" spans="3:7" ht="15" thickBot="1" x14ac:dyDescent="0.35">
      <c r="C591" s="10">
        <v>43223</v>
      </c>
      <c r="D591" s="11">
        <v>0.72603009259259255</v>
      </c>
      <c r="E591" s="12" t="s">
        <v>9</v>
      </c>
      <c r="F591" s="12">
        <v>13</v>
      </c>
      <c r="G591" s="12" t="s">
        <v>11</v>
      </c>
    </row>
    <row r="592" spans="3:7" ht="15" thickBot="1" x14ac:dyDescent="0.35">
      <c r="C592" s="10">
        <v>43223</v>
      </c>
      <c r="D592" s="11">
        <v>0.73783564814814817</v>
      </c>
      <c r="E592" s="12" t="s">
        <v>9</v>
      </c>
      <c r="F592" s="12">
        <v>13</v>
      </c>
      <c r="G592" s="12" t="s">
        <v>11</v>
      </c>
    </row>
    <row r="593" spans="3:7" ht="15" thickBot="1" x14ac:dyDescent="0.35">
      <c r="C593" s="10">
        <v>43223</v>
      </c>
      <c r="D593" s="11">
        <v>0.74052083333333341</v>
      </c>
      <c r="E593" s="12" t="s">
        <v>9</v>
      </c>
      <c r="F593" s="12">
        <v>11</v>
      </c>
      <c r="G593" s="12" t="s">
        <v>10</v>
      </c>
    </row>
    <row r="594" spans="3:7" ht="15" thickBot="1" x14ac:dyDescent="0.35">
      <c r="C594" s="10">
        <v>43223</v>
      </c>
      <c r="D594" s="11">
        <v>0.74054398148148148</v>
      </c>
      <c r="E594" s="12" t="s">
        <v>9</v>
      </c>
      <c r="F594" s="12">
        <v>14</v>
      </c>
      <c r="G594" s="12" t="s">
        <v>10</v>
      </c>
    </row>
    <row r="595" spans="3:7" ht="15" thickBot="1" x14ac:dyDescent="0.35">
      <c r="C595" s="10">
        <v>43223</v>
      </c>
      <c r="D595" s="11">
        <v>0.74055555555555552</v>
      </c>
      <c r="E595" s="12" t="s">
        <v>9</v>
      </c>
      <c r="F595" s="12">
        <v>20</v>
      </c>
      <c r="G595" s="12" t="s">
        <v>10</v>
      </c>
    </row>
    <row r="596" spans="3:7" ht="15" thickBot="1" x14ac:dyDescent="0.35">
      <c r="C596" s="10">
        <v>43223</v>
      </c>
      <c r="D596" s="11">
        <v>0.74414351851851857</v>
      </c>
      <c r="E596" s="12" t="s">
        <v>9</v>
      </c>
      <c r="F596" s="12">
        <v>22</v>
      </c>
      <c r="G596" s="12" t="s">
        <v>10</v>
      </c>
    </row>
    <row r="597" spans="3:7" ht="15" thickBot="1" x14ac:dyDescent="0.35">
      <c r="C597" s="10">
        <v>43223</v>
      </c>
      <c r="D597" s="11">
        <v>0.74959490740740742</v>
      </c>
      <c r="E597" s="12" t="s">
        <v>9</v>
      </c>
      <c r="F597" s="12">
        <v>22</v>
      </c>
      <c r="G597" s="12" t="s">
        <v>11</v>
      </c>
    </row>
    <row r="598" spans="3:7" ht="15" thickBot="1" x14ac:dyDescent="0.35">
      <c r="C598" s="10">
        <v>43223</v>
      </c>
      <c r="D598" s="11">
        <v>0.74960648148148146</v>
      </c>
      <c r="E598" s="12" t="s">
        <v>9</v>
      </c>
      <c r="F598" s="12">
        <v>20</v>
      </c>
      <c r="G598" s="12" t="s">
        <v>11</v>
      </c>
    </row>
    <row r="599" spans="3:7" ht="15" thickBot="1" x14ac:dyDescent="0.35">
      <c r="C599" s="10">
        <v>43223</v>
      </c>
      <c r="D599" s="11">
        <v>0.74964120370370368</v>
      </c>
      <c r="E599" s="12" t="s">
        <v>9</v>
      </c>
      <c r="F599" s="12">
        <v>22</v>
      </c>
      <c r="G599" s="12" t="s">
        <v>11</v>
      </c>
    </row>
    <row r="600" spans="3:7" ht="15" thickBot="1" x14ac:dyDescent="0.35">
      <c r="C600" s="10">
        <v>43223</v>
      </c>
      <c r="D600" s="11">
        <v>0.74965277777777783</v>
      </c>
      <c r="E600" s="12" t="s">
        <v>9</v>
      </c>
      <c r="F600" s="12">
        <v>21</v>
      </c>
      <c r="G600" s="12" t="s">
        <v>11</v>
      </c>
    </row>
    <row r="601" spans="3:7" ht="15" thickBot="1" x14ac:dyDescent="0.35">
      <c r="C601" s="10">
        <v>43223</v>
      </c>
      <c r="D601" s="11">
        <v>0.74966435185185187</v>
      </c>
      <c r="E601" s="12" t="s">
        <v>9</v>
      </c>
      <c r="F601" s="12">
        <v>14</v>
      </c>
      <c r="G601" s="12" t="s">
        <v>11</v>
      </c>
    </row>
    <row r="602" spans="3:7" ht="15" thickBot="1" x14ac:dyDescent="0.35">
      <c r="C602" s="10">
        <v>43223</v>
      </c>
      <c r="D602" s="11">
        <v>0.75083333333333335</v>
      </c>
      <c r="E602" s="12" t="s">
        <v>9</v>
      </c>
      <c r="F602" s="12">
        <v>11</v>
      </c>
      <c r="G602" s="12" t="s">
        <v>10</v>
      </c>
    </row>
    <row r="603" spans="3:7" ht="15" thickBot="1" x14ac:dyDescent="0.35">
      <c r="C603" s="10">
        <v>43223</v>
      </c>
      <c r="D603" s="11">
        <v>0.75362268518518516</v>
      </c>
      <c r="E603" s="12" t="s">
        <v>9</v>
      </c>
      <c r="F603" s="12">
        <v>27</v>
      </c>
      <c r="G603" s="12" t="s">
        <v>10</v>
      </c>
    </row>
    <row r="604" spans="3:7" ht="15" thickBot="1" x14ac:dyDescent="0.35">
      <c r="C604" s="10">
        <v>43223</v>
      </c>
      <c r="D604" s="11">
        <v>0.75373842592592588</v>
      </c>
      <c r="E604" s="12" t="s">
        <v>9</v>
      </c>
      <c r="F604" s="12">
        <v>18</v>
      </c>
      <c r="G604" s="12" t="s">
        <v>10</v>
      </c>
    </row>
    <row r="605" spans="3:7" ht="15" thickBot="1" x14ac:dyDescent="0.35">
      <c r="C605" s="10">
        <v>43223</v>
      </c>
      <c r="D605" s="11">
        <v>0.75375000000000003</v>
      </c>
      <c r="E605" s="12" t="s">
        <v>9</v>
      </c>
      <c r="F605" s="12">
        <v>21</v>
      </c>
      <c r="G605" s="12" t="s">
        <v>10</v>
      </c>
    </row>
    <row r="606" spans="3:7" ht="15" thickBot="1" x14ac:dyDescent="0.35">
      <c r="C606" s="10">
        <v>43223</v>
      </c>
      <c r="D606" s="11">
        <v>0.75376157407407407</v>
      </c>
      <c r="E606" s="12" t="s">
        <v>9</v>
      </c>
      <c r="F606" s="12">
        <v>16</v>
      </c>
      <c r="G606" s="12" t="s">
        <v>10</v>
      </c>
    </row>
    <row r="607" spans="3:7" ht="15" thickBot="1" x14ac:dyDescent="0.35">
      <c r="C607" s="10">
        <v>43223</v>
      </c>
      <c r="D607" s="11">
        <v>0.75378472222222215</v>
      </c>
      <c r="E607" s="12" t="s">
        <v>9</v>
      </c>
      <c r="F607" s="12">
        <v>22</v>
      </c>
      <c r="G607" s="12" t="s">
        <v>10</v>
      </c>
    </row>
    <row r="608" spans="3:7" ht="15" thickBot="1" x14ac:dyDescent="0.35">
      <c r="C608" s="10">
        <v>43223</v>
      </c>
      <c r="D608" s="11">
        <v>0.75493055555555555</v>
      </c>
      <c r="E608" s="12" t="s">
        <v>9</v>
      </c>
      <c r="F608" s="12">
        <v>12</v>
      </c>
      <c r="G608" s="12" t="s">
        <v>10</v>
      </c>
    </row>
    <row r="609" spans="3:7" ht="15" thickBot="1" x14ac:dyDescent="0.35">
      <c r="C609" s="10">
        <v>43223</v>
      </c>
      <c r="D609" s="11">
        <v>0.76033564814814814</v>
      </c>
      <c r="E609" s="12" t="s">
        <v>9</v>
      </c>
      <c r="F609" s="12">
        <v>29</v>
      </c>
      <c r="G609" s="12" t="s">
        <v>10</v>
      </c>
    </row>
    <row r="610" spans="3:7" ht="15" thickBot="1" x14ac:dyDescent="0.35">
      <c r="C610" s="10">
        <v>43223</v>
      </c>
      <c r="D610" s="11">
        <v>0.76115740740740734</v>
      </c>
      <c r="E610" s="12" t="s">
        <v>9</v>
      </c>
      <c r="F610" s="12">
        <v>25</v>
      </c>
      <c r="G610" s="12" t="s">
        <v>10</v>
      </c>
    </row>
    <row r="611" spans="3:7" ht="15" thickBot="1" x14ac:dyDescent="0.35">
      <c r="C611" s="10">
        <v>43223</v>
      </c>
      <c r="D611" s="11">
        <v>0.76219907407407417</v>
      </c>
      <c r="E611" s="12" t="s">
        <v>9</v>
      </c>
      <c r="F611" s="12">
        <v>23</v>
      </c>
      <c r="G611" s="12" t="s">
        <v>10</v>
      </c>
    </row>
    <row r="612" spans="3:7" ht="15" thickBot="1" x14ac:dyDescent="0.35">
      <c r="C612" s="10">
        <v>43223</v>
      </c>
      <c r="D612" s="11">
        <v>0.76444444444444448</v>
      </c>
      <c r="E612" s="12" t="s">
        <v>9</v>
      </c>
      <c r="F612" s="12">
        <v>21</v>
      </c>
      <c r="G612" s="12" t="s">
        <v>10</v>
      </c>
    </row>
    <row r="613" spans="3:7" ht="15" thickBot="1" x14ac:dyDescent="0.35">
      <c r="C613" s="10">
        <v>43223</v>
      </c>
      <c r="D613" s="11">
        <v>0.76515046296296296</v>
      </c>
      <c r="E613" s="12" t="s">
        <v>9</v>
      </c>
      <c r="F613" s="12">
        <v>16</v>
      </c>
      <c r="G613" s="12" t="s">
        <v>10</v>
      </c>
    </row>
    <row r="614" spans="3:7" ht="15" thickBot="1" x14ac:dyDescent="0.35">
      <c r="C614" s="10">
        <v>43223</v>
      </c>
      <c r="D614" s="11">
        <v>0.76649305555555547</v>
      </c>
      <c r="E614" s="12" t="s">
        <v>9</v>
      </c>
      <c r="F614" s="12">
        <v>22</v>
      </c>
      <c r="G614" s="12" t="s">
        <v>11</v>
      </c>
    </row>
    <row r="615" spans="3:7" ht="15" thickBot="1" x14ac:dyDescent="0.35">
      <c r="C615" s="10">
        <v>43223</v>
      </c>
      <c r="D615" s="11">
        <v>0.76650462962962962</v>
      </c>
      <c r="E615" s="12" t="s">
        <v>9</v>
      </c>
      <c r="F615" s="12">
        <v>22</v>
      </c>
      <c r="G615" s="12" t="s">
        <v>11</v>
      </c>
    </row>
    <row r="616" spans="3:7" ht="15" thickBot="1" x14ac:dyDescent="0.35">
      <c r="C616" s="10">
        <v>43223</v>
      </c>
      <c r="D616" s="11">
        <v>0.76651620370370377</v>
      </c>
      <c r="E616" s="12" t="s">
        <v>9</v>
      </c>
      <c r="F616" s="12">
        <v>22</v>
      </c>
      <c r="G616" s="12" t="s">
        <v>11</v>
      </c>
    </row>
    <row r="617" spans="3:7" ht="15" thickBot="1" x14ac:dyDescent="0.35">
      <c r="C617" s="10">
        <v>43223</v>
      </c>
      <c r="D617" s="11">
        <v>0.76656250000000004</v>
      </c>
      <c r="E617" s="12" t="s">
        <v>9</v>
      </c>
      <c r="F617" s="12">
        <v>18</v>
      </c>
      <c r="G617" s="12" t="s">
        <v>11</v>
      </c>
    </row>
    <row r="618" spans="3:7" ht="15" thickBot="1" x14ac:dyDescent="0.35">
      <c r="C618" s="10">
        <v>43223</v>
      </c>
      <c r="D618" s="11">
        <v>0.76657407407407396</v>
      </c>
      <c r="E618" s="12" t="s">
        <v>9</v>
      </c>
      <c r="F618" s="12">
        <v>16</v>
      </c>
      <c r="G618" s="12" t="s">
        <v>11</v>
      </c>
    </row>
    <row r="619" spans="3:7" ht="15" thickBot="1" x14ac:dyDescent="0.35">
      <c r="C619" s="10">
        <v>43223</v>
      </c>
      <c r="D619" s="11">
        <v>0.7677546296296297</v>
      </c>
      <c r="E619" s="12" t="s">
        <v>9</v>
      </c>
      <c r="F619" s="12">
        <v>24</v>
      </c>
      <c r="G619" s="12" t="s">
        <v>10</v>
      </c>
    </row>
    <row r="620" spans="3:7" ht="15" thickBot="1" x14ac:dyDescent="0.35">
      <c r="C620" s="10">
        <v>43223</v>
      </c>
      <c r="D620" s="11">
        <v>0.76869212962962974</v>
      </c>
      <c r="E620" s="12" t="s">
        <v>9</v>
      </c>
      <c r="F620" s="12">
        <v>10</v>
      </c>
      <c r="G620" s="12" t="s">
        <v>10</v>
      </c>
    </row>
    <row r="621" spans="3:7" ht="15" thickBot="1" x14ac:dyDescent="0.35">
      <c r="C621" s="10">
        <v>43223</v>
      </c>
      <c r="D621" s="11">
        <v>0.77170138888888884</v>
      </c>
      <c r="E621" s="12" t="s">
        <v>9</v>
      </c>
      <c r="F621" s="12">
        <v>12</v>
      </c>
      <c r="G621" s="12" t="s">
        <v>11</v>
      </c>
    </row>
    <row r="622" spans="3:7" ht="15" thickBot="1" x14ac:dyDescent="0.35">
      <c r="C622" s="10">
        <v>43223</v>
      </c>
      <c r="D622" s="11">
        <v>0.77296296296296296</v>
      </c>
      <c r="E622" s="12" t="s">
        <v>9</v>
      </c>
      <c r="F622" s="12">
        <v>40</v>
      </c>
      <c r="G622" s="12" t="s">
        <v>11</v>
      </c>
    </row>
    <row r="623" spans="3:7" ht="15" thickBot="1" x14ac:dyDescent="0.35">
      <c r="C623" s="10">
        <v>43223</v>
      </c>
      <c r="D623" s="11">
        <v>0.77298611111111104</v>
      </c>
      <c r="E623" s="12" t="s">
        <v>9</v>
      </c>
      <c r="F623" s="12">
        <v>26</v>
      </c>
      <c r="G623" s="12" t="s">
        <v>11</v>
      </c>
    </row>
    <row r="624" spans="3:7" ht="15" thickBot="1" x14ac:dyDescent="0.35">
      <c r="C624" s="10">
        <v>43223</v>
      </c>
      <c r="D624" s="11">
        <v>0.77300925925925934</v>
      </c>
      <c r="E624" s="12" t="s">
        <v>9</v>
      </c>
      <c r="F624" s="12">
        <v>21</v>
      </c>
      <c r="G624" s="12" t="s">
        <v>11</v>
      </c>
    </row>
    <row r="625" spans="3:7" ht="15" thickBot="1" x14ac:dyDescent="0.35">
      <c r="C625" s="10">
        <v>43223</v>
      </c>
      <c r="D625" s="11">
        <v>0.77302083333333327</v>
      </c>
      <c r="E625" s="12" t="s">
        <v>9</v>
      </c>
      <c r="F625" s="12">
        <v>11</v>
      </c>
      <c r="G625" s="12" t="s">
        <v>11</v>
      </c>
    </row>
    <row r="626" spans="3:7" ht="15" thickBot="1" x14ac:dyDescent="0.35">
      <c r="C626" s="10">
        <v>43223</v>
      </c>
      <c r="D626" s="11">
        <v>0.77303240740740742</v>
      </c>
      <c r="E626" s="12" t="s">
        <v>9</v>
      </c>
      <c r="F626" s="12">
        <v>8</v>
      </c>
      <c r="G626" s="12" t="s">
        <v>11</v>
      </c>
    </row>
    <row r="627" spans="3:7" ht="15" thickBot="1" x14ac:dyDescent="0.35">
      <c r="C627" s="10">
        <v>43223</v>
      </c>
      <c r="D627" s="11">
        <v>0.77443287037037034</v>
      </c>
      <c r="E627" s="12" t="s">
        <v>9</v>
      </c>
      <c r="F627" s="12">
        <v>19</v>
      </c>
      <c r="G627" s="12" t="s">
        <v>10</v>
      </c>
    </row>
    <row r="628" spans="3:7" ht="15" thickBot="1" x14ac:dyDescent="0.35">
      <c r="C628" s="10">
        <v>43223</v>
      </c>
      <c r="D628" s="11">
        <v>0.77447916666666661</v>
      </c>
      <c r="E628" s="12" t="s">
        <v>9</v>
      </c>
      <c r="F628" s="12">
        <v>16</v>
      </c>
      <c r="G628" s="12" t="s">
        <v>10</v>
      </c>
    </row>
    <row r="629" spans="3:7" ht="15" thickBot="1" x14ac:dyDescent="0.35">
      <c r="C629" s="10">
        <v>43223</v>
      </c>
      <c r="D629" s="11">
        <v>0.77447916666666661</v>
      </c>
      <c r="E629" s="12" t="s">
        <v>9</v>
      </c>
      <c r="F629" s="12">
        <v>15</v>
      </c>
      <c r="G629" s="12" t="s">
        <v>10</v>
      </c>
    </row>
    <row r="630" spans="3:7" ht="15" thickBot="1" x14ac:dyDescent="0.35">
      <c r="C630" s="10">
        <v>43223</v>
      </c>
      <c r="D630" s="11">
        <v>0.77449074074074076</v>
      </c>
      <c r="E630" s="12" t="s">
        <v>9</v>
      </c>
      <c r="F630" s="12">
        <v>18</v>
      </c>
      <c r="G630" s="12" t="s">
        <v>10</v>
      </c>
    </row>
    <row r="631" spans="3:7" ht="15" thickBot="1" x14ac:dyDescent="0.35">
      <c r="C631" s="10">
        <v>43223</v>
      </c>
      <c r="D631" s="11">
        <v>0.7745023148148148</v>
      </c>
      <c r="E631" s="12" t="s">
        <v>9</v>
      </c>
      <c r="F631" s="12">
        <v>13</v>
      </c>
      <c r="G631" s="12" t="s">
        <v>10</v>
      </c>
    </row>
    <row r="632" spans="3:7" ht="15" thickBot="1" x14ac:dyDescent="0.35">
      <c r="C632" s="10">
        <v>43223</v>
      </c>
      <c r="D632" s="11">
        <v>0.77525462962962965</v>
      </c>
      <c r="E632" s="12" t="s">
        <v>9</v>
      </c>
      <c r="F632" s="12">
        <v>17</v>
      </c>
      <c r="G632" s="12" t="s">
        <v>11</v>
      </c>
    </row>
    <row r="633" spans="3:7" ht="15" thickBot="1" x14ac:dyDescent="0.35">
      <c r="C633" s="10">
        <v>43223</v>
      </c>
      <c r="D633" s="11">
        <v>0.77525462962962965</v>
      </c>
      <c r="E633" s="12" t="s">
        <v>9</v>
      </c>
      <c r="F633" s="12">
        <v>12</v>
      </c>
      <c r="G633" s="12" t="s">
        <v>11</v>
      </c>
    </row>
    <row r="634" spans="3:7" ht="15" thickBot="1" x14ac:dyDescent="0.35">
      <c r="C634" s="10">
        <v>43223</v>
      </c>
      <c r="D634" s="11">
        <v>0.7756249999999999</v>
      </c>
      <c r="E634" s="12" t="s">
        <v>9</v>
      </c>
      <c r="F634" s="12">
        <v>15</v>
      </c>
      <c r="G634" s="12" t="s">
        <v>11</v>
      </c>
    </row>
    <row r="635" spans="3:7" ht="15" thickBot="1" x14ac:dyDescent="0.35">
      <c r="C635" s="10">
        <v>43223</v>
      </c>
      <c r="D635" s="11">
        <v>0.77569444444444446</v>
      </c>
      <c r="E635" s="12" t="s">
        <v>9</v>
      </c>
      <c r="F635" s="12">
        <v>11</v>
      </c>
      <c r="G635" s="12" t="s">
        <v>11</v>
      </c>
    </row>
    <row r="636" spans="3:7" ht="15" thickBot="1" x14ac:dyDescent="0.35">
      <c r="C636" s="10">
        <v>43223</v>
      </c>
      <c r="D636" s="11">
        <v>0.77572916666666669</v>
      </c>
      <c r="E636" s="12" t="s">
        <v>9</v>
      </c>
      <c r="F636" s="12">
        <v>11</v>
      </c>
      <c r="G636" s="12" t="s">
        <v>11</v>
      </c>
    </row>
    <row r="637" spans="3:7" ht="15" thickBot="1" x14ac:dyDescent="0.35">
      <c r="C637" s="10">
        <v>43223</v>
      </c>
      <c r="D637" s="11">
        <v>0.77618055555555554</v>
      </c>
      <c r="E637" s="12" t="s">
        <v>9</v>
      </c>
      <c r="F637" s="12">
        <v>12</v>
      </c>
      <c r="G637" s="12" t="s">
        <v>11</v>
      </c>
    </row>
    <row r="638" spans="3:7" ht="15" thickBot="1" x14ac:dyDescent="0.35">
      <c r="C638" s="10">
        <v>43223</v>
      </c>
      <c r="D638" s="11">
        <v>0.77636574074074083</v>
      </c>
      <c r="E638" s="12" t="s">
        <v>9</v>
      </c>
      <c r="F638" s="12">
        <v>10</v>
      </c>
      <c r="G638" s="12" t="s">
        <v>11</v>
      </c>
    </row>
    <row r="639" spans="3:7" ht="15" thickBot="1" x14ac:dyDescent="0.35">
      <c r="C639" s="10">
        <v>43223</v>
      </c>
      <c r="D639" s="11">
        <v>0.77673611111111107</v>
      </c>
      <c r="E639" s="12" t="s">
        <v>9</v>
      </c>
      <c r="F639" s="12">
        <v>14</v>
      </c>
      <c r="G639" s="12" t="s">
        <v>11</v>
      </c>
    </row>
    <row r="640" spans="3:7" ht="15" thickBot="1" x14ac:dyDescent="0.35">
      <c r="C640" s="10">
        <v>43223</v>
      </c>
      <c r="D640" s="11">
        <v>0.77690972222222221</v>
      </c>
      <c r="E640" s="12" t="s">
        <v>9</v>
      </c>
      <c r="F640" s="12">
        <v>10</v>
      </c>
      <c r="G640" s="12" t="s">
        <v>11</v>
      </c>
    </row>
    <row r="641" spans="3:7" ht="15" thickBot="1" x14ac:dyDescent="0.35">
      <c r="C641" s="10">
        <v>43223</v>
      </c>
      <c r="D641" s="11">
        <v>0.77711805555555558</v>
      </c>
      <c r="E641" s="12" t="s">
        <v>9</v>
      </c>
      <c r="F641" s="12">
        <v>13</v>
      </c>
      <c r="G641" s="12" t="s">
        <v>11</v>
      </c>
    </row>
    <row r="642" spans="3:7" ht="15" thickBot="1" x14ac:dyDescent="0.35">
      <c r="C642" s="10">
        <v>43223</v>
      </c>
      <c r="D642" s="11">
        <v>0.77835648148148151</v>
      </c>
      <c r="E642" s="12" t="s">
        <v>9</v>
      </c>
      <c r="F642" s="12">
        <v>12</v>
      </c>
      <c r="G642" s="12" t="s">
        <v>11</v>
      </c>
    </row>
    <row r="643" spans="3:7" ht="15" thickBot="1" x14ac:dyDescent="0.35">
      <c r="C643" s="10">
        <v>43223</v>
      </c>
      <c r="D643" s="11">
        <v>0.78217592592592589</v>
      </c>
      <c r="E643" s="12" t="s">
        <v>9</v>
      </c>
      <c r="F643" s="12">
        <v>12</v>
      </c>
      <c r="G643" s="12" t="s">
        <v>11</v>
      </c>
    </row>
    <row r="644" spans="3:7" ht="15" thickBot="1" x14ac:dyDescent="0.35">
      <c r="C644" s="10">
        <v>43223</v>
      </c>
      <c r="D644" s="11">
        <v>0.78222222222222226</v>
      </c>
      <c r="E644" s="12" t="s">
        <v>9</v>
      </c>
      <c r="F644" s="12">
        <v>16</v>
      </c>
      <c r="G644" s="12" t="s">
        <v>10</v>
      </c>
    </row>
    <row r="645" spans="3:7" ht="15" thickBot="1" x14ac:dyDescent="0.35">
      <c r="C645" s="10">
        <v>43223</v>
      </c>
      <c r="D645" s="11">
        <v>0.78730324074074076</v>
      </c>
      <c r="E645" s="12" t="s">
        <v>9</v>
      </c>
      <c r="F645" s="12">
        <v>11</v>
      </c>
      <c r="G645" s="12" t="s">
        <v>11</v>
      </c>
    </row>
    <row r="646" spans="3:7" ht="15" thickBot="1" x14ac:dyDescent="0.35">
      <c r="C646" s="10">
        <v>43223</v>
      </c>
      <c r="D646" s="11">
        <v>0.78754629629629624</v>
      </c>
      <c r="E646" s="12" t="s">
        <v>9</v>
      </c>
      <c r="F646" s="12">
        <v>13</v>
      </c>
      <c r="G646" s="12" t="s">
        <v>11</v>
      </c>
    </row>
    <row r="647" spans="3:7" ht="15" thickBot="1" x14ac:dyDescent="0.35">
      <c r="C647" s="10">
        <v>43223</v>
      </c>
      <c r="D647" s="11">
        <v>0.81423611111111116</v>
      </c>
      <c r="E647" s="12" t="s">
        <v>9</v>
      </c>
      <c r="F647" s="12">
        <v>12</v>
      </c>
      <c r="G647" s="12" t="s">
        <v>11</v>
      </c>
    </row>
    <row r="648" spans="3:7" ht="15" thickBot="1" x14ac:dyDescent="0.35">
      <c r="C648" s="10">
        <v>43223</v>
      </c>
      <c r="D648" s="11">
        <v>0.82974537037037033</v>
      </c>
      <c r="E648" s="12" t="s">
        <v>9</v>
      </c>
      <c r="F648" s="12">
        <v>22</v>
      </c>
      <c r="G648" s="12" t="s">
        <v>10</v>
      </c>
    </row>
    <row r="649" spans="3:7" ht="15" thickBot="1" x14ac:dyDescent="0.35">
      <c r="C649" s="10">
        <v>43223</v>
      </c>
      <c r="D649" s="11">
        <v>0.8349537037037037</v>
      </c>
      <c r="E649" s="12" t="s">
        <v>9</v>
      </c>
      <c r="F649" s="12">
        <v>26</v>
      </c>
      <c r="G649" s="12" t="s">
        <v>10</v>
      </c>
    </row>
    <row r="650" spans="3:7" ht="15" thickBot="1" x14ac:dyDescent="0.35">
      <c r="C650" s="10">
        <v>43223</v>
      </c>
      <c r="D650" s="11">
        <v>0.83582175925925928</v>
      </c>
      <c r="E650" s="12" t="s">
        <v>9</v>
      </c>
      <c r="F650" s="12">
        <v>18</v>
      </c>
      <c r="G650" s="12" t="s">
        <v>10</v>
      </c>
    </row>
    <row r="651" spans="3:7" ht="15" thickBot="1" x14ac:dyDescent="0.35">
      <c r="C651" s="10">
        <v>43223</v>
      </c>
      <c r="D651" s="11">
        <v>0.8668865740740741</v>
      </c>
      <c r="E651" s="12" t="s">
        <v>9</v>
      </c>
      <c r="F651" s="12">
        <v>10</v>
      </c>
      <c r="G651" s="12" t="s">
        <v>10</v>
      </c>
    </row>
    <row r="652" spans="3:7" ht="15" thickBot="1" x14ac:dyDescent="0.35">
      <c r="C652" s="10">
        <v>43223</v>
      </c>
      <c r="D652" s="11">
        <v>0.86704861111111109</v>
      </c>
      <c r="E652" s="12" t="s">
        <v>9</v>
      </c>
      <c r="F652" s="12">
        <v>26</v>
      </c>
      <c r="G652" s="12" t="s">
        <v>11</v>
      </c>
    </row>
    <row r="653" spans="3:7" ht="15" thickBot="1" x14ac:dyDescent="0.35">
      <c r="C653" s="10">
        <v>43223</v>
      </c>
      <c r="D653" s="11">
        <v>0.87019675925925932</v>
      </c>
      <c r="E653" s="12" t="s">
        <v>9</v>
      </c>
      <c r="F653" s="12">
        <v>17</v>
      </c>
      <c r="G653" s="12" t="s">
        <v>11</v>
      </c>
    </row>
    <row r="654" spans="3:7" ht="15" thickBot="1" x14ac:dyDescent="0.35">
      <c r="C654" s="10">
        <v>43223</v>
      </c>
      <c r="D654" s="11">
        <v>0.87722222222222224</v>
      </c>
      <c r="E654" s="12" t="s">
        <v>9</v>
      </c>
      <c r="F654" s="12">
        <v>10</v>
      </c>
      <c r="G654" s="12" t="s">
        <v>11</v>
      </c>
    </row>
    <row r="655" spans="3:7" ht="15" thickBot="1" x14ac:dyDescent="0.35">
      <c r="C655" s="10">
        <v>43223</v>
      </c>
      <c r="D655" s="11">
        <v>0.90366898148148145</v>
      </c>
      <c r="E655" s="12" t="s">
        <v>9</v>
      </c>
      <c r="F655" s="12">
        <v>18</v>
      </c>
      <c r="G655" s="12" t="s">
        <v>10</v>
      </c>
    </row>
    <row r="656" spans="3:7" ht="15" thickBot="1" x14ac:dyDescent="0.35">
      <c r="C656" s="10">
        <v>43224</v>
      </c>
      <c r="D656" s="11">
        <v>8.4722222222222213E-3</v>
      </c>
      <c r="E656" s="12" t="s">
        <v>9</v>
      </c>
      <c r="F656" s="12">
        <v>21</v>
      </c>
      <c r="G656" s="12" t="s">
        <v>10</v>
      </c>
    </row>
    <row r="657" spans="3:7" ht="15" thickBot="1" x14ac:dyDescent="0.35">
      <c r="C657" s="10">
        <v>43224</v>
      </c>
      <c r="D657" s="11">
        <v>0.13734953703703703</v>
      </c>
      <c r="E657" s="12" t="s">
        <v>9</v>
      </c>
      <c r="F657" s="12">
        <v>30</v>
      </c>
      <c r="G657" s="12" t="s">
        <v>10</v>
      </c>
    </row>
    <row r="658" spans="3:7" ht="15" thickBot="1" x14ac:dyDescent="0.35">
      <c r="C658" s="10">
        <v>43224</v>
      </c>
      <c r="D658" s="11">
        <v>0.13989583333333333</v>
      </c>
      <c r="E658" s="12" t="s">
        <v>9</v>
      </c>
      <c r="F658" s="12">
        <v>11</v>
      </c>
      <c r="G658" s="12" t="s">
        <v>11</v>
      </c>
    </row>
    <row r="659" spans="3:7" ht="15" thickBot="1" x14ac:dyDescent="0.35">
      <c r="C659" s="10">
        <v>43224</v>
      </c>
      <c r="D659" s="11">
        <v>0.1401388888888889</v>
      </c>
      <c r="E659" s="12" t="s">
        <v>9</v>
      </c>
      <c r="F659" s="12">
        <v>12</v>
      </c>
      <c r="G659" s="12" t="s">
        <v>11</v>
      </c>
    </row>
    <row r="660" spans="3:7" ht="15" thickBot="1" x14ac:dyDescent="0.35">
      <c r="C660" s="10">
        <v>43224</v>
      </c>
      <c r="D660" s="11">
        <v>0.27756944444444448</v>
      </c>
      <c r="E660" s="12" t="s">
        <v>9</v>
      </c>
      <c r="F660" s="12">
        <v>10</v>
      </c>
      <c r="G660" s="12" t="s">
        <v>11</v>
      </c>
    </row>
    <row r="661" spans="3:7" ht="15" thickBot="1" x14ac:dyDescent="0.35">
      <c r="C661" s="10">
        <v>43224</v>
      </c>
      <c r="D661" s="11">
        <v>0.2792013888888889</v>
      </c>
      <c r="E661" s="12" t="s">
        <v>9</v>
      </c>
      <c r="F661" s="12">
        <v>11</v>
      </c>
      <c r="G661" s="12" t="s">
        <v>11</v>
      </c>
    </row>
    <row r="662" spans="3:7" ht="15" thickBot="1" x14ac:dyDescent="0.35">
      <c r="C662" s="10">
        <v>43224</v>
      </c>
      <c r="D662" s="11">
        <v>0.28653935185185186</v>
      </c>
      <c r="E662" s="12" t="s">
        <v>9</v>
      </c>
      <c r="F662" s="12">
        <v>11</v>
      </c>
      <c r="G662" s="12" t="s">
        <v>11</v>
      </c>
    </row>
    <row r="663" spans="3:7" ht="15" thickBot="1" x14ac:dyDescent="0.35">
      <c r="C663" s="10">
        <v>43224</v>
      </c>
      <c r="D663" s="11">
        <v>0.28682870370370367</v>
      </c>
      <c r="E663" s="12" t="s">
        <v>9</v>
      </c>
      <c r="F663" s="12">
        <v>11</v>
      </c>
      <c r="G663" s="12" t="s">
        <v>11</v>
      </c>
    </row>
    <row r="664" spans="3:7" ht="15" thickBot="1" x14ac:dyDescent="0.35">
      <c r="C664" s="10">
        <v>43224</v>
      </c>
      <c r="D664" s="11">
        <v>0.30217592592592596</v>
      </c>
      <c r="E664" s="12" t="s">
        <v>9</v>
      </c>
      <c r="F664" s="12">
        <v>11</v>
      </c>
      <c r="G664" s="12" t="s">
        <v>11</v>
      </c>
    </row>
    <row r="665" spans="3:7" ht="15" thickBot="1" x14ac:dyDescent="0.35">
      <c r="C665" s="10">
        <v>43224</v>
      </c>
      <c r="D665" s="11">
        <v>0.30348379629629629</v>
      </c>
      <c r="E665" s="12" t="s">
        <v>9</v>
      </c>
      <c r="F665" s="12">
        <v>11</v>
      </c>
      <c r="G665" s="12" t="s">
        <v>10</v>
      </c>
    </row>
    <row r="666" spans="3:7" ht="15" thickBot="1" x14ac:dyDescent="0.35">
      <c r="C666" s="10">
        <v>43224</v>
      </c>
      <c r="D666" s="11">
        <v>0.31027777777777776</v>
      </c>
      <c r="E666" s="12" t="s">
        <v>9</v>
      </c>
      <c r="F666" s="12">
        <v>11</v>
      </c>
      <c r="G666" s="12" t="s">
        <v>11</v>
      </c>
    </row>
    <row r="667" spans="3:7" ht="15" thickBot="1" x14ac:dyDescent="0.35">
      <c r="C667" s="10">
        <v>43224</v>
      </c>
      <c r="D667" s="11">
        <v>0.31320601851851854</v>
      </c>
      <c r="E667" s="12" t="s">
        <v>9</v>
      </c>
      <c r="F667" s="12">
        <v>12</v>
      </c>
      <c r="G667" s="12" t="s">
        <v>11</v>
      </c>
    </row>
    <row r="668" spans="3:7" ht="15" thickBot="1" x14ac:dyDescent="0.35">
      <c r="C668" s="10">
        <v>43224</v>
      </c>
      <c r="D668" s="11">
        <v>0.31694444444444442</v>
      </c>
      <c r="E668" s="12" t="s">
        <v>9</v>
      </c>
      <c r="F668" s="12">
        <v>10</v>
      </c>
      <c r="G668" s="12" t="s">
        <v>11</v>
      </c>
    </row>
    <row r="669" spans="3:7" ht="15" thickBot="1" x14ac:dyDescent="0.35">
      <c r="C669" s="10">
        <v>43224</v>
      </c>
      <c r="D669" s="11">
        <v>0.39524305555555556</v>
      </c>
      <c r="E669" s="12" t="s">
        <v>9</v>
      </c>
      <c r="F669" s="12">
        <v>19</v>
      </c>
      <c r="G669" s="12" t="s">
        <v>10</v>
      </c>
    </row>
    <row r="670" spans="3:7" ht="15" thickBot="1" x14ac:dyDescent="0.35">
      <c r="C670" s="10">
        <v>43224</v>
      </c>
      <c r="D670" s="11">
        <v>0.39531250000000001</v>
      </c>
      <c r="E670" s="12" t="s">
        <v>9</v>
      </c>
      <c r="F670" s="12">
        <v>13</v>
      </c>
      <c r="G670" s="12" t="s">
        <v>10</v>
      </c>
    </row>
    <row r="671" spans="3:7" ht="15" thickBot="1" x14ac:dyDescent="0.35">
      <c r="C671" s="10">
        <v>43224</v>
      </c>
      <c r="D671" s="11">
        <v>0.39532407407407405</v>
      </c>
      <c r="E671" s="12" t="s">
        <v>9</v>
      </c>
      <c r="F671" s="12">
        <v>12</v>
      </c>
      <c r="G671" s="12" t="s">
        <v>10</v>
      </c>
    </row>
    <row r="672" spans="3:7" ht="15" thickBot="1" x14ac:dyDescent="0.35">
      <c r="C672" s="10">
        <v>43224</v>
      </c>
      <c r="D672" s="11">
        <v>0.40061342592592591</v>
      </c>
      <c r="E672" s="12" t="s">
        <v>9</v>
      </c>
      <c r="F672" s="12">
        <v>14</v>
      </c>
      <c r="G672" s="12" t="s">
        <v>11</v>
      </c>
    </row>
    <row r="673" spans="3:7" ht="15" thickBot="1" x14ac:dyDescent="0.35">
      <c r="C673" s="10">
        <v>43224</v>
      </c>
      <c r="D673" s="11">
        <v>0.40067129629629633</v>
      </c>
      <c r="E673" s="12" t="s">
        <v>9</v>
      </c>
      <c r="F673" s="12">
        <v>10</v>
      </c>
      <c r="G673" s="12" t="s">
        <v>11</v>
      </c>
    </row>
    <row r="674" spans="3:7" ht="15" thickBot="1" x14ac:dyDescent="0.35">
      <c r="C674" s="10">
        <v>43224</v>
      </c>
      <c r="D674" s="11">
        <v>0.40887731481481482</v>
      </c>
      <c r="E674" s="12" t="s">
        <v>9</v>
      </c>
      <c r="F674" s="12">
        <v>14</v>
      </c>
      <c r="G674" s="12" t="s">
        <v>11</v>
      </c>
    </row>
    <row r="675" spans="3:7" ht="15" thickBot="1" x14ac:dyDescent="0.35">
      <c r="C675" s="10">
        <v>43224</v>
      </c>
      <c r="D675" s="11">
        <v>0.41092592592592592</v>
      </c>
      <c r="E675" s="12" t="s">
        <v>9</v>
      </c>
      <c r="F675" s="12">
        <v>12</v>
      </c>
      <c r="G675" s="12" t="s">
        <v>10</v>
      </c>
    </row>
    <row r="676" spans="3:7" ht="15" thickBot="1" x14ac:dyDescent="0.35">
      <c r="C676" s="10">
        <v>43224</v>
      </c>
      <c r="D676" s="11">
        <v>0.41440972222222222</v>
      </c>
      <c r="E676" s="12" t="s">
        <v>9</v>
      </c>
      <c r="F676" s="12">
        <v>21</v>
      </c>
      <c r="G676" s="12" t="s">
        <v>11</v>
      </c>
    </row>
    <row r="677" spans="3:7" ht="15" thickBot="1" x14ac:dyDescent="0.35">
      <c r="C677" s="10">
        <v>43224</v>
      </c>
      <c r="D677" s="11">
        <v>0.41443287037037035</v>
      </c>
      <c r="E677" s="12" t="s">
        <v>9</v>
      </c>
      <c r="F677" s="12">
        <v>9</v>
      </c>
      <c r="G677" s="12" t="s">
        <v>11</v>
      </c>
    </row>
    <row r="678" spans="3:7" ht="15" thickBot="1" x14ac:dyDescent="0.35">
      <c r="C678" s="10">
        <v>43224</v>
      </c>
      <c r="D678" s="11">
        <v>0.46134259259259264</v>
      </c>
      <c r="E678" s="12" t="s">
        <v>9</v>
      </c>
      <c r="F678" s="12">
        <v>11</v>
      </c>
      <c r="G678" s="12" t="s">
        <v>11</v>
      </c>
    </row>
    <row r="679" spans="3:7" ht="15" thickBot="1" x14ac:dyDescent="0.35">
      <c r="C679" s="10">
        <v>43224</v>
      </c>
      <c r="D679" s="11">
        <v>0.46407407407407408</v>
      </c>
      <c r="E679" s="12" t="s">
        <v>9</v>
      </c>
      <c r="F679" s="12">
        <v>18</v>
      </c>
      <c r="G679" s="12" t="s">
        <v>10</v>
      </c>
    </row>
    <row r="680" spans="3:7" ht="15" thickBot="1" x14ac:dyDescent="0.35">
      <c r="C680" s="10">
        <v>43224</v>
      </c>
      <c r="D680" s="11">
        <v>0.46471064814814816</v>
      </c>
      <c r="E680" s="12" t="s">
        <v>9</v>
      </c>
      <c r="F680" s="12">
        <v>12</v>
      </c>
      <c r="G680" s="12" t="s">
        <v>11</v>
      </c>
    </row>
    <row r="681" spans="3:7" ht="15" thickBot="1" x14ac:dyDescent="0.35">
      <c r="C681" s="10">
        <v>43224</v>
      </c>
      <c r="D681" s="11">
        <v>0.4652546296296296</v>
      </c>
      <c r="E681" s="12" t="s">
        <v>9</v>
      </c>
      <c r="F681" s="12">
        <v>11</v>
      </c>
      <c r="G681" s="12" t="s">
        <v>11</v>
      </c>
    </row>
    <row r="682" spans="3:7" ht="15" thickBot="1" x14ac:dyDescent="0.35">
      <c r="C682" s="10">
        <v>43224</v>
      </c>
      <c r="D682" s="11">
        <v>0.46811342592592592</v>
      </c>
      <c r="E682" s="12" t="s">
        <v>9</v>
      </c>
      <c r="F682" s="12">
        <v>26</v>
      </c>
      <c r="G682" s="12" t="s">
        <v>10</v>
      </c>
    </row>
    <row r="683" spans="3:7" ht="15" thickBot="1" x14ac:dyDescent="0.35">
      <c r="C683" s="10">
        <v>43224</v>
      </c>
      <c r="D683" s="11">
        <v>0.50269675925925927</v>
      </c>
      <c r="E683" s="12" t="s">
        <v>9</v>
      </c>
      <c r="F683" s="12">
        <v>14</v>
      </c>
      <c r="G683" s="12" t="s">
        <v>11</v>
      </c>
    </row>
    <row r="684" spans="3:7" ht="15" thickBot="1" x14ac:dyDescent="0.35">
      <c r="C684" s="10">
        <v>43224</v>
      </c>
      <c r="D684" s="11">
        <v>0.57152777777777775</v>
      </c>
      <c r="E684" s="12" t="s">
        <v>9</v>
      </c>
      <c r="F684" s="12">
        <v>20</v>
      </c>
      <c r="G684" s="12" t="s">
        <v>10</v>
      </c>
    </row>
    <row r="685" spans="3:7" ht="15" thickBot="1" x14ac:dyDescent="0.35">
      <c r="C685" s="10">
        <v>43224</v>
      </c>
      <c r="D685" s="11">
        <v>0.59844907407407411</v>
      </c>
      <c r="E685" s="12" t="s">
        <v>9</v>
      </c>
      <c r="F685" s="12">
        <v>12</v>
      </c>
      <c r="G685" s="12" t="s">
        <v>11</v>
      </c>
    </row>
    <row r="686" spans="3:7" ht="15" thickBot="1" x14ac:dyDescent="0.35">
      <c r="C686" s="10">
        <v>43224</v>
      </c>
      <c r="D686" s="11">
        <v>0.6124074074074074</v>
      </c>
      <c r="E686" s="12" t="s">
        <v>9</v>
      </c>
      <c r="F686" s="12">
        <v>10</v>
      </c>
      <c r="G686" s="12" t="s">
        <v>11</v>
      </c>
    </row>
    <row r="687" spans="3:7" ht="15" thickBot="1" x14ac:dyDescent="0.35">
      <c r="C687" s="10">
        <v>43224</v>
      </c>
      <c r="D687" s="11">
        <v>0.63223379629629628</v>
      </c>
      <c r="E687" s="12" t="s">
        <v>9</v>
      </c>
      <c r="F687" s="12">
        <v>11</v>
      </c>
      <c r="G687" s="12" t="s">
        <v>10</v>
      </c>
    </row>
    <row r="688" spans="3:7" ht="15" thickBot="1" x14ac:dyDescent="0.35">
      <c r="C688" s="10">
        <v>43224</v>
      </c>
      <c r="D688" s="11">
        <v>0.63418981481481485</v>
      </c>
      <c r="E688" s="12" t="s">
        <v>9</v>
      </c>
      <c r="F688" s="12">
        <v>12</v>
      </c>
      <c r="G688" s="12" t="s">
        <v>11</v>
      </c>
    </row>
    <row r="689" spans="3:7" ht="15" thickBot="1" x14ac:dyDescent="0.35">
      <c r="C689" s="10">
        <v>43224</v>
      </c>
      <c r="D689" s="11">
        <v>0.63930555555555557</v>
      </c>
      <c r="E689" s="12" t="s">
        <v>9</v>
      </c>
      <c r="F689" s="12">
        <v>10</v>
      </c>
      <c r="G689" s="12" t="s">
        <v>11</v>
      </c>
    </row>
    <row r="690" spans="3:7" ht="15" thickBot="1" x14ac:dyDescent="0.35">
      <c r="C690" s="10">
        <v>43224</v>
      </c>
      <c r="D690" s="11">
        <v>0.65159722222222227</v>
      </c>
      <c r="E690" s="12" t="s">
        <v>9</v>
      </c>
      <c r="F690" s="12">
        <v>16</v>
      </c>
      <c r="G690" s="12" t="s">
        <v>10</v>
      </c>
    </row>
    <row r="691" spans="3:7" ht="15" thickBot="1" x14ac:dyDescent="0.35">
      <c r="C691" s="10">
        <v>43224</v>
      </c>
      <c r="D691" s="11">
        <v>0.65847222222222224</v>
      </c>
      <c r="E691" s="12" t="s">
        <v>9</v>
      </c>
      <c r="F691" s="12">
        <v>21</v>
      </c>
      <c r="G691" s="12" t="s">
        <v>10</v>
      </c>
    </row>
    <row r="692" spans="3:7" ht="15" thickBot="1" x14ac:dyDescent="0.35">
      <c r="C692" s="10">
        <v>43224</v>
      </c>
      <c r="D692" s="11">
        <v>0.67298611111111117</v>
      </c>
      <c r="E692" s="12" t="s">
        <v>9</v>
      </c>
      <c r="F692" s="12">
        <v>12</v>
      </c>
      <c r="G692" s="12" t="s">
        <v>11</v>
      </c>
    </row>
    <row r="693" spans="3:7" ht="15" thickBot="1" x14ac:dyDescent="0.35">
      <c r="C693" s="10">
        <v>43224</v>
      </c>
      <c r="D693" s="11">
        <v>0.67740740740740746</v>
      </c>
      <c r="E693" s="12" t="s">
        <v>9</v>
      </c>
      <c r="F693" s="12">
        <v>12</v>
      </c>
      <c r="G693" s="12" t="s">
        <v>11</v>
      </c>
    </row>
    <row r="694" spans="3:7" ht="15" thickBot="1" x14ac:dyDescent="0.35">
      <c r="C694" s="10">
        <v>43224</v>
      </c>
      <c r="D694" s="11">
        <v>0.68759259259259264</v>
      </c>
      <c r="E694" s="12" t="s">
        <v>9</v>
      </c>
      <c r="F694" s="12">
        <v>20</v>
      </c>
      <c r="G694" s="12" t="s">
        <v>10</v>
      </c>
    </row>
    <row r="695" spans="3:7" ht="15" thickBot="1" x14ac:dyDescent="0.35">
      <c r="C695" s="10">
        <v>43224</v>
      </c>
      <c r="D695" s="11">
        <v>0.69209490740740742</v>
      </c>
      <c r="E695" s="12" t="s">
        <v>9</v>
      </c>
      <c r="F695" s="12">
        <v>10</v>
      </c>
      <c r="G695" s="12" t="s">
        <v>11</v>
      </c>
    </row>
    <row r="696" spans="3:7" ht="15" thickBot="1" x14ac:dyDescent="0.35">
      <c r="C696" s="10">
        <v>43224</v>
      </c>
      <c r="D696" s="11">
        <v>0.69332175925925921</v>
      </c>
      <c r="E696" s="12" t="s">
        <v>9</v>
      </c>
      <c r="F696" s="12">
        <v>24</v>
      </c>
      <c r="G696" s="12" t="s">
        <v>10</v>
      </c>
    </row>
    <row r="697" spans="3:7" ht="15" thickBot="1" x14ac:dyDescent="0.35">
      <c r="C697" s="10">
        <v>43224</v>
      </c>
      <c r="D697" s="11">
        <v>0.69344907407407408</v>
      </c>
      <c r="E697" s="12" t="s">
        <v>9</v>
      </c>
      <c r="F697" s="12">
        <v>26</v>
      </c>
      <c r="G697" s="12" t="s">
        <v>10</v>
      </c>
    </row>
    <row r="698" spans="3:7" ht="15" thickBot="1" x14ac:dyDescent="0.35">
      <c r="C698" s="10">
        <v>43224</v>
      </c>
      <c r="D698" s="11">
        <v>0.69858796296296299</v>
      </c>
      <c r="E698" s="12" t="s">
        <v>9</v>
      </c>
      <c r="F698" s="12">
        <v>23</v>
      </c>
      <c r="G698" s="12" t="s">
        <v>10</v>
      </c>
    </row>
    <row r="699" spans="3:7" ht="15" thickBot="1" x14ac:dyDescent="0.35">
      <c r="C699" s="10">
        <v>43224</v>
      </c>
      <c r="D699" s="11">
        <v>0.70043981481481488</v>
      </c>
      <c r="E699" s="12" t="s">
        <v>9</v>
      </c>
      <c r="F699" s="12">
        <v>12</v>
      </c>
      <c r="G699" s="12" t="s">
        <v>11</v>
      </c>
    </row>
    <row r="700" spans="3:7" ht="15" thickBot="1" x14ac:dyDescent="0.35">
      <c r="C700" s="10">
        <v>43224</v>
      </c>
      <c r="D700" s="11">
        <v>0.71543981481481478</v>
      </c>
      <c r="E700" s="12" t="s">
        <v>9</v>
      </c>
      <c r="F700" s="12">
        <v>10</v>
      </c>
      <c r="G700" s="12" t="s">
        <v>10</v>
      </c>
    </row>
    <row r="701" spans="3:7" ht="15" thickBot="1" x14ac:dyDescent="0.35">
      <c r="C701" s="10">
        <v>43224</v>
      </c>
      <c r="D701" s="11">
        <v>0.71641203703703704</v>
      </c>
      <c r="E701" s="12" t="s">
        <v>9</v>
      </c>
      <c r="F701" s="12">
        <v>13</v>
      </c>
      <c r="G701" s="12" t="s">
        <v>11</v>
      </c>
    </row>
    <row r="702" spans="3:7" ht="15" thickBot="1" x14ac:dyDescent="0.35">
      <c r="C702" s="10">
        <v>43224</v>
      </c>
      <c r="D702" s="11">
        <v>0.7211574074074073</v>
      </c>
      <c r="E702" s="12" t="s">
        <v>9</v>
      </c>
      <c r="F702" s="12">
        <v>23</v>
      </c>
      <c r="G702" s="12" t="s">
        <v>10</v>
      </c>
    </row>
    <row r="703" spans="3:7" ht="15" thickBot="1" x14ac:dyDescent="0.35">
      <c r="C703" s="10">
        <v>43224</v>
      </c>
      <c r="D703" s="11">
        <v>0.72120370370370368</v>
      </c>
      <c r="E703" s="12" t="s">
        <v>9</v>
      </c>
      <c r="F703" s="12">
        <v>18</v>
      </c>
      <c r="G703" s="12" t="s">
        <v>10</v>
      </c>
    </row>
    <row r="704" spans="3:7" ht="15" thickBot="1" x14ac:dyDescent="0.35">
      <c r="C704" s="10">
        <v>43224</v>
      </c>
      <c r="D704" s="11">
        <v>0.72564814814814815</v>
      </c>
      <c r="E704" s="12" t="s">
        <v>9</v>
      </c>
      <c r="F704" s="12">
        <v>18</v>
      </c>
      <c r="G704" s="12" t="s">
        <v>11</v>
      </c>
    </row>
    <row r="705" spans="3:7" ht="15" thickBot="1" x14ac:dyDescent="0.35">
      <c r="C705" s="10">
        <v>43224</v>
      </c>
      <c r="D705" s="11">
        <v>0.72854166666666664</v>
      </c>
      <c r="E705" s="12" t="s">
        <v>9</v>
      </c>
      <c r="F705" s="12">
        <v>10</v>
      </c>
      <c r="G705" s="12" t="s">
        <v>10</v>
      </c>
    </row>
    <row r="706" spans="3:7" ht="15" thickBot="1" x14ac:dyDescent="0.35">
      <c r="C706" s="10">
        <v>43224</v>
      </c>
      <c r="D706" s="11">
        <v>0.73902777777777784</v>
      </c>
      <c r="E706" s="12" t="s">
        <v>9</v>
      </c>
      <c r="F706" s="12">
        <v>18</v>
      </c>
      <c r="G706" s="12" t="s">
        <v>10</v>
      </c>
    </row>
    <row r="707" spans="3:7" ht="15" thickBot="1" x14ac:dyDescent="0.35">
      <c r="C707" s="10">
        <v>43224</v>
      </c>
      <c r="D707" s="11">
        <v>0.73907407407407411</v>
      </c>
      <c r="E707" s="12" t="s">
        <v>9</v>
      </c>
      <c r="F707" s="12">
        <v>11</v>
      </c>
      <c r="G707" s="12" t="s">
        <v>10</v>
      </c>
    </row>
    <row r="708" spans="3:7" ht="15" thickBot="1" x14ac:dyDescent="0.35">
      <c r="C708" s="10">
        <v>43224</v>
      </c>
      <c r="D708" s="11">
        <v>0.74116898148148147</v>
      </c>
      <c r="E708" s="12" t="s">
        <v>9</v>
      </c>
      <c r="F708" s="12">
        <v>21</v>
      </c>
      <c r="G708" s="12" t="s">
        <v>10</v>
      </c>
    </row>
    <row r="709" spans="3:7" ht="15" thickBot="1" x14ac:dyDescent="0.35">
      <c r="C709" s="10">
        <v>43224</v>
      </c>
      <c r="D709" s="11">
        <v>0.74487268518518512</v>
      </c>
      <c r="E709" s="12" t="s">
        <v>9</v>
      </c>
      <c r="F709" s="12">
        <v>13</v>
      </c>
      <c r="G709" s="12" t="s">
        <v>11</v>
      </c>
    </row>
    <row r="710" spans="3:7" ht="15" thickBot="1" x14ac:dyDescent="0.35">
      <c r="C710" s="10">
        <v>43224</v>
      </c>
      <c r="D710" s="11">
        <v>0.7449189814814815</v>
      </c>
      <c r="E710" s="12" t="s">
        <v>9</v>
      </c>
      <c r="F710" s="12">
        <v>11</v>
      </c>
      <c r="G710" s="12" t="s">
        <v>11</v>
      </c>
    </row>
    <row r="711" spans="3:7" ht="15" thickBot="1" x14ac:dyDescent="0.35">
      <c r="C711" s="10">
        <v>43224</v>
      </c>
      <c r="D711" s="11">
        <v>0.75332175925925926</v>
      </c>
      <c r="E711" s="12" t="s">
        <v>9</v>
      </c>
      <c r="F711" s="12">
        <v>22</v>
      </c>
      <c r="G711" s="12" t="s">
        <v>10</v>
      </c>
    </row>
    <row r="712" spans="3:7" ht="15" thickBot="1" x14ac:dyDescent="0.35">
      <c r="C712" s="10">
        <v>43224</v>
      </c>
      <c r="D712" s="11">
        <v>0.75680555555555562</v>
      </c>
      <c r="E712" s="12" t="s">
        <v>9</v>
      </c>
      <c r="F712" s="12">
        <v>14</v>
      </c>
      <c r="G712" s="12" t="s">
        <v>11</v>
      </c>
    </row>
    <row r="713" spans="3:7" ht="15" thickBot="1" x14ac:dyDescent="0.35">
      <c r="C713" s="10">
        <v>43224</v>
      </c>
      <c r="D713" s="11">
        <v>0.76310185185185186</v>
      </c>
      <c r="E713" s="12" t="s">
        <v>9</v>
      </c>
      <c r="F713" s="12">
        <v>12</v>
      </c>
      <c r="G713" s="12" t="s">
        <v>11</v>
      </c>
    </row>
    <row r="714" spans="3:7" ht="15" thickBot="1" x14ac:dyDescent="0.35">
      <c r="C714" s="10">
        <v>43224</v>
      </c>
      <c r="D714" s="11">
        <v>0.7727546296296296</v>
      </c>
      <c r="E714" s="12" t="s">
        <v>9</v>
      </c>
      <c r="F714" s="12">
        <v>14</v>
      </c>
      <c r="G714" s="12" t="s">
        <v>11</v>
      </c>
    </row>
    <row r="715" spans="3:7" ht="15" thickBot="1" x14ac:dyDescent="0.35">
      <c r="C715" s="10">
        <v>43224</v>
      </c>
      <c r="D715" s="11">
        <v>0.77298611111111104</v>
      </c>
      <c r="E715" s="12" t="s">
        <v>9</v>
      </c>
      <c r="F715" s="12">
        <v>12</v>
      </c>
      <c r="G715" s="12" t="s">
        <v>11</v>
      </c>
    </row>
    <row r="716" spans="3:7" ht="15" thickBot="1" x14ac:dyDescent="0.35">
      <c r="C716" s="10">
        <v>43224</v>
      </c>
      <c r="D716" s="11">
        <v>0.77596064814814814</v>
      </c>
      <c r="E716" s="12" t="s">
        <v>9</v>
      </c>
      <c r="F716" s="12">
        <v>17</v>
      </c>
      <c r="G716" s="12" t="s">
        <v>10</v>
      </c>
    </row>
    <row r="717" spans="3:7" ht="15" thickBot="1" x14ac:dyDescent="0.35">
      <c r="C717" s="10">
        <v>43224</v>
      </c>
      <c r="D717" s="11">
        <v>0.77640046296296295</v>
      </c>
      <c r="E717" s="12" t="s">
        <v>9</v>
      </c>
      <c r="F717" s="12">
        <v>13</v>
      </c>
      <c r="G717" s="12" t="s">
        <v>11</v>
      </c>
    </row>
    <row r="718" spans="3:7" ht="15" thickBot="1" x14ac:dyDescent="0.35">
      <c r="C718" s="10">
        <v>43224</v>
      </c>
      <c r="D718" s="11">
        <v>0.7764699074074074</v>
      </c>
      <c r="E718" s="12" t="s">
        <v>9</v>
      </c>
      <c r="F718" s="12">
        <v>9</v>
      </c>
      <c r="G718" s="12" t="s">
        <v>11</v>
      </c>
    </row>
    <row r="719" spans="3:7" ht="15" thickBot="1" x14ac:dyDescent="0.35">
      <c r="C719" s="10">
        <v>43224</v>
      </c>
      <c r="D719" s="11">
        <v>0.78133101851851849</v>
      </c>
      <c r="E719" s="12" t="s">
        <v>9</v>
      </c>
      <c r="F719" s="12">
        <v>28</v>
      </c>
      <c r="G719" s="12" t="s">
        <v>10</v>
      </c>
    </row>
    <row r="720" spans="3:7" ht="15" thickBot="1" x14ac:dyDescent="0.35">
      <c r="C720" s="10">
        <v>43224</v>
      </c>
      <c r="D720" s="11">
        <v>0.78295138888888882</v>
      </c>
      <c r="E720" s="12" t="s">
        <v>9</v>
      </c>
      <c r="F720" s="12">
        <v>19</v>
      </c>
      <c r="G720" s="12" t="s">
        <v>10</v>
      </c>
    </row>
    <row r="721" spans="3:7" ht="15" thickBot="1" x14ac:dyDescent="0.35">
      <c r="C721" s="10">
        <v>43224</v>
      </c>
      <c r="D721" s="11">
        <v>0.79980324074074083</v>
      </c>
      <c r="E721" s="12" t="s">
        <v>9</v>
      </c>
      <c r="F721" s="12">
        <v>11</v>
      </c>
      <c r="G721" s="12" t="s">
        <v>11</v>
      </c>
    </row>
    <row r="722" spans="3:7" ht="15" thickBot="1" x14ac:dyDescent="0.35">
      <c r="C722" s="10">
        <v>43224</v>
      </c>
      <c r="D722" s="11">
        <v>0.82048611111111114</v>
      </c>
      <c r="E722" s="12" t="s">
        <v>9</v>
      </c>
      <c r="F722" s="12">
        <v>11</v>
      </c>
      <c r="G722" s="12" t="s">
        <v>11</v>
      </c>
    </row>
    <row r="723" spans="3:7" ht="15" thickBot="1" x14ac:dyDescent="0.35">
      <c r="C723" s="10">
        <v>43224</v>
      </c>
      <c r="D723" s="11">
        <v>0.82429398148148147</v>
      </c>
      <c r="E723" s="12" t="s">
        <v>9</v>
      </c>
      <c r="F723" s="12">
        <v>17</v>
      </c>
      <c r="G723" s="12" t="s">
        <v>10</v>
      </c>
    </row>
    <row r="724" spans="3:7" ht="15" thickBot="1" x14ac:dyDescent="0.35">
      <c r="C724" s="10">
        <v>43224</v>
      </c>
      <c r="D724" s="11">
        <v>0.83989583333333329</v>
      </c>
      <c r="E724" s="12" t="s">
        <v>9</v>
      </c>
      <c r="F724" s="12">
        <v>20</v>
      </c>
      <c r="G724" s="12" t="s">
        <v>10</v>
      </c>
    </row>
    <row r="725" spans="3:7" ht="15" thickBot="1" x14ac:dyDescent="0.35">
      <c r="C725" s="10">
        <v>43224</v>
      </c>
      <c r="D725" s="11">
        <v>0.8590740740740741</v>
      </c>
      <c r="E725" s="12" t="s">
        <v>9</v>
      </c>
      <c r="F725" s="12">
        <v>22</v>
      </c>
      <c r="G725" s="12" t="s">
        <v>10</v>
      </c>
    </row>
    <row r="726" spans="3:7" ht="15" thickBot="1" x14ac:dyDescent="0.35">
      <c r="C726" s="10">
        <v>43224</v>
      </c>
      <c r="D726" s="11">
        <v>0.9089814814814815</v>
      </c>
      <c r="E726" s="12" t="s">
        <v>9</v>
      </c>
      <c r="F726" s="12">
        <v>18</v>
      </c>
      <c r="G726" s="12" t="s">
        <v>10</v>
      </c>
    </row>
    <row r="727" spans="3:7" ht="15" thickBot="1" x14ac:dyDescent="0.35">
      <c r="C727" s="10">
        <v>43225</v>
      </c>
      <c r="D727" s="11">
        <v>0.1388425925925926</v>
      </c>
      <c r="E727" s="12" t="s">
        <v>9</v>
      </c>
      <c r="F727" s="12">
        <v>13</v>
      </c>
      <c r="G727" s="12" t="s">
        <v>11</v>
      </c>
    </row>
    <row r="728" spans="3:7" ht="15" thickBot="1" x14ac:dyDescent="0.35">
      <c r="C728" s="10">
        <v>43225</v>
      </c>
      <c r="D728" s="11">
        <v>0.13900462962962964</v>
      </c>
      <c r="E728" s="12" t="s">
        <v>9</v>
      </c>
      <c r="F728" s="12">
        <v>14</v>
      </c>
      <c r="G728" s="12" t="s">
        <v>11</v>
      </c>
    </row>
    <row r="729" spans="3:7" ht="15" thickBot="1" x14ac:dyDescent="0.35">
      <c r="C729" s="10">
        <v>43225</v>
      </c>
      <c r="D729" s="11">
        <v>0.21548611111111113</v>
      </c>
      <c r="E729" s="12" t="s">
        <v>9</v>
      </c>
      <c r="F729" s="12">
        <v>10</v>
      </c>
      <c r="G729" s="12" t="s">
        <v>10</v>
      </c>
    </row>
    <row r="730" spans="3:7" ht="15" thickBot="1" x14ac:dyDescent="0.35">
      <c r="C730" s="10">
        <v>43225</v>
      </c>
      <c r="D730" s="11">
        <v>0.26909722222222221</v>
      </c>
      <c r="E730" s="12" t="s">
        <v>9</v>
      </c>
      <c r="F730" s="12">
        <v>11</v>
      </c>
      <c r="G730" s="12" t="s">
        <v>11</v>
      </c>
    </row>
    <row r="731" spans="3:7" ht="15" thickBot="1" x14ac:dyDescent="0.35">
      <c r="C731" s="10">
        <v>43225</v>
      </c>
      <c r="D731" s="11">
        <v>0.26912037037037034</v>
      </c>
      <c r="E731" s="12" t="s">
        <v>9</v>
      </c>
      <c r="F731" s="12">
        <v>10</v>
      </c>
      <c r="G731" s="12" t="s">
        <v>11</v>
      </c>
    </row>
    <row r="732" spans="3:7" ht="15" thickBot="1" x14ac:dyDescent="0.35">
      <c r="C732" s="10">
        <v>43225</v>
      </c>
      <c r="D732" s="11">
        <v>0.2807986111111111</v>
      </c>
      <c r="E732" s="12" t="s">
        <v>9</v>
      </c>
      <c r="F732" s="12">
        <v>10</v>
      </c>
      <c r="G732" s="12" t="s">
        <v>11</v>
      </c>
    </row>
    <row r="733" spans="3:7" ht="15" thickBot="1" x14ac:dyDescent="0.35">
      <c r="C733" s="10">
        <v>43225</v>
      </c>
      <c r="D733" s="11">
        <v>0.30944444444444447</v>
      </c>
      <c r="E733" s="12" t="s">
        <v>9</v>
      </c>
      <c r="F733" s="12">
        <v>11</v>
      </c>
      <c r="G733" s="12" t="s">
        <v>11</v>
      </c>
    </row>
    <row r="734" spans="3:7" ht="15" thickBot="1" x14ac:dyDescent="0.35">
      <c r="C734" s="10">
        <v>43225</v>
      </c>
      <c r="D734" s="11">
        <v>0.34659722222222222</v>
      </c>
      <c r="E734" s="12" t="s">
        <v>9</v>
      </c>
      <c r="F734" s="12">
        <v>20</v>
      </c>
      <c r="G734" s="12" t="s">
        <v>10</v>
      </c>
    </row>
    <row r="735" spans="3:7" ht="15" thickBot="1" x14ac:dyDescent="0.35">
      <c r="C735" s="10">
        <v>43225</v>
      </c>
      <c r="D735" s="11">
        <v>0.35434027777777777</v>
      </c>
      <c r="E735" s="12" t="s">
        <v>9</v>
      </c>
      <c r="F735" s="12">
        <v>29</v>
      </c>
      <c r="G735" s="12" t="s">
        <v>10</v>
      </c>
    </row>
    <row r="736" spans="3:7" ht="15" thickBot="1" x14ac:dyDescent="0.35">
      <c r="C736" s="10">
        <v>43225</v>
      </c>
      <c r="D736" s="11">
        <v>0.35625000000000001</v>
      </c>
      <c r="E736" s="12" t="s">
        <v>9</v>
      </c>
      <c r="F736" s="12">
        <v>13</v>
      </c>
      <c r="G736" s="12" t="s">
        <v>11</v>
      </c>
    </row>
    <row r="737" spans="3:7" ht="15" thickBot="1" x14ac:dyDescent="0.35">
      <c r="C737" s="10">
        <v>43225</v>
      </c>
      <c r="D737" s="11">
        <v>0.35978009259259264</v>
      </c>
      <c r="E737" s="12" t="s">
        <v>9</v>
      </c>
      <c r="F737" s="12">
        <v>24</v>
      </c>
      <c r="G737" s="12" t="s">
        <v>10</v>
      </c>
    </row>
    <row r="738" spans="3:7" ht="15" thickBot="1" x14ac:dyDescent="0.35">
      <c r="C738" s="10">
        <v>43225</v>
      </c>
      <c r="D738" s="11">
        <v>0.36241898148148149</v>
      </c>
      <c r="E738" s="12" t="s">
        <v>9</v>
      </c>
      <c r="F738" s="12">
        <v>11</v>
      </c>
      <c r="G738" s="12" t="s">
        <v>10</v>
      </c>
    </row>
    <row r="739" spans="3:7" ht="15" thickBot="1" x14ac:dyDescent="0.35">
      <c r="C739" s="10">
        <v>43225</v>
      </c>
      <c r="D739" s="11">
        <v>0.36260416666666667</v>
      </c>
      <c r="E739" s="12" t="s">
        <v>9</v>
      </c>
      <c r="F739" s="12">
        <v>11</v>
      </c>
      <c r="G739" s="12" t="s">
        <v>11</v>
      </c>
    </row>
    <row r="740" spans="3:7" ht="15" thickBot="1" x14ac:dyDescent="0.35">
      <c r="C740" s="10">
        <v>43225</v>
      </c>
      <c r="D740" s="11">
        <v>0.36687500000000001</v>
      </c>
      <c r="E740" s="12" t="s">
        <v>9</v>
      </c>
      <c r="F740" s="12">
        <v>9</v>
      </c>
      <c r="G740" s="12" t="s">
        <v>11</v>
      </c>
    </row>
    <row r="741" spans="3:7" ht="15" thickBot="1" x14ac:dyDescent="0.35">
      <c r="C741" s="10">
        <v>43225</v>
      </c>
      <c r="D741" s="11">
        <v>0.38265046296296296</v>
      </c>
      <c r="E741" s="12" t="s">
        <v>9</v>
      </c>
      <c r="F741" s="12">
        <v>10</v>
      </c>
      <c r="G741" s="12" t="s">
        <v>11</v>
      </c>
    </row>
    <row r="742" spans="3:7" ht="15" thickBot="1" x14ac:dyDescent="0.35">
      <c r="C742" s="10">
        <v>43225</v>
      </c>
      <c r="D742" s="11">
        <v>0.38584490740740746</v>
      </c>
      <c r="E742" s="12" t="s">
        <v>9</v>
      </c>
      <c r="F742" s="12">
        <v>20</v>
      </c>
      <c r="G742" s="12" t="s">
        <v>10</v>
      </c>
    </row>
    <row r="743" spans="3:7" ht="15" thickBot="1" x14ac:dyDescent="0.35">
      <c r="C743" s="10">
        <v>43225</v>
      </c>
      <c r="D743" s="11">
        <v>0.39877314814814818</v>
      </c>
      <c r="E743" s="12" t="s">
        <v>9</v>
      </c>
      <c r="F743" s="12">
        <v>10</v>
      </c>
      <c r="G743" s="12" t="s">
        <v>10</v>
      </c>
    </row>
    <row r="744" spans="3:7" ht="15" thickBot="1" x14ac:dyDescent="0.35">
      <c r="C744" s="10">
        <v>43225</v>
      </c>
      <c r="D744" s="11">
        <v>0.40167824074074071</v>
      </c>
      <c r="E744" s="12" t="s">
        <v>9</v>
      </c>
      <c r="F744" s="12">
        <v>19</v>
      </c>
      <c r="G744" s="12" t="s">
        <v>10</v>
      </c>
    </row>
    <row r="745" spans="3:7" ht="15" thickBot="1" x14ac:dyDescent="0.35">
      <c r="C745" s="10">
        <v>43225</v>
      </c>
      <c r="D745" s="11">
        <v>0.41128472222222223</v>
      </c>
      <c r="E745" s="12" t="s">
        <v>9</v>
      </c>
      <c r="F745" s="12">
        <v>17</v>
      </c>
      <c r="G745" s="12" t="s">
        <v>10</v>
      </c>
    </row>
    <row r="746" spans="3:7" ht="15" thickBot="1" x14ac:dyDescent="0.35">
      <c r="C746" s="10">
        <v>43225</v>
      </c>
      <c r="D746" s="11">
        <v>0.4131481481481481</v>
      </c>
      <c r="E746" s="12" t="s">
        <v>9</v>
      </c>
      <c r="F746" s="12">
        <v>20</v>
      </c>
      <c r="G746" s="12" t="s">
        <v>10</v>
      </c>
    </row>
    <row r="747" spans="3:7" ht="15" thickBot="1" x14ac:dyDescent="0.35">
      <c r="C747" s="10">
        <v>43225</v>
      </c>
      <c r="D747" s="11">
        <v>0.41741898148148149</v>
      </c>
      <c r="E747" s="12" t="s">
        <v>9</v>
      </c>
      <c r="F747" s="12">
        <v>12</v>
      </c>
      <c r="G747" s="12" t="s">
        <v>11</v>
      </c>
    </row>
    <row r="748" spans="3:7" ht="15" thickBot="1" x14ac:dyDescent="0.35">
      <c r="C748" s="10">
        <v>43225</v>
      </c>
      <c r="D748" s="11">
        <v>0.42957175925925922</v>
      </c>
      <c r="E748" s="12" t="s">
        <v>9</v>
      </c>
      <c r="F748" s="12">
        <v>12</v>
      </c>
      <c r="G748" s="12" t="s">
        <v>11</v>
      </c>
    </row>
    <row r="749" spans="3:7" ht="15" thickBot="1" x14ac:dyDescent="0.35">
      <c r="C749" s="10">
        <v>43225</v>
      </c>
      <c r="D749" s="11">
        <v>0.43277777777777776</v>
      </c>
      <c r="E749" s="12" t="s">
        <v>9</v>
      </c>
      <c r="F749" s="12">
        <v>20</v>
      </c>
      <c r="G749" s="12" t="s">
        <v>10</v>
      </c>
    </row>
    <row r="750" spans="3:7" ht="15" thickBot="1" x14ac:dyDescent="0.35">
      <c r="C750" s="10">
        <v>43225</v>
      </c>
      <c r="D750" s="11">
        <v>0.45439814814814811</v>
      </c>
      <c r="E750" s="12" t="s">
        <v>9</v>
      </c>
      <c r="F750" s="12">
        <v>20</v>
      </c>
      <c r="G750" s="12" t="s">
        <v>11</v>
      </c>
    </row>
    <row r="751" spans="3:7" ht="15" thickBot="1" x14ac:dyDescent="0.35">
      <c r="C751" s="10">
        <v>43225</v>
      </c>
      <c r="D751" s="11">
        <v>0.46640046296296295</v>
      </c>
      <c r="E751" s="12" t="s">
        <v>9</v>
      </c>
      <c r="F751" s="12">
        <v>18</v>
      </c>
      <c r="G751" s="12" t="s">
        <v>11</v>
      </c>
    </row>
    <row r="752" spans="3:7" ht="15" thickBot="1" x14ac:dyDescent="0.35">
      <c r="C752" s="10">
        <v>43225</v>
      </c>
      <c r="D752" s="11">
        <v>0.46642361111111108</v>
      </c>
      <c r="E752" s="12" t="s">
        <v>9</v>
      </c>
      <c r="F752" s="12">
        <v>12</v>
      </c>
      <c r="G752" s="12" t="s">
        <v>11</v>
      </c>
    </row>
    <row r="753" spans="3:7" ht="15" thickBot="1" x14ac:dyDescent="0.35">
      <c r="C753" s="10">
        <v>43225</v>
      </c>
      <c r="D753" s="11">
        <v>0.46960648148148149</v>
      </c>
      <c r="E753" s="12" t="s">
        <v>9</v>
      </c>
      <c r="F753" s="12">
        <v>12</v>
      </c>
      <c r="G753" s="12" t="s">
        <v>11</v>
      </c>
    </row>
    <row r="754" spans="3:7" ht="15" thickBot="1" x14ac:dyDescent="0.35">
      <c r="C754" s="10">
        <v>43225</v>
      </c>
      <c r="D754" s="11">
        <v>0.46971064814814811</v>
      </c>
      <c r="E754" s="12" t="s">
        <v>9</v>
      </c>
      <c r="F754" s="12">
        <v>13</v>
      </c>
      <c r="G754" s="12" t="s">
        <v>11</v>
      </c>
    </row>
    <row r="755" spans="3:7" ht="15" thickBot="1" x14ac:dyDescent="0.35">
      <c r="C755" s="10">
        <v>43225</v>
      </c>
      <c r="D755" s="11">
        <v>0.47130787037037036</v>
      </c>
      <c r="E755" s="12" t="s">
        <v>9</v>
      </c>
      <c r="F755" s="12">
        <v>11</v>
      </c>
      <c r="G755" s="12" t="s">
        <v>11</v>
      </c>
    </row>
    <row r="756" spans="3:7" ht="15" thickBot="1" x14ac:dyDescent="0.35">
      <c r="C756" s="10">
        <v>43225</v>
      </c>
      <c r="D756" s="11">
        <v>0.48700231481481482</v>
      </c>
      <c r="E756" s="12" t="s">
        <v>9</v>
      </c>
      <c r="F756" s="12">
        <v>11</v>
      </c>
      <c r="G756" s="12" t="s">
        <v>11</v>
      </c>
    </row>
    <row r="757" spans="3:7" ht="15" thickBot="1" x14ac:dyDescent="0.35">
      <c r="C757" s="10">
        <v>43225</v>
      </c>
      <c r="D757" s="11">
        <v>0.49712962962962964</v>
      </c>
      <c r="E757" s="12" t="s">
        <v>9</v>
      </c>
      <c r="F757" s="12">
        <v>16</v>
      </c>
      <c r="G757" s="12" t="s">
        <v>10</v>
      </c>
    </row>
    <row r="758" spans="3:7" ht="15" thickBot="1" x14ac:dyDescent="0.35">
      <c r="C758" s="10">
        <v>43225</v>
      </c>
      <c r="D758" s="11">
        <v>0.49777777777777782</v>
      </c>
      <c r="E758" s="12" t="s">
        <v>9</v>
      </c>
      <c r="F758" s="12">
        <v>11</v>
      </c>
      <c r="G758" s="12" t="s">
        <v>11</v>
      </c>
    </row>
    <row r="759" spans="3:7" ht="15" thickBot="1" x14ac:dyDescent="0.35">
      <c r="C759" s="10">
        <v>43225</v>
      </c>
      <c r="D759" s="11">
        <v>0.4995486111111111</v>
      </c>
      <c r="E759" s="12" t="s">
        <v>9</v>
      </c>
      <c r="F759" s="12">
        <v>12</v>
      </c>
      <c r="G759" s="12" t="s">
        <v>10</v>
      </c>
    </row>
    <row r="760" spans="3:7" ht="15" thickBot="1" x14ac:dyDescent="0.35">
      <c r="C760" s="10">
        <v>43225</v>
      </c>
      <c r="D760" s="11">
        <v>0.50072916666666667</v>
      </c>
      <c r="E760" s="12" t="s">
        <v>9</v>
      </c>
      <c r="F760" s="12">
        <v>12</v>
      </c>
      <c r="G760" s="12" t="s">
        <v>11</v>
      </c>
    </row>
    <row r="761" spans="3:7" ht="15" thickBot="1" x14ac:dyDescent="0.35">
      <c r="C761" s="10">
        <v>43225</v>
      </c>
      <c r="D761" s="11">
        <v>0.50265046296296301</v>
      </c>
      <c r="E761" s="12" t="s">
        <v>9</v>
      </c>
      <c r="F761" s="12">
        <v>11</v>
      </c>
      <c r="G761" s="12" t="s">
        <v>11</v>
      </c>
    </row>
    <row r="762" spans="3:7" ht="15" thickBot="1" x14ac:dyDescent="0.35">
      <c r="C762" s="10">
        <v>43225</v>
      </c>
      <c r="D762" s="11">
        <v>0.51518518518518519</v>
      </c>
      <c r="E762" s="12" t="s">
        <v>9</v>
      </c>
      <c r="F762" s="12">
        <v>29</v>
      </c>
      <c r="G762" s="12" t="s">
        <v>10</v>
      </c>
    </row>
    <row r="763" spans="3:7" ht="15" thickBot="1" x14ac:dyDescent="0.35">
      <c r="C763" s="10">
        <v>43225</v>
      </c>
      <c r="D763" s="11">
        <v>0.5169907407407407</v>
      </c>
      <c r="E763" s="12" t="s">
        <v>9</v>
      </c>
      <c r="F763" s="12">
        <v>16</v>
      </c>
      <c r="G763" s="12" t="s">
        <v>10</v>
      </c>
    </row>
    <row r="764" spans="3:7" ht="15" thickBot="1" x14ac:dyDescent="0.35">
      <c r="C764" s="10">
        <v>43225</v>
      </c>
      <c r="D764" s="11">
        <v>0.52057870370370374</v>
      </c>
      <c r="E764" s="12" t="s">
        <v>9</v>
      </c>
      <c r="F764" s="12">
        <v>10</v>
      </c>
      <c r="G764" s="12" t="s">
        <v>10</v>
      </c>
    </row>
    <row r="765" spans="3:7" ht="15" thickBot="1" x14ac:dyDescent="0.35">
      <c r="C765" s="10">
        <v>43225</v>
      </c>
      <c r="D765" s="11">
        <v>0.52175925925925926</v>
      </c>
      <c r="E765" s="12" t="s">
        <v>9</v>
      </c>
      <c r="F765" s="12">
        <v>11</v>
      </c>
      <c r="G765" s="12" t="s">
        <v>10</v>
      </c>
    </row>
    <row r="766" spans="3:7" ht="15" thickBot="1" x14ac:dyDescent="0.35">
      <c r="C766" s="10">
        <v>43225</v>
      </c>
      <c r="D766" s="11">
        <v>0.5264699074074074</v>
      </c>
      <c r="E766" s="12" t="s">
        <v>9</v>
      </c>
      <c r="F766" s="12">
        <v>10</v>
      </c>
      <c r="G766" s="12" t="s">
        <v>10</v>
      </c>
    </row>
    <row r="767" spans="3:7" ht="15" thickBot="1" x14ac:dyDescent="0.35">
      <c r="C767" s="10">
        <v>43225</v>
      </c>
      <c r="D767" s="11">
        <v>0.52648148148148144</v>
      </c>
      <c r="E767" s="12" t="s">
        <v>9</v>
      </c>
      <c r="F767" s="12">
        <v>11</v>
      </c>
      <c r="G767" s="12" t="s">
        <v>10</v>
      </c>
    </row>
    <row r="768" spans="3:7" ht="15" thickBot="1" x14ac:dyDescent="0.35">
      <c r="C768" s="10">
        <v>43225</v>
      </c>
      <c r="D768" s="11">
        <v>0.52697916666666667</v>
      </c>
      <c r="E768" s="12" t="s">
        <v>9</v>
      </c>
      <c r="F768" s="12">
        <v>20</v>
      </c>
      <c r="G768" s="12" t="s">
        <v>10</v>
      </c>
    </row>
    <row r="769" spans="3:7" ht="15" thickBot="1" x14ac:dyDescent="0.35">
      <c r="C769" s="10">
        <v>43225</v>
      </c>
      <c r="D769" s="11">
        <v>0.52967592592592594</v>
      </c>
      <c r="E769" s="12" t="s">
        <v>9</v>
      </c>
      <c r="F769" s="12">
        <v>12</v>
      </c>
      <c r="G769" s="12" t="s">
        <v>11</v>
      </c>
    </row>
    <row r="770" spans="3:7" ht="15" thickBot="1" x14ac:dyDescent="0.35">
      <c r="C770" s="10">
        <v>43225</v>
      </c>
      <c r="D770" s="11">
        <v>0.54489583333333336</v>
      </c>
      <c r="E770" s="12" t="s">
        <v>9</v>
      </c>
      <c r="F770" s="12">
        <v>12</v>
      </c>
      <c r="G770" s="12" t="s">
        <v>11</v>
      </c>
    </row>
    <row r="771" spans="3:7" ht="15" thickBot="1" x14ac:dyDescent="0.35">
      <c r="C771" s="10">
        <v>43225</v>
      </c>
      <c r="D771" s="11">
        <v>0.55144675925925923</v>
      </c>
      <c r="E771" s="12" t="s">
        <v>9</v>
      </c>
      <c r="F771" s="12">
        <v>9</v>
      </c>
      <c r="G771" s="12" t="s">
        <v>11</v>
      </c>
    </row>
    <row r="772" spans="3:7" ht="15" thickBot="1" x14ac:dyDescent="0.35">
      <c r="C772" s="10">
        <v>43225</v>
      </c>
      <c r="D772" s="11">
        <v>0.55163194444444441</v>
      </c>
      <c r="E772" s="12" t="s">
        <v>9</v>
      </c>
      <c r="F772" s="12">
        <v>9</v>
      </c>
      <c r="G772" s="12" t="s">
        <v>11</v>
      </c>
    </row>
    <row r="773" spans="3:7" ht="15" thickBot="1" x14ac:dyDescent="0.35">
      <c r="C773" s="10">
        <v>43225</v>
      </c>
      <c r="D773" s="11">
        <v>0.5516550925925926</v>
      </c>
      <c r="E773" s="12" t="s">
        <v>9</v>
      </c>
      <c r="F773" s="12">
        <v>24</v>
      </c>
      <c r="G773" s="12" t="s">
        <v>11</v>
      </c>
    </row>
    <row r="774" spans="3:7" ht="15" thickBot="1" x14ac:dyDescent="0.35">
      <c r="C774" s="10">
        <v>43225</v>
      </c>
      <c r="D774" s="11">
        <v>0.55168981481481483</v>
      </c>
      <c r="E774" s="12" t="s">
        <v>9</v>
      </c>
      <c r="F774" s="12">
        <v>24</v>
      </c>
      <c r="G774" s="12" t="s">
        <v>11</v>
      </c>
    </row>
    <row r="775" spans="3:7" ht="15" thickBot="1" x14ac:dyDescent="0.35">
      <c r="C775" s="10">
        <v>43225</v>
      </c>
      <c r="D775" s="11">
        <v>0.55170138888888887</v>
      </c>
      <c r="E775" s="12" t="s">
        <v>9</v>
      </c>
      <c r="F775" s="12">
        <v>23</v>
      </c>
      <c r="G775" s="12" t="s">
        <v>11</v>
      </c>
    </row>
    <row r="776" spans="3:7" ht="15" thickBot="1" x14ac:dyDescent="0.35">
      <c r="C776" s="10">
        <v>43225</v>
      </c>
      <c r="D776" s="11">
        <v>0.55172453703703705</v>
      </c>
      <c r="E776" s="12" t="s">
        <v>9</v>
      </c>
      <c r="F776" s="12">
        <v>12</v>
      </c>
      <c r="G776" s="12" t="s">
        <v>11</v>
      </c>
    </row>
    <row r="777" spans="3:7" ht="15" thickBot="1" x14ac:dyDescent="0.35">
      <c r="C777" s="10">
        <v>43225</v>
      </c>
      <c r="D777" s="11">
        <v>0.55314814814814817</v>
      </c>
      <c r="E777" s="12" t="s">
        <v>9</v>
      </c>
      <c r="F777" s="12">
        <v>19</v>
      </c>
      <c r="G777" s="12" t="s">
        <v>10</v>
      </c>
    </row>
    <row r="778" spans="3:7" ht="15" thickBot="1" x14ac:dyDescent="0.35">
      <c r="C778" s="10">
        <v>43225</v>
      </c>
      <c r="D778" s="11">
        <v>0.56858796296296299</v>
      </c>
      <c r="E778" s="12" t="s">
        <v>9</v>
      </c>
      <c r="F778" s="12">
        <v>10</v>
      </c>
      <c r="G778" s="12" t="s">
        <v>10</v>
      </c>
    </row>
    <row r="779" spans="3:7" ht="15" thickBot="1" x14ac:dyDescent="0.35">
      <c r="C779" s="10">
        <v>43225</v>
      </c>
      <c r="D779" s="11">
        <v>0.57873842592592595</v>
      </c>
      <c r="E779" s="12" t="s">
        <v>9</v>
      </c>
      <c r="F779" s="12">
        <v>11</v>
      </c>
      <c r="G779" s="12" t="s">
        <v>10</v>
      </c>
    </row>
    <row r="780" spans="3:7" ht="15" thickBot="1" x14ac:dyDescent="0.35">
      <c r="C780" s="10">
        <v>43225</v>
      </c>
      <c r="D780" s="11">
        <v>0.58759259259259256</v>
      </c>
      <c r="E780" s="12" t="s">
        <v>9</v>
      </c>
      <c r="F780" s="12">
        <v>17</v>
      </c>
      <c r="G780" s="12" t="s">
        <v>10</v>
      </c>
    </row>
    <row r="781" spans="3:7" ht="15" thickBot="1" x14ac:dyDescent="0.35">
      <c r="C781" s="10">
        <v>43225</v>
      </c>
      <c r="D781" s="11">
        <v>0.59811342592592587</v>
      </c>
      <c r="E781" s="12" t="s">
        <v>9</v>
      </c>
      <c r="F781" s="12">
        <v>12</v>
      </c>
      <c r="G781" s="12" t="s">
        <v>11</v>
      </c>
    </row>
    <row r="782" spans="3:7" ht="15" thickBot="1" x14ac:dyDescent="0.35">
      <c r="C782" s="10">
        <v>43225</v>
      </c>
      <c r="D782" s="11">
        <v>0.60045138888888883</v>
      </c>
      <c r="E782" s="12" t="s">
        <v>9</v>
      </c>
      <c r="F782" s="12">
        <v>11</v>
      </c>
      <c r="G782" s="12" t="s">
        <v>11</v>
      </c>
    </row>
    <row r="783" spans="3:7" ht="15" thickBot="1" x14ac:dyDescent="0.35">
      <c r="C783" s="10">
        <v>43225</v>
      </c>
      <c r="D783" s="11">
        <v>0.61019675925925931</v>
      </c>
      <c r="E783" s="12" t="s">
        <v>9</v>
      </c>
      <c r="F783" s="12">
        <v>24</v>
      </c>
      <c r="G783" s="12" t="s">
        <v>10</v>
      </c>
    </row>
    <row r="784" spans="3:7" ht="15" thickBot="1" x14ac:dyDescent="0.35">
      <c r="C784" s="10">
        <v>43225</v>
      </c>
      <c r="D784" s="11">
        <v>0.61927083333333333</v>
      </c>
      <c r="E784" s="12" t="s">
        <v>9</v>
      </c>
      <c r="F784" s="12">
        <v>11</v>
      </c>
      <c r="G784" s="12" t="s">
        <v>11</v>
      </c>
    </row>
    <row r="785" spans="3:7" ht="15" thickBot="1" x14ac:dyDescent="0.35">
      <c r="C785" s="10">
        <v>43225</v>
      </c>
      <c r="D785" s="11">
        <v>0.61956018518518519</v>
      </c>
      <c r="E785" s="12" t="s">
        <v>9</v>
      </c>
      <c r="F785" s="12">
        <v>11</v>
      </c>
      <c r="G785" s="12" t="s">
        <v>10</v>
      </c>
    </row>
    <row r="786" spans="3:7" ht="15" thickBot="1" x14ac:dyDescent="0.35">
      <c r="C786" s="10">
        <v>43225</v>
      </c>
      <c r="D786" s="11">
        <v>0.61994212962962958</v>
      </c>
      <c r="E786" s="12" t="s">
        <v>9</v>
      </c>
      <c r="F786" s="12">
        <v>14</v>
      </c>
      <c r="G786" s="12" t="s">
        <v>10</v>
      </c>
    </row>
    <row r="787" spans="3:7" ht="15" thickBot="1" x14ac:dyDescent="0.35">
      <c r="C787" s="10">
        <v>43225</v>
      </c>
      <c r="D787" s="11">
        <v>0.63170138888888883</v>
      </c>
      <c r="E787" s="12" t="s">
        <v>9</v>
      </c>
      <c r="F787" s="12">
        <v>14</v>
      </c>
      <c r="G787" s="12" t="s">
        <v>10</v>
      </c>
    </row>
    <row r="788" spans="3:7" ht="15" thickBot="1" x14ac:dyDescent="0.35">
      <c r="C788" s="10">
        <v>43225</v>
      </c>
      <c r="D788" s="11">
        <v>0.63393518518518521</v>
      </c>
      <c r="E788" s="12" t="s">
        <v>9</v>
      </c>
      <c r="F788" s="12">
        <v>12</v>
      </c>
      <c r="G788" s="12" t="s">
        <v>11</v>
      </c>
    </row>
    <row r="789" spans="3:7" ht="15" thickBot="1" x14ac:dyDescent="0.35">
      <c r="C789" s="10">
        <v>43225</v>
      </c>
      <c r="D789" s="11">
        <v>0.63697916666666665</v>
      </c>
      <c r="E789" s="12" t="s">
        <v>9</v>
      </c>
      <c r="F789" s="12">
        <v>21</v>
      </c>
      <c r="G789" s="12" t="s">
        <v>10</v>
      </c>
    </row>
    <row r="790" spans="3:7" ht="15" thickBot="1" x14ac:dyDescent="0.35">
      <c r="C790" s="10">
        <v>43225</v>
      </c>
      <c r="D790" s="11">
        <v>0.63839120370370372</v>
      </c>
      <c r="E790" s="12" t="s">
        <v>9</v>
      </c>
      <c r="F790" s="12">
        <v>19</v>
      </c>
      <c r="G790" s="12" t="s">
        <v>10</v>
      </c>
    </row>
    <row r="791" spans="3:7" ht="15" thickBot="1" x14ac:dyDescent="0.35">
      <c r="C791" s="10">
        <v>43225</v>
      </c>
      <c r="D791" s="11">
        <v>0.64692129629629636</v>
      </c>
      <c r="E791" s="12" t="s">
        <v>9</v>
      </c>
      <c r="F791" s="12">
        <v>10</v>
      </c>
      <c r="G791" s="12" t="s">
        <v>11</v>
      </c>
    </row>
    <row r="792" spans="3:7" ht="15" thickBot="1" x14ac:dyDescent="0.35">
      <c r="C792" s="10">
        <v>43225</v>
      </c>
      <c r="D792" s="11">
        <v>0.65251157407407401</v>
      </c>
      <c r="E792" s="12" t="s">
        <v>9</v>
      </c>
      <c r="F792" s="12">
        <v>18</v>
      </c>
      <c r="G792" s="12" t="s">
        <v>10</v>
      </c>
    </row>
    <row r="793" spans="3:7" ht="15" thickBot="1" x14ac:dyDescent="0.35">
      <c r="C793" s="10">
        <v>43225</v>
      </c>
      <c r="D793" s="11">
        <v>0.65255787037037039</v>
      </c>
      <c r="E793" s="12" t="s">
        <v>9</v>
      </c>
      <c r="F793" s="12">
        <v>11</v>
      </c>
      <c r="G793" s="12" t="s">
        <v>10</v>
      </c>
    </row>
    <row r="794" spans="3:7" ht="15" thickBot="1" x14ac:dyDescent="0.35">
      <c r="C794" s="10">
        <v>43225</v>
      </c>
      <c r="D794" s="11">
        <v>0.66851851851851851</v>
      </c>
      <c r="E794" s="12" t="s">
        <v>9</v>
      </c>
      <c r="F794" s="12">
        <v>20</v>
      </c>
      <c r="G794" s="12" t="s">
        <v>10</v>
      </c>
    </row>
    <row r="795" spans="3:7" ht="15" thickBot="1" x14ac:dyDescent="0.35">
      <c r="C795" s="10">
        <v>43225</v>
      </c>
      <c r="D795" s="11">
        <v>0.66984953703703709</v>
      </c>
      <c r="E795" s="12" t="s">
        <v>9</v>
      </c>
      <c r="F795" s="12">
        <v>13</v>
      </c>
      <c r="G795" s="12" t="s">
        <v>11</v>
      </c>
    </row>
    <row r="796" spans="3:7" ht="15" thickBot="1" x14ac:dyDescent="0.35">
      <c r="C796" s="10">
        <v>43225</v>
      </c>
      <c r="D796" s="11">
        <v>0.67096064814814815</v>
      </c>
      <c r="E796" s="12" t="s">
        <v>9</v>
      </c>
      <c r="F796" s="12">
        <v>10</v>
      </c>
      <c r="G796" s="12" t="s">
        <v>10</v>
      </c>
    </row>
    <row r="797" spans="3:7" ht="15" thickBot="1" x14ac:dyDescent="0.35">
      <c r="C797" s="10">
        <v>43225</v>
      </c>
      <c r="D797" s="11">
        <v>0.68114583333333334</v>
      </c>
      <c r="E797" s="12" t="s">
        <v>9</v>
      </c>
      <c r="F797" s="12">
        <v>13</v>
      </c>
      <c r="G797" s="12" t="s">
        <v>10</v>
      </c>
    </row>
    <row r="798" spans="3:7" ht="15" thickBot="1" x14ac:dyDescent="0.35">
      <c r="C798" s="10">
        <v>43225</v>
      </c>
      <c r="D798" s="11">
        <v>0.68138888888888882</v>
      </c>
      <c r="E798" s="12" t="s">
        <v>9</v>
      </c>
      <c r="F798" s="12">
        <v>17</v>
      </c>
      <c r="G798" s="12" t="s">
        <v>10</v>
      </c>
    </row>
    <row r="799" spans="3:7" ht="15" thickBot="1" x14ac:dyDescent="0.35">
      <c r="C799" s="10">
        <v>43225</v>
      </c>
      <c r="D799" s="11">
        <v>0.68248842592592596</v>
      </c>
      <c r="E799" s="12" t="s">
        <v>9</v>
      </c>
      <c r="F799" s="12">
        <v>10</v>
      </c>
      <c r="G799" s="12" t="s">
        <v>11</v>
      </c>
    </row>
    <row r="800" spans="3:7" ht="15" thickBot="1" x14ac:dyDescent="0.35">
      <c r="C800" s="10">
        <v>43225</v>
      </c>
      <c r="D800" s="11">
        <v>0.71002314814814815</v>
      </c>
      <c r="E800" s="12" t="s">
        <v>9</v>
      </c>
      <c r="F800" s="12">
        <v>10</v>
      </c>
      <c r="G800" s="12" t="s">
        <v>11</v>
      </c>
    </row>
    <row r="801" spans="3:7" ht="15" thickBot="1" x14ac:dyDescent="0.35">
      <c r="C801" s="10">
        <v>43225</v>
      </c>
      <c r="D801" s="11">
        <v>0.71950231481481486</v>
      </c>
      <c r="E801" s="12" t="s">
        <v>9</v>
      </c>
      <c r="F801" s="12">
        <v>11</v>
      </c>
      <c r="G801" s="12" t="s">
        <v>11</v>
      </c>
    </row>
    <row r="802" spans="3:7" ht="15" thickBot="1" x14ac:dyDescent="0.35">
      <c r="C802" s="10">
        <v>43225</v>
      </c>
      <c r="D802" s="11">
        <v>0.73365740740740737</v>
      </c>
      <c r="E802" s="12" t="s">
        <v>9</v>
      </c>
      <c r="F802" s="12">
        <v>18</v>
      </c>
      <c r="G802" s="12" t="s">
        <v>10</v>
      </c>
    </row>
    <row r="803" spans="3:7" ht="15" thickBot="1" x14ac:dyDescent="0.35">
      <c r="C803" s="10">
        <v>43225</v>
      </c>
      <c r="D803" s="11">
        <v>0.73370370370370364</v>
      </c>
      <c r="E803" s="12" t="s">
        <v>9</v>
      </c>
      <c r="F803" s="12">
        <v>17</v>
      </c>
      <c r="G803" s="12" t="s">
        <v>10</v>
      </c>
    </row>
    <row r="804" spans="3:7" ht="15" thickBot="1" x14ac:dyDescent="0.35">
      <c r="C804" s="10">
        <v>43225</v>
      </c>
      <c r="D804" s="11">
        <v>0.73386574074074085</v>
      </c>
      <c r="E804" s="12" t="s">
        <v>9</v>
      </c>
      <c r="F804" s="12">
        <v>10</v>
      </c>
      <c r="G804" s="12" t="s">
        <v>11</v>
      </c>
    </row>
    <row r="805" spans="3:7" ht="15" thickBot="1" x14ac:dyDescent="0.35">
      <c r="C805" s="10">
        <v>43225</v>
      </c>
      <c r="D805" s="11">
        <v>0.73423611111111109</v>
      </c>
      <c r="E805" s="12" t="s">
        <v>9</v>
      </c>
      <c r="F805" s="12">
        <v>19</v>
      </c>
      <c r="G805" s="12" t="s">
        <v>10</v>
      </c>
    </row>
    <row r="806" spans="3:7" ht="15" thickBot="1" x14ac:dyDescent="0.35">
      <c r="C806" s="10">
        <v>43225</v>
      </c>
      <c r="D806" s="11">
        <v>0.74332175925925925</v>
      </c>
      <c r="E806" s="12" t="s">
        <v>9</v>
      </c>
      <c r="F806" s="12">
        <v>16</v>
      </c>
      <c r="G806" s="12" t="s">
        <v>10</v>
      </c>
    </row>
    <row r="807" spans="3:7" ht="15" thickBot="1" x14ac:dyDescent="0.35">
      <c r="C807" s="10">
        <v>43225</v>
      </c>
      <c r="D807" s="11">
        <v>0.76539351851851845</v>
      </c>
      <c r="E807" s="12" t="s">
        <v>9</v>
      </c>
      <c r="F807" s="12">
        <v>18</v>
      </c>
      <c r="G807" s="12" t="s">
        <v>10</v>
      </c>
    </row>
    <row r="808" spans="3:7" ht="15" thickBot="1" x14ac:dyDescent="0.35">
      <c r="C808" s="10">
        <v>43225</v>
      </c>
      <c r="D808" s="11">
        <v>0.77177083333333341</v>
      </c>
      <c r="E808" s="12" t="s">
        <v>9</v>
      </c>
      <c r="F808" s="12">
        <v>12</v>
      </c>
      <c r="G808" s="12" t="s">
        <v>11</v>
      </c>
    </row>
    <row r="809" spans="3:7" ht="15" thickBot="1" x14ac:dyDescent="0.35">
      <c r="C809" s="10">
        <v>43225</v>
      </c>
      <c r="D809" s="11">
        <v>0.81693287037037043</v>
      </c>
      <c r="E809" s="12" t="s">
        <v>9</v>
      </c>
      <c r="F809" s="12">
        <v>23</v>
      </c>
      <c r="G809" s="12" t="s">
        <v>10</v>
      </c>
    </row>
    <row r="810" spans="3:7" ht="15" thickBot="1" x14ac:dyDescent="0.35">
      <c r="C810" s="10">
        <v>43225</v>
      </c>
      <c r="D810" s="11">
        <v>0.83565972222222218</v>
      </c>
      <c r="E810" s="12" t="s">
        <v>9</v>
      </c>
      <c r="F810" s="12">
        <v>11</v>
      </c>
      <c r="G810" s="12" t="s">
        <v>11</v>
      </c>
    </row>
    <row r="811" spans="3:7" ht="15" thickBot="1" x14ac:dyDescent="0.35">
      <c r="C811" s="10">
        <v>43225</v>
      </c>
      <c r="D811" s="11">
        <v>0.85320601851851852</v>
      </c>
      <c r="E811" s="12" t="s">
        <v>9</v>
      </c>
      <c r="F811" s="12">
        <v>34</v>
      </c>
      <c r="G811" s="12" t="s">
        <v>10</v>
      </c>
    </row>
    <row r="812" spans="3:7" ht="15" thickBot="1" x14ac:dyDescent="0.35">
      <c r="C812" s="10">
        <v>43225</v>
      </c>
      <c r="D812" s="11">
        <v>0.87270833333333331</v>
      </c>
      <c r="E812" s="12" t="s">
        <v>9</v>
      </c>
      <c r="F812" s="12">
        <v>13</v>
      </c>
      <c r="G812" s="12" t="s">
        <v>11</v>
      </c>
    </row>
    <row r="813" spans="3:7" ht="15" thickBot="1" x14ac:dyDescent="0.35">
      <c r="C813" s="10">
        <v>43225</v>
      </c>
      <c r="D813" s="11">
        <v>0.97128472222222229</v>
      </c>
      <c r="E813" s="12" t="s">
        <v>9</v>
      </c>
      <c r="F813" s="12">
        <v>11</v>
      </c>
      <c r="G813" s="12" t="s">
        <v>10</v>
      </c>
    </row>
    <row r="814" spans="3:7" ht="15" thickBot="1" x14ac:dyDescent="0.35">
      <c r="C814" s="10">
        <v>43226</v>
      </c>
      <c r="D814" s="11">
        <v>0.36001157407407408</v>
      </c>
      <c r="E814" s="12" t="s">
        <v>9</v>
      </c>
      <c r="F814" s="12">
        <v>10</v>
      </c>
      <c r="G814" s="12" t="s">
        <v>11</v>
      </c>
    </row>
    <row r="815" spans="3:7" ht="15" thickBot="1" x14ac:dyDescent="0.35">
      <c r="C815" s="10">
        <v>43226</v>
      </c>
      <c r="D815" s="11">
        <v>0.36446759259259259</v>
      </c>
      <c r="E815" s="12" t="s">
        <v>9</v>
      </c>
      <c r="F815" s="12">
        <v>10</v>
      </c>
      <c r="G815" s="12" t="s">
        <v>11</v>
      </c>
    </row>
    <row r="816" spans="3:7" ht="15" thickBot="1" x14ac:dyDescent="0.35">
      <c r="C816" s="10">
        <v>43226</v>
      </c>
      <c r="D816" s="11">
        <v>0.38267361111111109</v>
      </c>
      <c r="E816" s="12" t="s">
        <v>9</v>
      </c>
      <c r="F816" s="12">
        <v>13</v>
      </c>
      <c r="G816" s="12" t="s">
        <v>10</v>
      </c>
    </row>
    <row r="817" spans="3:7" ht="15" thickBot="1" x14ac:dyDescent="0.35">
      <c r="C817" s="10">
        <v>43226</v>
      </c>
      <c r="D817" s="11">
        <v>0.39804398148148151</v>
      </c>
      <c r="E817" s="12" t="s">
        <v>9</v>
      </c>
      <c r="F817" s="12">
        <v>12</v>
      </c>
      <c r="G817" s="12" t="s">
        <v>11</v>
      </c>
    </row>
    <row r="818" spans="3:7" ht="15" thickBot="1" x14ac:dyDescent="0.35">
      <c r="C818" s="10">
        <v>43226</v>
      </c>
      <c r="D818" s="11">
        <v>0.40251157407407406</v>
      </c>
      <c r="E818" s="12" t="s">
        <v>9</v>
      </c>
      <c r="F818" s="12">
        <v>11</v>
      </c>
      <c r="G818" s="12" t="s">
        <v>11</v>
      </c>
    </row>
    <row r="819" spans="3:7" ht="15" thickBot="1" x14ac:dyDescent="0.35">
      <c r="C819" s="10">
        <v>43226</v>
      </c>
      <c r="D819" s="11">
        <v>0.40930555555555559</v>
      </c>
      <c r="E819" s="12" t="s">
        <v>9</v>
      </c>
      <c r="F819" s="12">
        <v>16</v>
      </c>
      <c r="G819" s="12" t="s">
        <v>10</v>
      </c>
    </row>
    <row r="820" spans="3:7" ht="15" thickBot="1" x14ac:dyDescent="0.35">
      <c r="C820" s="10">
        <v>43226</v>
      </c>
      <c r="D820" s="11">
        <v>0.41027777777777774</v>
      </c>
      <c r="E820" s="12" t="s">
        <v>9</v>
      </c>
      <c r="F820" s="12">
        <v>12</v>
      </c>
      <c r="G820" s="12" t="s">
        <v>11</v>
      </c>
    </row>
    <row r="821" spans="3:7" ht="15" thickBot="1" x14ac:dyDescent="0.35">
      <c r="C821" s="10">
        <v>43226</v>
      </c>
      <c r="D821" s="11">
        <v>0.41395833333333337</v>
      </c>
      <c r="E821" s="12" t="s">
        <v>9</v>
      </c>
      <c r="F821" s="12">
        <v>28</v>
      </c>
      <c r="G821" s="12" t="s">
        <v>10</v>
      </c>
    </row>
    <row r="822" spans="3:7" ht="15" thickBot="1" x14ac:dyDescent="0.35">
      <c r="C822" s="10">
        <v>43226</v>
      </c>
      <c r="D822" s="11">
        <v>0.4147569444444445</v>
      </c>
      <c r="E822" s="12" t="s">
        <v>9</v>
      </c>
      <c r="F822" s="12">
        <v>26</v>
      </c>
      <c r="G822" s="12" t="s">
        <v>10</v>
      </c>
    </row>
    <row r="823" spans="3:7" ht="15" thickBot="1" x14ac:dyDescent="0.35">
      <c r="C823" s="10">
        <v>43226</v>
      </c>
      <c r="D823" s="11">
        <v>0.41700231481481481</v>
      </c>
      <c r="E823" s="12" t="s">
        <v>9</v>
      </c>
      <c r="F823" s="12">
        <v>26</v>
      </c>
      <c r="G823" s="12" t="s">
        <v>10</v>
      </c>
    </row>
    <row r="824" spans="3:7" ht="15" thickBot="1" x14ac:dyDescent="0.35">
      <c r="C824" s="10">
        <v>43226</v>
      </c>
      <c r="D824" s="11">
        <v>0.41704861111111113</v>
      </c>
      <c r="E824" s="12" t="s">
        <v>9</v>
      </c>
      <c r="F824" s="12">
        <v>27</v>
      </c>
      <c r="G824" s="12" t="s">
        <v>10</v>
      </c>
    </row>
    <row r="825" spans="3:7" ht="15" thickBot="1" x14ac:dyDescent="0.35">
      <c r="C825" s="10">
        <v>43226</v>
      </c>
      <c r="D825" s="11">
        <v>0.41864583333333333</v>
      </c>
      <c r="E825" s="12" t="s">
        <v>9</v>
      </c>
      <c r="F825" s="12">
        <v>12</v>
      </c>
      <c r="G825" s="12" t="s">
        <v>11</v>
      </c>
    </row>
    <row r="826" spans="3:7" ht="15" thickBot="1" x14ac:dyDescent="0.35">
      <c r="C826" s="10">
        <v>43226</v>
      </c>
      <c r="D826" s="11">
        <v>0.41921296296296301</v>
      </c>
      <c r="E826" s="12" t="s">
        <v>9</v>
      </c>
      <c r="F826" s="12">
        <v>10</v>
      </c>
      <c r="G826" s="12" t="s">
        <v>11</v>
      </c>
    </row>
    <row r="827" spans="3:7" ht="15" thickBot="1" x14ac:dyDescent="0.35">
      <c r="C827" s="10">
        <v>43226</v>
      </c>
      <c r="D827" s="11">
        <v>0.42244212962962963</v>
      </c>
      <c r="E827" s="12" t="s">
        <v>9</v>
      </c>
      <c r="F827" s="12">
        <v>10</v>
      </c>
      <c r="G827" s="12" t="s">
        <v>11</v>
      </c>
    </row>
    <row r="828" spans="3:7" ht="15" thickBot="1" x14ac:dyDescent="0.35">
      <c r="C828" s="10">
        <v>43226</v>
      </c>
      <c r="D828" s="11">
        <v>0.42903935185185182</v>
      </c>
      <c r="E828" s="12" t="s">
        <v>9</v>
      </c>
      <c r="F828" s="12">
        <v>12</v>
      </c>
      <c r="G828" s="12" t="s">
        <v>11</v>
      </c>
    </row>
    <row r="829" spans="3:7" ht="15" thickBot="1" x14ac:dyDescent="0.35">
      <c r="C829" s="10">
        <v>43226</v>
      </c>
      <c r="D829" s="11">
        <v>0.44043981481481481</v>
      </c>
      <c r="E829" s="12" t="s">
        <v>9</v>
      </c>
      <c r="F829" s="12">
        <v>10</v>
      </c>
      <c r="G829" s="12" t="s">
        <v>10</v>
      </c>
    </row>
    <row r="830" spans="3:7" ht="15" thickBot="1" x14ac:dyDescent="0.35">
      <c r="C830" s="10">
        <v>43226</v>
      </c>
      <c r="D830" s="11">
        <v>0.44067129629629626</v>
      </c>
      <c r="E830" s="12" t="s">
        <v>9</v>
      </c>
      <c r="F830" s="12">
        <v>20</v>
      </c>
      <c r="G830" s="12" t="s">
        <v>10</v>
      </c>
    </row>
    <row r="831" spans="3:7" ht="15" thickBot="1" x14ac:dyDescent="0.35">
      <c r="C831" s="10">
        <v>43226</v>
      </c>
      <c r="D831" s="11">
        <v>0.44954861111111111</v>
      </c>
      <c r="E831" s="12" t="s">
        <v>9</v>
      </c>
      <c r="F831" s="12">
        <v>21</v>
      </c>
      <c r="G831" s="12" t="s">
        <v>10</v>
      </c>
    </row>
    <row r="832" spans="3:7" ht="15" thickBot="1" x14ac:dyDescent="0.35">
      <c r="C832" s="10">
        <v>43226</v>
      </c>
      <c r="D832" s="11">
        <v>0.45449074074074075</v>
      </c>
      <c r="E832" s="12" t="s">
        <v>9</v>
      </c>
      <c r="F832" s="12">
        <v>16</v>
      </c>
      <c r="G832" s="12" t="s">
        <v>11</v>
      </c>
    </row>
    <row r="833" spans="3:7" ht="15" thickBot="1" x14ac:dyDescent="0.35">
      <c r="C833" s="10">
        <v>43226</v>
      </c>
      <c r="D833" s="11">
        <v>0.45606481481481481</v>
      </c>
      <c r="E833" s="12" t="s">
        <v>9</v>
      </c>
      <c r="F833" s="12">
        <v>20</v>
      </c>
      <c r="G833" s="12" t="s">
        <v>10</v>
      </c>
    </row>
    <row r="834" spans="3:7" ht="15" thickBot="1" x14ac:dyDescent="0.35">
      <c r="C834" s="10">
        <v>43226</v>
      </c>
      <c r="D834" s="11">
        <v>0.45651620370370366</v>
      </c>
      <c r="E834" s="12" t="s">
        <v>9</v>
      </c>
      <c r="F834" s="12">
        <v>15</v>
      </c>
      <c r="G834" s="12" t="s">
        <v>11</v>
      </c>
    </row>
    <row r="835" spans="3:7" ht="15" thickBot="1" x14ac:dyDescent="0.35">
      <c r="C835" s="10">
        <v>43226</v>
      </c>
      <c r="D835" s="11">
        <v>0.45663194444444444</v>
      </c>
      <c r="E835" s="12" t="s">
        <v>9</v>
      </c>
      <c r="F835" s="12">
        <v>13</v>
      </c>
      <c r="G835" s="12" t="s">
        <v>11</v>
      </c>
    </row>
    <row r="836" spans="3:7" ht="15" thickBot="1" x14ac:dyDescent="0.35">
      <c r="C836" s="10">
        <v>43226</v>
      </c>
      <c r="D836" s="11">
        <v>0.46037037037037037</v>
      </c>
      <c r="E836" s="12" t="s">
        <v>9</v>
      </c>
      <c r="F836" s="12">
        <v>14</v>
      </c>
      <c r="G836" s="12" t="s">
        <v>11</v>
      </c>
    </row>
    <row r="837" spans="3:7" ht="15" thickBot="1" x14ac:dyDescent="0.35">
      <c r="C837" s="10">
        <v>43226</v>
      </c>
      <c r="D837" s="11">
        <v>0.4624537037037037</v>
      </c>
      <c r="E837" s="12" t="s">
        <v>9</v>
      </c>
      <c r="F837" s="12">
        <v>24</v>
      </c>
      <c r="G837" s="12" t="s">
        <v>10</v>
      </c>
    </row>
    <row r="838" spans="3:7" ht="15" thickBot="1" x14ac:dyDescent="0.35">
      <c r="C838" s="10">
        <v>43226</v>
      </c>
      <c r="D838" s="11">
        <v>0.4677546296296296</v>
      </c>
      <c r="E838" s="12" t="s">
        <v>9</v>
      </c>
      <c r="F838" s="12">
        <v>17</v>
      </c>
      <c r="G838" s="12" t="s">
        <v>10</v>
      </c>
    </row>
    <row r="839" spans="3:7" ht="15" thickBot="1" x14ac:dyDescent="0.35">
      <c r="C839" s="10">
        <v>43226</v>
      </c>
      <c r="D839" s="11">
        <v>0.4732986111111111</v>
      </c>
      <c r="E839" s="12" t="s">
        <v>9</v>
      </c>
      <c r="F839" s="12">
        <v>17</v>
      </c>
      <c r="G839" s="12" t="s">
        <v>10</v>
      </c>
    </row>
    <row r="840" spans="3:7" ht="15" thickBot="1" x14ac:dyDescent="0.35">
      <c r="C840" s="10">
        <v>43226</v>
      </c>
      <c r="D840" s="11">
        <v>0.47989583333333335</v>
      </c>
      <c r="E840" s="12" t="s">
        <v>9</v>
      </c>
      <c r="F840" s="12">
        <v>14</v>
      </c>
      <c r="G840" s="12" t="s">
        <v>11</v>
      </c>
    </row>
    <row r="841" spans="3:7" ht="15" thickBot="1" x14ac:dyDescent="0.35">
      <c r="C841" s="10">
        <v>43226</v>
      </c>
      <c r="D841" s="11">
        <v>0.49488425925925927</v>
      </c>
      <c r="E841" s="12" t="s">
        <v>9</v>
      </c>
      <c r="F841" s="12">
        <v>18</v>
      </c>
      <c r="G841" s="12" t="s">
        <v>10</v>
      </c>
    </row>
    <row r="842" spans="3:7" ht="15" thickBot="1" x14ac:dyDescent="0.35">
      <c r="C842" s="10">
        <v>43226</v>
      </c>
      <c r="D842" s="11">
        <v>0.49496527777777777</v>
      </c>
      <c r="E842" s="12" t="s">
        <v>9</v>
      </c>
      <c r="F842" s="12">
        <v>20</v>
      </c>
      <c r="G842" s="12" t="s">
        <v>10</v>
      </c>
    </row>
    <row r="843" spans="3:7" ht="15" thickBot="1" x14ac:dyDescent="0.35">
      <c r="C843" s="10">
        <v>43226</v>
      </c>
      <c r="D843" s="11">
        <v>0.49780092592592595</v>
      </c>
      <c r="E843" s="12" t="s">
        <v>9</v>
      </c>
      <c r="F843" s="12">
        <v>14</v>
      </c>
      <c r="G843" s="12" t="s">
        <v>10</v>
      </c>
    </row>
    <row r="844" spans="3:7" ht="15" thickBot="1" x14ac:dyDescent="0.35">
      <c r="C844" s="10">
        <v>43226</v>
      </c>
      <c r="D844" s="11">
        <v>0.50638888888888889</v>
      </c>
      <c r="E844" s="12" t="s">
        <v>9</v>
      </c>
      <c r="F844" s="12">
        <v>13</v>
      </c>
      <c r="G844" s="12" t="s">
        <v>11</v>
      </c>
    </row>
    <row r="845" spans="3:7" ht="15" thickBot="1" x14ac:dyDescent="0.35">
      <c r="C845" s="10">
        <v>43226</v>
      </c>
      <c r="D845" s="11">
        <v>0.51075231481481487</v>
      </c>
      <c r="E845" s="12" t="s">
        <v>9</v>
      </c>
      <c r="F845" s="12">
        <v>15</v>
      </c>
      <c r="G845" s="12" t="s">
        <v>10</v>
      </c>
    </row>
    <row r="846" spans="3:7" ht="15" thickBot="1" x14ac:dyDescent="0.35">
      <c r="C846" s="10">
        <v>43226</v>
      </c>
      <c r="D846" s="11">
        <v>0.51437500000000003</v>
      </c>
      <c r="E846" s="12" t="s">
        <v>9</v>
      </c>
      <c r="F846" s="12">
        <v>14</v>
      </c>
      <c r="G846" s="12" t="s">
        <v>10</v>
      </c>
    </row>
    <row r="847" spans="3:7" ht="15" thickBot="1" x14ac:dyDescent="0.35">
      <c r="C847" s="10">
        <v>43226</v>
      </c>
      <c r="D847" s="11">
        <v>0.51452546296296298</v>
      </c>
      <c r="E847" s="12" t="s">
        <v>9</v>
      </c>
      <c r="F847" s="12">
        <v>11</v>
      </c>
      <c r="G847" s="12" t="s">
        <v>11</v>
      </c>
    </row>
    <row r="848" spans="3:7" ht="15" thickBot="1" x14ac:dyDescent="0.35">
      <c r="C848" s="10">
        <v>43226</v>
      </c>
      <c r="D848" s="11">
        <v>0.53194444444444444</v>
      </c>
      <c r="E848" s="12" t="s">
        <v>9</v>
      </c>
      <c r="F848" s="12">
        <v>14</v>
      </c>
      <c r="G848" s="12" t="s">
        <v>10</v>
      </c>
    </row>
    <row r="849" spans="3:7" ht="15" thickBot="1" x14ac:dyDescent="0.35">
      <c r="C849" s="10">
        <v>43226</v>
      </c>
      <c r="D849" s="11">
        <v>0.53228009259259257</v>
      </c>
      <c r="E849" s="12" t="s">
        <v>9</v>
      </c>
      <c r="F849" s="12">
        <v>11</v>
      </c>
      <c r="G849" s="12" t="s">
        <v>10</v>
      </c>
    </row>
    <row r="850" spans="3:7" ht="15" thickBot="1" x14ac:dyDescent="0.35">
      <c r="C850" s="10">
        <v>43226</v>
      </c>
      <c r="D850" s="11">
        <v>0.54270833333333335</v>
      </c>
      <c r="E850" s="12" t="s">
        <v>9</v>
      </c>
      <c r="F850" s="12">
        <v>11</v>
      </c>
      <c r="G850" s="12" t="s">
        <v>11</v>
      </c>
    </row>
    <row r="851" spans="3:7" ht="15" thickBot="1" x14ac:dyDescent="0.35">
      <c r="C851" s="10">
        <v>43226</v>
      </c>
      <c r="D851" s="11">
        <v>0.54288194444444449</v>
      </c>
      <c r="E851" s="12" t="s">
        <v>9</v>
      </c>
      <c r="F851" s="12">
        <v>28</v>
      </c>
      <c r="G851" s="12" t="s">
        <v>10</v>
      </c>
    </row>
    <row r="852" spans="3:7" ht="15" thickBot="1" x14ac:dyDescent="0.35">
      <c r="C852" s="10">
        <v>43226</v>
      </c>
      <c r="D852" s="11">
        <v>0.54334490740740737</v>
      </c>
      <c r="E852" s="12" t="s">
        <v>9</v>
      </c>
      <c r="F852" s="12">
        <v>18</v>
      </c>
      <c r="G852" s="12" t="s">
        <v>10</v>
      </c>
    </row>
    <row r="853" spans="3:7" ht="15" thickBot="1" x14ac:dyDescent="0.35">
      <c r="C853" s="10">
        <v>43226</v>
      </c>
      <c r="D853" s="11">
        <v>0.54800925925925925</v>
      </c>
      <c r="E853" s="12" t="s">
        <v>9</v>
      </c>
      <c r="F853" s="12">
        <v>21</v>
      </c>
      <c r="G853" s="12" t="s">
        <v>10</v>
      </c>
    </row>
    <row r="854" spans="3:7" ht="15" thickBot="1" x14ac:dyDescent="0.35">
      <c r="C854" s="10">
        <v>43226</v>
      </c>
      <c r="D854" s="11">
        <v>0.55701388888888892</v>
      </c>
      <c r="E854" s="12" t="s">
        <v>9</v>
      </c>
      <c r="F854" s="12">
        <v>21</v>
      </c>
      <c r="G854" s="12" t="s">
        <v>10</v>
      </c>
    </row>
    <row r="855" spans="3:7" ht="15" thickBot="1" x14ac:dyDescent="0.35">
      <c r="C855" s="10">
        <v>43226</v>
      </c>
      <c r="D855" s="11">
        <v>0.55844907407407407</v>
      </c>
      <c r="E855" s="12" t="s">
        <v>9</v>
      </c>
      <c r="F855" s="12">
        <v>12</v>
      </c>
      <c r="G855" s="12" t="s">
        <v>11</v>
      </c>
    </row>
    <row r="856" spans="3:7" ht="15" thickBot="1" x14ac:dyDescent="0.35">
      <c r="C856" s="10">
        <v>43226</v>
      </c>
      <c r="D856" s="11">
        <v>0.56387731481481485</v>
      </c>
      <c r="E856" s="12" t="s">
        <v>9</v>
      </c>
      <c r="F856" s="12">
        <v>17</v>
      </c>
      <c r="G856" s="12" t="s">
        <v>10</v>
      </c>
    </row>
    <row r="857" spans="3:7" ht="15" thickBot="1" x14ac:dyDescent="0.35">
      <c r="C857" s="10">
        <v>43226</v>
      </c>
      <c r="D857" s="11">
        <v>0.56538194444444445</v>
      </c>
      <c r="E857" s="12" t="s">
        <v>9</v>
      </c>
      <c r="F857" s="12">
        <v>20</v>
      </c>
      <c r="G857" s="12" t="s">
        <v>10</v>
      </c>
    </row>
    <row r="858" spans="3:7" ht="15" thickBot="1" x14ac:dyDescent="0.35">
      <c r="C858" s="10">
        <v>43226</v>
      </c>
      <c r="D858" s="11">
        <v>0.56540509259259253</v>
      </c>
      <c r="E858" s="12" t="s">
        <v>9</v>
      </c>
      <c r="F858" s="12">
        <v>26</v>
      </c>
      <c r="G858" s="12" t="s">
        <v>10</v>
      </c>
    </row>
    <row r="859" spans="3:7" ht="15" thickBot="1" x14ac:dyDescent="0.35">
      <c r="C859" s="10">
        <v>43226</v>
      </c>
      <c r="D859" s="11">
        <v>0.56541666666666668</v>
      </c>
      <c r="E859" s="12" t="s">
        <v>9</v>
      </c>
      <c r="F859" s="12">
        <v>21</v>
      </c>
      <c r="G859" s="12" t="s">
        <v>10</v>
      </c>
    </row>
    <row r="860" spans="3:7" ht="15" thickBot="1" x14ac:dyDescent="0.35">
      <c r="C860" s="10">
        <v>43226</v>
      </c>
      <c r="D860" s="11">
        <v>0.56571759259259258</v>
      </c>
      <c r="E860" s="12" t="s">
        <v>9</v>
      </c>
      <c r="F860" s="12">
        <v>10</v>
      </c>
      <c r="G860" s="12" t="s">
        <v>11</v>
      </c>
    </row>
    <row r="861" spans="3:7" ht="15" thickBot="1" x14ac:dyDescent="0.35">
      <c r="C861" s="10">
        <v>43226</v>
      </c>
      <c r="D861" s="11">
        <v>0.57649305555555552</v>
      </c>
      <c r="E861" s="12" t="s">
        <v>9</v>
      </c>
      <c r="F861" s="12">
        <v>12</v>
      </c>
      <c r="G861" s="12" t="s">
        <v>11</v>
      </c>
    </row>
    <row r="862" spans="3:7" ht="15" thickBot="1" x14ac:dyDescent="0.35">
      <c r="C862" s="10">
        <v>43226</v>
      </c>
      <c r="D862" s="11">
        <v>0.5799305555555555</v>
      </c>
      <c r="E862" s="12" t="s">
        <v>9</v>
      </c>
      <c r="F862" s="12">
        <v>11</v>
      </c>
      <c r="G862" s="12" t="s">
        <v>11</v>
      </c>
    </row>
    <row r="863" spans="3:7" ht="15" thickBot="1" x14ac:dyDescent="0.35">
      <c r="C863" s="10">
        <v>43226</v>
      </c>
      <c r="D863" s="11">
        <v>0.5801736111111111</v>
      </c>
      <c r="E863" s="12" t="s">
        <v>9</v>
      </c>
      <c r="F863" s="12">
        <v>10</v>
      </c>
      <c r="G863" s="12" t="s">
        <v>11</v>
      </c>
    </row>
    <row r="864" spans="3:7" ht="15" thickBot="1" x14ac:dyDescent="0.35">
      <c r="C864" s="10">
        <v>43226</v>
      </c>
      <c r="D864" s="11">
        <v>0.5816203703703704</v>
      </c>
      <c r="E864" s="12" t="s">
        <v>9</v>
      </c>
      <c r="F864" s="12">
        <v>12</v>
      </c>
      <c r="G864" s="12" t="s">
        <v>11</v>
      </c>
    </row>
    <row r="865" spans="3:7" ht="15" thickBot="1" x14ac:dyDescent="0.35">
      <c r="C865" s="10">
        <v>43226</v>
      </c>
      <c r="D865" s="11">
        <v>0.58187500000000003</v>
      </c>
      <c r="E865" s="12" t="s">
        <v>9</v>
      </c>
      <c r="F865" s="12">
        <v>24</v>
      </c>
      <c r="G865" s="12" t="s">
        <v>10</v>
      </c>
    </row>
    <row r="866" spans="3:7" ht="15" thickBot="1" x14ac:dyDescent="0.35">
      <c r="C866" s="10">
        <v>43226</v>
      </c>
      <c r="D866" s="11">
        <v>0.58193287037037034</v>
      </c>
      <c r="E866" s="12" t="s">
        <v>9</v>
      </c>
      <c r="F866" s="12">
        <v>23</v>
      </c>
      <c r="G866" s="12" t="s">
        <v>10</v>
      </c>
    </row>
    <row r="867" spans="3:7" ht="15" thickBot="1" x14ac:dyDescent="0.35">
      <c r="C867" s="10">
        <v>43226</v>
      </c>
      <c r="D867" s="11">
        <v>0.59643518518518512</v>
      </c>
      <c r="E867" s="12" t="s">
        <v>9</v>
      </c>
      <c r="F867" s="12">
        <v>15</v>
      </c>
      <c r="G867" s="12" t="s">
        <v>11</v>
      </c>
    </row>
    <row r="868" spans="3:7" ht="15" thickBot="1" x14ac:dyDescent="0.35">
      <c r="C868" s="10">
        <v>43226</v>
      </c>
      <c r="D868" s="11">
        <v>0.59928240740740735</v>
      </c>
      <c r="E868" s="12" t="s">
        <v>9</v>
      </c>
      <c r="F868" s="12">
        <v>28</v>
      </c>
      <c r="G868" s="12" t="s">
        <v>10</v>
      </c>
    </row>
    <row r="869" spans="3:7" ht="15" thickBot="1" x14ac:dyDescent="0.35">
      <c r="C869" s="10">
        <v>43226</v>
      </c>
      <c r="D869" s="11">
        <v>0.60340277777777784</v>
      </c>
      <c r="E869" s="12" t="s">
        <v>9</v>
      </c>
      <c r="F869" s="12">
        <v>11</v>
      </c>
      <c r="G869" s="12" t="s">
        <v>11</v>
      </c>
    </row>
    <row r="870" spans="3:7" ht="15" thickBot="1" x14ac:dyDescent="0.35">
      <c r="C870" s="10">
        <v>43226</v>
      </c>
      <c r="D870" s="11">
        <v>0.61162037037037031</v>
      </c>
      <c r="E870" s="12" t="s">
        <v>9</v>
      </c>
      <c r="F870" s="12">
        <v>17</v>
      </c>
      <c r="G870" s="12" t="s">
        <v>10</v>
      </c>
    </row>
    <row r="871" spans="3:7" ht="15" thickBot="1" x14ac:dyDescent="0.35">
      <c r="C871" s="10">
        <v>43226</v>
      </c>
      <c r="D871" s="11">
        <v>0.61813657407407407</v>
      </c>
      <c r="E871" s="12" t="s">
        <v>9</v>
      </c>
      <c r="F871" s="12">
        <v>23</v>
      </c>
      <c r="G871" s="12" t="s">
        <v>10</v>
      </c>
    </row>
    <row r="872" spans="3:7" ht="15" thickBot="1" x14ac:dyDescent="0.35">
      <c r="C872" s="10">
        <v>43226</v>
      </c>
      <c r="D872" s="11">
        <v>0.61929398148148151</v>
      </c>
      <c r="E872" s="12" t="s">
        <v>9</v>
      </c>
      <c r="F872" s="12">
        <v>26</v>
      </c>
      <c r="G872" s="12" t="s">
        <v>10</v>
      </c>
    </row>
    <row r="873" spans="3:7" ht="15" thickBot="1" x14ac:dyDescent="0.35">
      <c r="C873" s="10">
        <v>43226</v>
      </c>
      <c r="D873" s="11">
        <v>0.61997685185185192</v>
      </c>
      <c r="E873" s="12" t="s">
        <v>9</v>
      </c>
      <c r="F873" s="12">
        <v>26</v>
      </c>
      <c r="G873" s="12" t="s">
        <v>10</v>
      </c>
    </row>
    <row r="874" spans="3:7" ht="15" thickBot="1" x14ac:dyDescent="0.35">
      <c r="C874" s="10">
        <v>43226</v>
      </c>
      <c r="D874" s="11">
        <v>0.6305439814814815</v>
      </c>
      <c r="E874" s="12" t="s">
        <v>9</v>
      </c>
      <c r="F874" s="12">
        <v>12</v>
      </c>
      <c r="G874" s="12" t="s">
        <v>11</v>
      </c>
    </row>
    <row r="875" spans="3:7" ht="15" thickBot="1" x14ac:dyDescent="0.35">
      <c r="C875" s="10">
        <v>43226</v>
      </c>
      <c r="D875" s="11">
        <v>0.64187499999999997</v>
      </c>
      <c r="E875" s="12" t="s">
        <v>9</v>
      </c>
      <c r="F875" s="12">
        <v>13</v>
      </c>
      <c r="G875" s="12" t="s">
        <v>11</v>
      </c>
    </row>
    <row r="876" spans="3:7" ht="15" thickBot="1" x14ac:dyDescent="0.35">
      <c r="C876" s="10">
        <v>43226</v>
      </c>
      <c r="D876" s="11">
        <v>0.64211805555555557</v>
      </c>
      <c r="E876" s="12" t="s">
        <v>9</v>
      </c>
      <c r="F876" s="12">
        <v>11</v>
      </c>
      <c r="G876" s="12" t="s">
        <v>11</v>
      </c>
    </row>
    <row r="877" spans="3:7" ht="15" thickBot="1" x14ac:dyDescent="0.35">
      <c r="C877" s="10">
        <v>43226</v>
      </c>
      <c r="D877" s="11">
        <v>0.66475694444444444</v>
      </c>
      <c r="E877" s="12" t="s">
        <v>9</v>
      </c>
      <c r="F877" s="12">
        <v>22</v>
      </c>
      <c r="G877" s="12" t="s">
        <v>10</v>
      </c>
    </row>
    <row r="878" spans="3:7" ht="15" thickBot="1" x14ac:dyDescent="0.35">
      <c r="C878" s="10">
        <v>43226</v>
      </c>
      <c r="D878" s="11">
        <v>0.66531249999999997</v>
      </c>
      <c r="E878" s="12" t="s">
        <v>9</v>
      </c>
      <c r="F878" s="12">
        <v>19</v>
      </c>
      <c r="G878" s="12" t="s">
        <v>10</v>
      </c>
    </row>
    <row r="879" spans="3:7" ht="15" thickBot="1" x14ac:dyDescent="0.35">
      <c r="C879" s="10">
        <v>43226</v>
      </c>
      <c r="D879" s="11">
        <v>0.66692129629629626</v>
      </c>
      <c r="E879" s="12" t="s">
        <v>9</v>
      </c>
      <c r="F879" s="12">
        <v>18</v>
      </c>
      <c r="G879" s="12" t="s">
        <v>10</v>
      </c>
    </row>
    <row r="880" spans="3:7" ht="15" thickBot="1" x14ac:dyDescent="0.35">
      <c r="C880" s="10">
        <v>43226</v>
      </c>
      <c r="D880" s="11">
        <v>0.66983796296296294</v>
      </c>
      <c r="E880" s="12" t="s">
        <v>9</v>
      </c>
      <c r="F880" s="12">
        <v>10</v>
      </c>
      <c r="G880" s="12" t="s">
        <v>11</v>
      </c>
    </row>
    <row r="881" spans="3:7" ht="15" thickBot="1" x14ac:dyDescent="0.35">
      <c r="C881" s="10">
        <v>43226</v>
      </c>
      <c r="D881" s="11">
        <v>0.68184027777777778</v>
      </c>
      <c r="E881" s="12" t="s">
        <v>9</v>
      </c>
      <c r="F881" s="12">
        <v>18</v>
      </c>
      <c r="G881" s="12" t="s">
        <v>10</v>
      </c>
    </row>
    <row r="882" spans="3:7" ht="15" thickBot="1" x14ac:dyDescent="0.35">
      <c r="C882" s="10">
        <v>43226</v>
      </c>
      <c r="D882" s="11">
        <v>0.68255787037037041</v>
      </c>
      <c r="E882" s="12" t="s">
        <v>9</v>
      </c>
      <c r="F882" s="12">
        <v>17</v>
      </c>
      <c r="G882" s="12" t="s">
        <v>10</v>
      </c>
    </row>
    <row r="883" spans="3:7" ht="15" thickBot="1" x14ac:dyDescent="0.35">
      <c r="C883" s="10">
        <v>43226</v>
      </c>
      <c r="D883" s="11">
        <v>0.68890046296296292</v>
      </c>
      <c r="E883" s="12" t="s">
        <v>9</v>
      </c>
      <c r="F883" s="12">
        <v>10</v>
      </c>
      <c r="G883" s="12" t="s">
        <v>11</v>
      </c>
    </row>
    <row r="884" spans="3:7" ht="15" thickBot="1" x14ac:dyDescent="0.35">
      <c r="C884" s="10">
        <v>43226</v>
      </c>
      <c r="D884" s="11">
        <v>0.69590277777777787</v>
      </c>
      <c r="E884" s="12" t="s">
        <v>9</v>
      </c>
      <c r="F884" s="12">
        <v>21</v>
      </c>
      <c r="G884" s="12" t="s">
        <v>10</v>
      </c>
    </row>
    <row r="885" spans="3:7" ht="15" thickBot="1" x14ac:dyDescent="0.35">
      <c r="C885" s="10">
        <v>43226</v>
      </c>
      <c r="D885" s="11">
        <v>0.69655092592592593</v>
      </c>
      <c r="E885" s="12" t="s">
        <v>9</v>
      </c>
      <c r="F885" s="12">
        <v>12</v>
      </c>
      <c r="G885" s="12" t="s">
        <v>11</v>
      </c>
    </row>
    <row r="886" spans="3:7" ht="15" thickBot="1" x14ac:dyDescent="0.35">
      <c r="C886" s="10">
        <v>43226</v>
      </c>
      <c r="D886" s="11">
        <v>0.69734953703703706</v>
      </c>
      <c r="E886" s="12" t="s">
        <v>9</v>
      </c>
      <c r="F886" s="12">
        <v>10</v>
      </c>
      <c r="G886" s="12" t="s">
        <v>11</v>
      </c>
    </row>
    <row r="887" spans="3:7" ht="15" thickBot="1" x14ac:dyDescent="0.35">
      <c r="C887" s="10">
        <v>43226</v>
      </c>
      <c r="D887" s="11">
        <v>0.69736111111111121</v>
      </c>
      <c r="E887" s="12" t="s">
        <v>9</v>
      </c>
      <c r="F887" s="12">
        <v>9</v>
      </c>
      <c r="G887" s="12" t="s">
        <v>11</v>
      </c>
    </row>
    <row r="888" spans="3:7" ht="15" thickBot="1" x14ac:dyDescent="0.35">
      <c r="C888" s="10">
        <v>43226</v>
      </c>
      <c r="D888" s="11">
        <v>0.69780092592592602</v>
      </c>
      <c r="E888" s="12" t="s">
        <v>9</v>
      </c>
      <c r="F888" s="12">
        <v>12</v>
      </c>
      <c r="G888" s="12" t="s">
        <v>11</v>
      </c>
    </row>
    <row r="889" spans="3:7" ht="15" thickBot="1" x14ac:dyDescent="0.35">
      <c r="C889" s="10">
        <v>43226</v>
      </c>
      <c r="D889" s="11">
        <v>0.69950231481481484</v>
      </c>
      <c r="E889" s="12" t="s">
        <v>9</v>
      </c>
      <c r="F889" s="12">
        <v>17</v>
      </c>
      <c r="G889" s="12" t="s">
        <v>10</v>
      </c>
    </row>
    <row r="890" spans="3:7" ht="15" thickBot="1" x14ac:dyDescent="0.35">
      <c r="C890" s="10">
        <v>43226</v>
      </c>
      <c r="D890" s="11">
        <v>0.69989583333333327</v>
      </c>
      <c r="E890" s="12" t="s">
        <v>9</v>
      </c>
      <c r="F890" s="12">
        <v>23</v>
      </c>
      <c r="G890" s="12" t="s">
        <v>10</v>
      </c>
    </row>
    <row r="891" spans="3:7" ht="15" thickBot="1" x14ac:dyDescent="0.35">
      <c r="C891" s="10">
        <v>43226</v>
      </c>
      <c r="D891" s="11">
        <v>0.70013888888888898</v>
      </c>
      <c r="E891" s="12" t="s">
        <v>9</v>
      </c>
      <c r="F891" s="12">
        <v>14</v>
      </c>
      <c r="G891" s="12" t="s">
        <v>10</v>
      </c>
    </row>
    <row r="892" spans="3:7" ht="15" thickBot="1" x14ac:dyDescent="0.35">
      <c r="C892" s="10">
        <v>43226</v>
      </c>
      <c r="D892" s="11">
        <v>0.70038194444444446</v>
      </c>
      <c r="E892" s="12" t="s">
        <v>9</v>
      </c>
      <c r="F892" s="12">
        <v>21</v>
      </c>
      <c r="G892" s="12" t="s">
        <v>10</v>
      </c>
    </row>
    <row r="893" spans="3:7" ht="15" thickBot="1" x14ac:dyDescent="0.35">
      <c r="C893" s="10">
        <v>43226</v>
      </c>
      <c r="D893" s="11">
        <v>0.70040509259259265</v>
      </c>
      <c r="E893" s="12" t="s">
        <v>9</v>
      </c>
      <c r="F893" s="12">
        <v>23</v>
      </c>
      <c r="G893" s="12" t="s">
        <v>10</v>
      </c>
    </row>
    <row r="894" spans="3:7" ht="15" thickBot="1" x14ac:dyDescent="0.35">
      <c r="C894" s="10">
        <v>43226</v>
      </c>
      <c r="D894" s="11">
        <v>0.70040509259259265</v>
      </c>
      <c r="E894" s="12" t="s">
        <v>9</v>
      </c>
      <c r="F894" s="12">
        <v>17</v>
      </c>
      <c r="G894" s="12" t="s">
        <v>10</v>
      </c>
    </row>
    <row r="895" spans="3:7" ht="15" thickBot="1" x14ac:dyDescent="0.35">
      <c r="C895" s="10">
        <v>43226</v>
      </c>
      <c r="D895" s="11">
        <v>0.70041666666666658</v>
      </c>
      <c r="E895" s="12" t="s">
        <v>9</v>
      </c>
      <c r="F895" s="12">
        <v>24</v>
      </c>
      <c r="G895" s="12" t="s">
        <v>10</v>
      </c>
    </row>
    <row r="896" spans="3:7" ht="15" thickBot="1" x14ac:dyDescent="0.35">
      <c r="C896" s="10">
        <v>43226</v>
      </c>
      <c r="D896" s="11">
        <v>0.70042824074074073</v>
      </c>
      <c r="E896" s="12" t="s">
        <v>9</v>
      </c>
      <c r="F896" s="12">
        <v>18</v>
      </c>
      <c r="G896" s="12" t="s">
        <v>10</v>
      </c>
    </row>
    <row r="897" spans="3:7" ht="15" thickBot="1" x14ac:dyDescent="0.35">
      <c r="C897" s="10">
        <v>43226</v>
      </c>
      <c r="D897" s="11">
        <v>0.70042824074074073</v>
      </c>
      <c r="E897" s="12" t="s">
        <v>9</v>
      </c>
      <c r="F897" s="12">
        <v>23</v>
      </c>
      <c r="G897" s="12" t="s">
        <v>10</v>
      </c>
    </row>
    <row r="898" spans="3:7" ht="15" thickBot="1" x14ac:dyDescent="0.35">
      <c r="C898" s="10">
        <v>43226</v>
      </c>
      <c r="D898" s="11">
        <v>0.70049768518518529</v>
      </c>
      <c r="E898" s="12" t="s">
        <v>9</v>
      </c>
      <c r="F898" s="12">
        <v>12</v>
      </c>
      <c r="G898" s="12" t="s">
        <v>10</v>
      </c>
    </row>
    <row r="899" spans="3:7" ht="15" thickBot="1" x14ac:dyDescent="0.35">
      <c r="C899" s="10">
        <v>43226</v>
      </c>
      <c r="D899" s="11">
        <v>0.70055555555555549</v>
      </c>
      <c r="E899" s="12" t="s">
        <v>9</v>
      </c>
      <c r="F899" s="12">
        <v>10</v>
      </c>
      <c r="G899" s="12" t="s">
        <v>10</v>
      </c>
    </row>
    <row r="900" spans="3:7" ht="15" thickBot="1" x14ac:dyDescent="0.35">
      <c r="C900" s="10">
        <v>43226</v>
      </c>
      <c r="D900" s="11">
        <v>0.70106481481481486</v>
      </c>
      <c r="E900" s="12" t="s">
        <v>9</v>
      </c>
      <c r="F900" s="12">
        <v>23</v>
      </c>
      <c r="G900" s="12" t="s">
        <v>10</v>
      </c>
    </row>
    <row r="901" spans="3:7" ht="15" thickBot="1" x14ac:dyDescent="0.35">
      <c r="C901" s="10">
        <v>43226</v>
      </c>
      <c r="D901" s="11">
        <v>0.70424768518518521</v>
      </c>
      <c r="E901" s="12" t="s">
        <v>9</v>
      </c>
      <c r="F901" s="12">
        <v>12</v>
      </c>
      <c r="G901" s="12" t="s">
        <v>11</v>
      </c>
    </row>
    <row r="902" spans="3:7" ht="15" thickBot="1" x14ac:dyDescent="0.35">
      <c r="C902" s="10">
        <v>43226</v>
      </c>
      <c r="D902" s="11">
        <v>0.70427083333333329</v>
      </c>
      <c r="E902" s="12" t="s">
        <v>9</v>
      </c>
      <c r="F902" s="12">
        <v>11</v>
      </c>
      <c r="G902" s="12" t="s">
        <v>11</v>
      </c>
    </row>
    <row r="903" spans="3:7" ht="15" thickBot="1" x14ac:dyDescent="0.35">
      <c r="C903" s="10">
        <v>43226</v>
      </c>
      <c r="D903" s="11">
        <v>0.7047106481481481</v>
      </c>
      <c r="E903" s="12" t="s">
        <v>9</v>
      </c>
      <c r="F903" s="12">
        <v>22</v>
      </c>
      <c r="G903" s="12" t="s">
        <v>10</v>
      </c>
    </row>
    <row r="904" spans="3:7" ht="15" thickBot="1" x14ac:dyDescent="0.35">
      <c r="C904" s="10">
        <v>43226</v>
      </c>
      <c r="D904" s="11">
        <v>0.7064583333333333</v>
      </c>
      <c r="E904" s="12" t="s">
        <v>9</v>
      </c>
      <c r="F904" s="12">
        <v>22</v>
      </c>
      <c r="G904" s="12" t="s">
        <v>10</v>
      </c>
    </row>
    <row r="905" spans="3:7" ht="15" thickBot="1" x14ac:dyDescent="0.35">
      <c r="C905" s="10">
        <v>43226</v>
      </c>
      <c r="D905" s="11">
        <v>0.71346064814814814</v>
      </c>
      <c r="E905" s="12" t="s">
        <v>9</v>
      </c>
      <c r="F905" s="12">
        <v>23</v>
      </c>
      <c r="G905" s="12" t="s">
        <v>11</v>
      </c>
    </row>
    <row r="906" spans="3:7" ht="15" thickBot="1" x14ac:dyDescent="0.35">
      <c r="C906" s="10">
        <v>43226</v>
      </c>
      <c r="D906" s="11">
        <v>0.71355324074074078</v>
      </c>
      <c r="E906" s="12" t="s">
        <v>9</v>
      </c>
      <c r="F906" s="12">
        <v>12</v>
      </c>
      <c r="G906" s="12" t="s">
        <v>11</v>
      </c>
    </row>
    <row r="907" spans="3:7" ht="15" thickBot="1" x14ac:dyDescent="0.35">
      <c r="C907" s="10">
        <v>43226</v>
      </c>
      <c r="D907" s="11">
        <v>0.7180671296296296</v>
      </c>
      <c r="E907" s="12" t="s">
        <v>9</v>
      </c>
      <c r="F907" s="12">
        <v>12</v>
      </c>
      <c r="G907" s="12" t="s">
        <v>10</v>
      </c>
    </row>
    <row r="908" spans="3:7" ht="15" thickBot="1" x14ac:dyDescent="0.35">
      <c r="C908" s="10">
        <v>43226</v>
      </c>
      <c r="D908" s="11">
        <v>0.73166666666666658</v>
      </c>
      <c r="E908" s="12" t="s">
        <v>9</v>
      </c>
      <c r="F908" s="12">
        <v>10</v>
      </c>
      <c r="G908" s="12" t="s">
        <v>11</v>
      </c>
    </row>
    <row r="909" spans="3:7" ht="15" thickBot="1" x14ac:dyDescent="0.35">
      <c r="C909" s="10">
        <v>43226</v>
      </c>
      <c r="D909" s="11">
        <v>0.73168981481481488</v>
      </c>
      <c r="E909" s="12" t="s">
        <v>9</v>
      </c>
      <c r="F909" s="12">
        <v>11</v>
      </c>
      <c r="G909" s="12" t="s">
        <v>11</v>
      </c>
    </row>
    <row r="910" spans="3:7" ht="15" thickBot="1" x14ac:dyDescent="0.35">
      <c r="C910" s="10">
        <v>43226</v>
      </c>
      <c r="D910" s="11">
        <v>0.73760416666666673</v>
      </c>
      <c r="E910" s="12" t="s">
        <v>9</v>
      </c>
      <c r="F910" s="12">
        <v>22</v>
      </c>
      <c r="G910" s="12" t="s">
        <v>10</v>
      </c>
    </row>
    <row r="911" spans="3:7" ht="15" thickBot="1" x14ac:dyDescent="0.35">
      <c r="C911" s="10">
        <v>43226</v>
      </c>
      <c r="D911" s="11">
        <v>0.73835648148148147</v>
      </c>
      <c r="E911" s="12" t="s">
        <v>9</v>
      </c>
      <c r="F911" s="12">
        <v>12</v>
      </c>
      <c r="G911" s="12" t="s">
        <v>10</v>
      </c>
    </row>
    <row r="912" spans="3:7" ht="15" thickBot="1" x14ac:dyDescent="0.35">
      <c r="C912" s="10">
        <v>43226</v>
      </c>
      <c r="D912" s="11">
        <v>0.7435532407407407</v>
      </c>
      <c r="E912" s="12" t="s">
        <v>9</v>
      </c>
      <c r="F912" s="12">
        <v>21</v>
      </c>
      <c r="G912" s="12" t="s">
        <v>11</v>
      </c>
    </row>
    <row r="913" spans="3:7" ht="15" thickBot="1" x14ac:dyDescent="0.35">
      <c r="C913" s="10">
        <v>43226</v>
      </c>
      <c r="D913" s="11">
        <v>0.75275462962962969</v>
      </c>
      <c r="E913" s="12" t="s">
        <v>9</v>
      </c>
      <c r="F913" s="12">
        <v>11</v>
      </c>
      <c r="G913" s="12" t="s">
        <v>11</v>
      </c>
    </row>
    <row r="914" spans="3:7" ht="15" thickBot="1" x14ac:dyDescent="0.35">
      <c r="C914" s="10">
        <v>43226</v>
      </c>
      <c r="D914" s="11">
        <v>0.75277777777777777</v>
      </c>
      <c r="E914" s="12" t="s">
        <v>9</v>
      </c>
      <c r="F914" s="12">
        <v>10</v>
      </c>
      <c r="G914" s="12" t="s">
        <v>11</v>
      </c>
    </row>
    <row r="915" spans="3:7" ht="15" thickBot="1" x14ac:dyDescent="0.35">
      <c r="C915" s="10">
        <v>43226</v>
      </c>
      <c r="D915" s="11">
        <v>0.75278935185185192</v>
      </c>
      <c r="E915" s="12" t="s">
        <v>9</v>
      </c>
      <c r="F915" s="12">
        <v>23</v>
      </c>
      <c r="G915" s="12" t="s">
        <v>11</v>
      </c>
    </row>
    <row r="916" spans="3:7" ht="15" thickBot="1" x14ac:dyDescent="0.35">
      <c r="C916" s="10">
        <v>43226</v>
      </c>
      <c r="D916" s="11">
        <v>0.75284722222222211</v>
      </c>
      <c r="E916" s="12" t="s">
        <v>9</v>
      </c>
      <c r="F916" s="12">
        <v>13</v>
      </c>
      <c r="G916" s="12" t="s">
        <v>11</v>
      </c>
    </row>
    <row r="917" spans="3:7" ht="15" thickBot="1" x14ac:dyDescent="0.35">
      <c r="C917" s="10">
        <v>43226</v>
      </c>
      <c r="D917" s="11">
        <v>0.75627314814814817</v>
      </c>
      <c r="E917" s="12" t="s">
        <v>9</v>
      </c>
      <c r="F917" s="12">
        <v>17</v>
      </c>
      <c r="G917" s="12" t="s">
        <v>10</v>
      </c>
    </row>
    <row r="918" spans="3:7" ht="15" thickBot="1" x14ac:dyDescent="0.35">
      <c r="C918" s="10">
        <v>43226</v>
      </c>
      <c r="D918" s="11">
        <v>0.75681712962962966</v>
      </c>
      <c r="E918" s="12" t="s">
        <v>9</v>
      </c>
      <c r="F918" s="12">
        <v>11</v>
      </c>
      <c r="G918" s="12" t="s">
        <v>11</v>
      </c>
    </row>
    <row r="919" spans="3:7" ht="15" thickBot="1" x14ac:dyDescent="0.35">
      <c r="C919" s="10">
        <v>43226</v>
      </c>
      <c r="D919" s="11">
        <v>0.75780092592592585</v>
      </c>
      <c r="E919" s="12" t="s">
        <v>9</v>
      </c>
      <c r="F919" s="12">
        <v>19</v>
      </c>
      <c r="G919" s="12" t="s">
        <v>10</v>
      </c>
    </row>
    <row r="920" spans="3:7" ht="15" thickBot="1" x14ac:dyDescent="0.35">
      <c r="C920" s="10">
        <v>43226</v>
      </c>
      <c r="D920" s="11">
        <v>0.75785879629629627</v>
      </c>
      <c r="E920" s="12" t="s">
        <v>9</v>
      </c>
      <c r="F920" s="12">
        <v>20</v>
      </c>
      <c r="G920" s="12" t="s">
        <v>10</v>
      </c>
    </row>
    <row r="921" spans="3:7" ht="15" thickBot="1" x14ac:dyDescent="0.35">
      <c r="C921" s="10">
        <v>43226</v>
      </c>
      <c r="D921" s="11">
        <v>0.75971064814814815</v>
      </c>
      <c r="E921" s="12" t="s">
        <v>9</v>
      </c>
      <c r="F921" s="12">
        <v>24</v>
      </c>
      <c r="G921" s="12" t="s">
        <v>10</v>
      </c>
    </row>
    <row r="922" spans="3:7" ht="15" thickBot="1" x14ac:dyDescent="0.35">
      <c r="C922" s="10">
        <v>43226</v>
      </c>
      <c r="D922" s="11">
        <v>0.7678356481481482</v>
      </c>
      <c r="E922" s="12" t="s">
        <v>9</v>
      </c>
      <c r="F922" s="12">
        <v>12</v>
      </c>
      <c r="G922" s="12" t="s">
        <v>11</v>
      </c>
    </row>
    <row r="923" spans="3:7" ht="15" thickBot="1" x14ac:dyDescent="0.35">
      <c r="C923" s="10">
        <v>43226</v>
      </c>
      <c r="D923" s="11">
        <v>0.76785879629629628</v>
      </c>
      <c r="E923" s="12" t="s">
        <v>9</v>
      </c>
      <c r="F923" s="12">
        <v>9</v>
      </c>
      <c r="G923" s="12" t="s">
        <v>11</v>
      </c>
    </row>
    <row r="924" spans="3:7" ht="15" thickBot="1" x14ac:dyDescent="0.35">
      <c r="C924" s="10">
        <v>43226</v>
      </c>
      <c r="D924" s="11">
        <v>0.77369212962962963</v>
      </c>
      <c r="E924" s="12" t="s">
        <v>9</v>
      </c>
      <c r="F924" s="12">
        <v>10</v>
      </c>
      <c r="G924" s="12" t="s">
        <v>10</v>
      </c>
    </row>
    <row r="925" spans="3:7" ht="15" thickBot="1" x14ac:dyDescent="0.35">
      <c r="C925" s="10">
        <v>43226</v>
      </c>
      <c r="D925" s="11">
        <v>0.77394675925925915</v>
      </c>
      <c r="E925" s="12" t="s">
        <v>9</v>
      </c>
      <c r="F925" s="12">
        <v>10</v>
      </c>
      <c r="G925" s="12" t="s">
        <v>10</v>
      </c>
    </row>
    <row r="926" spans="3:7" ht="15" thickBot="1" x14ac:dyDescent="0.35">
      <c r="C926" s="10">
        <v>43226</v>
      </c>
      <c r="D926" s="11">
        <v>0.77513888888888882</v>
      </c>
      <c r="E926" s="12" t="s">
        <v>9</v>
      </c>
      <c r="F926" s="12">
        <v>15</v>
      </c>
      <c r="G926" s="12" t="s">
        <v>11</v>
      </c>
    </row>
    <row r="927" spans="3:7" ht="15" thickBot="1" x14ac:dyDescent="0.35">
      <c r="C927" s="10">
        <v>43226</v>
      </c>
      <c r="D927" s="11">
        <v>0.77847222222222223</v>
      </c>
      <c r="E927" s="12" t="s">
        <v>9</v>
      </c>
      <c r="F927" s="12">
        <v>14</v>
      </c>
      <c r="G927" s="12" t="s">
        <v>11</v>
      </c>
    </row>
    <row r="928" spans="3:7" ht="15" thickBot="1" x14ac:dyDescent="0.35">
      <c r="C928" s="10">
        <v>43226</v>
      </c>
      <c r="D928" s="11">
        <v>0.78613425925925917</v>
      </c>
      <c r="E928" s="12" t="s">
        <v>9</v>
      </c>
      <c r="F928" s="12">
        <v>10</v>
      </c>
      <c r="G928" s="12" t="s">
        <v>11</v>
      </c>
    </row>
    <row r="929" spans="3:7" ht="15" thickBot="1" x14ac:dyDescent="0.35">
      <c r="C929" s="10">
        <v>43226</v>
      </c>
      <c r="D929" s="11">
        <v>0.80208333333333337</v>
      </c>
      <c r="E929" s="12" t="s">
        <v>9</v>
      </c>
      <c r="F929" s="12">
        <v>10</v>
      </c>
      <c r="G929" s="12" t="s">
        <v>10</v>
      </c>
    </row>
    <row r="930" spans="3:7" ht="15" thickBot="1" x14ac:dyDescent="0.35">
      <c r="C930" s="10">
        <v>43226</v>
      </c>
      <c r="D930" s="11">
        <v>0.80542824074074071</v>
      </c>
      <c r="E930" s="12" t="s">
        <v>9</v>
      </c>
      <c r="F930" s="12">
        <v>19</v>
      </c>
      <c r="G930" s="12" t="s">
        <v>10</v>
      </c>
    </row>
    <row r="931" spans="3:7" ht="15" thickBot="1" x14ac:dyDescent="0.35">
      <c r="C931" s="10">
        <v>43226</v>
      </c>
      <c r="D931" s="11">
        <v>0.80552083333333335</v>
      </c>
      <c r="E931" s="12" t="s">
        <v>9</v>
      </c>
      <c r="F931" s="12">
        <v>20</v>
      </c>
      <c r="G931" s="12" t="s">
        <v>10</v>
      </c>
    </row>
    <row r="932" spans="3:7" ht="15" thickBot="1" x14ac:dyDescent="0.35">
      <c r="C932" s="10">
        <v>43226</v>
      </c>
      <c r="D932" s="11">
        <v>0.81137731481481479</v>
      </c>
      <c r="E932" s="12" t="s">
        <v>9</v>
      </c>
      <c r="F932" s="12">
        <v>11</v>
      </c>
      <c r="G932" s="12" t="s">
        <v>11</v>
      </c>
    </row>
    <row r="933" spans="3:7" ht="15" thickBot="1" x14ac:dyDescent="0.35">
      <c r="C933" s="10">
        <v>43226</v>
      </c>
      <c r="D933" s="11">
        <v>0.83376157407407403</v>
      </c>
      <c r="E933" s="12" t="s">
        <v>9</v>
      </c>
      <c r="F933" s="12">
        <v>11</v>
      </c>
      <c r="G933" s="12" t="s">
        <v>10</v>
      </c>
    </row>
    <row r="934" spans="3:7" ht="15" thickBot="1" x14ac:dyDescent="0.35">
      <c r="C934" s="10">
        <v>43226</v>
      </c>
      <c r="D934" s="11">
        <v>0.83509259259259261</v>
      </c>
      <c r="E934" s="12" t="s">
        <v>9</v>
      </c>
      <c r="F934" s="12">
        <v>11</v>
      </c>
      <c r="G934" s="12" t="s">
        <v>11</v>
      </c>
    </row>
    <row r="935" spans="3:7" ht="15" thickBot="1" x14ac:dyDescent="0.35">
      <c r="C935" s="10">
        <v>43226</v>
      </c>
      <c r="D935" s="11">
        <v>0.87780092592592596</v>
      </c>
      <c r="E935" s="12" t="s">
        <v>9</v>
      </c>
      <c r="F935" s="12">
        <v>10</v>
      </c>
      <c r="G935" s="12" t="s">
        <v>10</v>
      </c>
    </row>
    <row r="936" spans="3:7" ht="15" thickBot="1" x14ac:dyDescent="0.35">
      <c r="C936" s="10">
        <v>43226</v>
      </c>
      <c r="D936" s="11">
        <v>0.8911458333333333</v>
      </c>
      <c r="E936" s="12" t="s">
        <v>9</v>
      </c>
      <c r="F936" s="12">
        <v>12</v>
      </c>
      <c r="G936" s="12" t="s">
        <v>10</v>
      </c>
    </row>
    <row r="937" spans="3:7" ht="15" thickBot="1" x14ac:dyDescent="0.35">
      <c r="C937" s="17">
        <v>43226</v>
      </c>
      <c r="D937" s="18">
        <v>0.91282407407407407</v>
      </c>
      <c r="E937" s="19" t="s">
        <v>9</v>
      </c>
      <c r="F937" s="19">
        <v>17</v>
      </c>
      <c r="G937" s="19" t="s">
        <v>10</v>
      </c>
    </row>
    <row r="938" spans="3:7" ht="15" thickBot="1" x14ac:dyDescent="0.35">
      <c r="C938" s="7">
        <v>43227</v>
      </c>
      <c r="D938" s="8">
        <v>0.13905092592592591</v>
      </c>
      <c r="E938" s="9" t="s">
        <v>9</v>
      </c>
      <c r="F938" s="9">
        <v>12</v>
      </c>
      <c r="G938" s="9" t="s">
        <v>11</v>
      </c>
    </row>
    <row r="939" spans="3:7" ht="15" thickBot="1" x14ac:dyDescent="0.35">
      <c r="C939" s="10">
        <v>43227</v>
      </c>
      <c r="D939" s="11">
        <v>0.13923611111111112</v>
      </c>
      <c r="E939" s="12" t="s">
        <v>9</v>
      </c>
      <c r="F939" s="12">
        <v>14</v>
      </c>
      <c r="G939" s="12" t="s">
        <v>11</v>
      </c>
    </row>
    <row r="940" spans="3:7" ht="15" thickBot="1" x14ac:dyDescent="0.35">
      <c r="C940" s="10">
        <v>43227</v>
      </c>
      <c r="D940" s="11">
        <v>0.22396990740740741</v>
      </c>
      <c r="E940" s="12" t="s">
        <v>9</v>
      </c>
      <c r="F940" s="12">
        <v>13</v>
      </c>
      <c r="G940" s="12" t="s">
        <v>11</v>
      </c>
    </row>
    <row r="941" spans="3:7" ht="15" thickBot="1" x14ac:dyDescent="0.35">
      <c r="C941" s="10">
        <v>43227</v>
      </c>
      <c r="D941" s="11">
        <v>0.22623842592592591</v>
      </c>
      <c r="E941" s="12" t="s">
        <v>9</v>
      </c>
      <c r="F941" s="12">
        <v>19</v>
      </c>
      <c r="G941" s="12" t="s">
        <v>11</v>
      </c>
    </row>
    <row r="942" spans="3:7" ht="15" thickBot="1" x14ac:dyDescent="0.35">
      <c r="C942" s="10">
        <v>43227</v>
      </c>
      <c r="D942" s="11">
        <v>0.22817129629629629</v>
      </c>
      <c r="E942" s="12" t="s">
        <v>9</v>
      </c>
      <c r="F942" s="12">
        <v>11</v>
      </c>
      <c r="G942" s="12" t="s">
        <v>11</v>
      </c>
    </row>
    <row r="943" spans="3:7" ht="15" thickBot="1" x14ac:dyDescent="0.35">
      <c r="C943" s="10">
        <v>43227</v>
      </c>
      <c r="D943" s="11">
        <v>0.27173611111111112</v>
      </c>
      <c r="E943" s="12" t="s">
        <v>9</v>
      </c>
      <c r="F943" s="12">
        <v>17</v>
      </c>
      <c r="G943" s="12" t="s">
        <v>11</v>
      </c>
    </row>
    <row r="944" spans="3:7" ht="15" thickBot="1" x14ac:dyDescent="0.35">
      <c r="C944" s="10">
        <v>43227</v>
      </c>
      <c r="D944" s="11">
        <v>0.27175925925925926</v>
      </c>
      <c r="E944" s="12" t="s">
        <v>9</v>
      </c>
      <c r="F944" s="12">
        <v>20</v>
      </c>
      <c r="G944" s="12" t="s">
        <v>11</v>
      </c>
    </row>
    <row r="945" spans="3:7" ht="15" thickBot="1" x14ac:dyDescent="0.35">
      <c r="C945" s="10">
        <v>43227</v>
      </c>
      <c r="D945" s="11">
        <v>0.27184027777777781</v>
      </c>
      <c r="E945" s="12" t="s">
        <v>9</v>
      </c>
      <c r="F945" s="12">
        <v>11</v>
      </c>
      <c r="G945" s="12" t="s">
        <v>11</v>
      </c>
    </row>
    <row r="946" spans="3:7" ht="15" thickBot="1" x14ac:dyDescent="0.35">
      <c r="C946" s="10">
        <v>43227</v>
      </c>
      <c r="D946" s="11">
        <v>0.27270833333333333</v>
      </c>
      <c r="E946" s="12" t="s">
        <v>9</v>
      </c>
      <c r="F946" s="12">
        <v>12</v>
      </c>
      <c r="G946" s="12" t="s">
        <v>11</v>
      </c>
    </row>
    <row r="947" spans="3:7" ht="15" thickBot="1" x14ac:dyDescent="0.35">
      <c r="C947" s="10">
        <v>43227</v>
      </c>
      <c r="D947" s="11">
        <v>0.27331018518518518</v>
      </c>
      <c r="E947" s="12" t="s">
        <v>9</v>
      </c>
      <c r="F947" s="12">
        <v>12</v>
      </c>
      <c r="G947" s="12" t="s">
        <v>11</v>
      </c>
    </row>
    <row r="948" spans="3:7" ht="15" thickBot="1" x14ac:dyDescent="0.35">
      <c r="C948" s="10">
        <v>43227</v>
      </c>
      <c r="D948" s="11">
        <v>0.27372685185185186</v>
      </c>
      <c r="E948" s="12" t="s">
        <v>9</v>
      </c>
      <c r="F948" s="12">
        <v>11</v>
      </c>
      <c r="G948" s="12" t="s">
        <v>10</v>
      </c>
    </row>
    <row r="949" spans="3:7" ht="15" thickBot="1" x14ac:dyDescent="0.35">
      <c r="C949" s="10">
        <v>43227</v>
      </c>
      <c r="D949" s="11">
        <v>0.27436342592592594</v>
      </c>
      <c r="E949" s="12" t="s">
        <v>9</v>
      </c>
      <c r="F949" s="12">
        <v>14</v>
      </c>
      <c r="G949" s="12" t="s">
        <v>10</v>
      </c>
    </row>
    <row r="950" spans="3:7" ht="15" thickBot="1" x14ac:dyDescent="0.35">
      <c r="C950" s="10">
        <v>43227</v>
      </c>
      <c r="D950" s="11">
        <v>0.29218749999999999</v>
      </c>
      <c r="E950" s="12" t="s">
        <v>9</v>
      </c>
      <c r="F950" s="12">
        <v>11</v>
      </c>
      <c r="G950" s="12" t="s">
        <v>11</v>
      </c>
    </row>
    <row r="951" spans="3:7" ht="15" thickBot="1" x14ac:dyDescent="0.35">
      <c r="C951" s="10">
        <v>43227</v>
      </c>
      <c r="D951" s="11">
        <v>0.29222222222222222</v>
      </c>
      <c r="E951" s="12" t="s">
        <v>9</v>
      </c>
      <c r="F951" s="12">
        <v>11</v>
      </c>
      <c r="G951" s="12" t="s">
        <v>11</v>
      </c>
    </row>
    <row r="952" spans="3:7" ht="15" thickBot="1" x14ac:dyDescent="0.35">
      <c r="C952" s="10">
        <v>43227</v>
      </c>
      <c r="D952" s="11">
        <v>0.30410879629629628</v>
      </c>
      <c r="E952" s="12" t="s">
        <v>9</v>
      </c>
      <c r="F952" s="12">
        <v>10</v>
      </c>
      <c r="G952" s="12" t="s">
        <v>11</v>
      </c>
    </row>
    <row r="953" spans="3:7" ht="15" thickBot="1" x14ac:dyDescent="0.35">
      <c r="C953" s="10">
        <v>43227</v>
      </c>
      <c r="D953" s="11">
        <v>0.30541666666666667</v>
      </c>
      <c r="E953" s="12" t="s">
        <v>9</v>
      </c>
      <c r="F953" s="12">
        <v>12</v>
      </c>
      <c r="G953" s="12" t="s">
        <v>11</v>
      </c>
    </row>
    <row r="954" spans="3:7" ht="15" thickBot="1" x14ac:dyDescent="0.35">
      <c r="C954" s="10">
        <v>43227</v>
      </c>
      <c r="D954" s="11">
        <v>0.31131944444444443</v>
      </c>
      <c r="E954" s="12" t="s">
        <v>9</v>
      </c>
      <c r="F954" s="12">
        <v>25</v>
      </c>
      <c r="G954" s="12" t="s">
        <v>11</v>
      </c>
    </row>
    <row r="955" spans="3:7" ht="15" thickBot="1" x14ac:dyDescent="0.35">
      <c r="C955" s="10">
        <v>43227</v>
      </c>
      <c r="D955" s="11">
        <v>0.31589120370370372</v>
      </c>
      <c r="E955" s="12" t="s">
        <v>9</v>
      </c>
      <c r="F955" s="12">
        <v>12</v>
      </c>
      <c r="G955" s="12" t="s">
        <v>11</v>
      </c>
    </row>
    <row r="956" spans="3:7" ht="15" thickBot="1" x14ac:dyDescent="0.35">
      <c r="C956" s="10">
        <v>43227</v>
      </c>
      <c r="D956" s="11">
        <v>0.32089120370370372</v>
      </c>
      <c r="E956" s="12" t="s">
        <v>9</v>
      </c>
      <c r="F956" s="12">
        <v>13</v>
      </c>
      <c r="G956" s="12" t="s">
        <v>11</v>
      </c>
    </row>
    <row r="957" spans="3:7" ht="15" thickBot="1" x14ac:dyDescent="0.35">
      <c r="C957" s="10">
        <v>43227</v>
      </c>
      <c r="D957" s="11">
        <v>0.32381944444444444</v>
      </c>
      <c r="E957" s="12" t="s">
        <v>9</v>
      </c>
      <c r="F957" s="12">
        <v>10</v>
      </c>
      <c r="G957" s="12" t="s">
        <v>11</v>
      </c>
    </row>
    <row r="958" spans="3:7" ht="15" thickBot="1" x14ac:dyDescent="0.35">
      <c r="C958" s="10">
        <v>43227</v>
      </c>
      <c r="D958" s="11">
        <v>0.33656250000000004</v>
      </c>
      <c r="E958" s="12" t="s">
        <v>9</v>
      </c>
      <c r="F958" s="12">
        <v>14</v>
      </c>
      <c r="G958" s="12" t="s">
        <v>11</v>
      </c>
    </row>
    <row r="959" spans="3:7" x14ac:dyDescent="0.3">
      <c r="C959" s="20">
        <v>43227</v>
      </c>
      <c r="D959" s="21">
        <v>0.34834490740740742</v>
      </c>
      <c r="E959" s="22" t="s">
        <v>9</v>
      </c>
      <c r="F959" s="22">
        <v>13</v>
      </c>
      <c r="G959" s="22" t="s">
        <v>10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D9560-008A-4144-B698-E4FB7789007D}">
  <dimension ref="C3:T909"/>
  <sheetViews>
    <sheetView workbookViewId="0"/>
  </sheetViews>
  <sheetFormatPr defaultRowHeight="14.4" x14ac:dyDescent="0.3"/>
  <cols>
    <col min="3" max="3" width="12" customWidth="1"/>
    <col min="4" max="4" width="10.109375" customWidth="1"/>
    <col min="5" max="5" width="10.6640625" customWidth="1"/>
    <col min="7" max="7" width="10.44140625" customWidth="1"/>
    <col min="10" max="10" width="35.88671875" customWidth="1"/>
  </cols>
  <sheetData>
    <row r="3" spans="3:20" ht="15" thickBot="1" x14ac:dyDescent="0.35"/>
    <row r="4" spans="3:20" ht="15" thickBot="1" x14ac:dyDescent="0.35"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</row>
    <row r="5" spans="3:20" ht="15" thickBot="1" x14ac:dyDescent="0.35">
      <c r="C5" s="2" t="s">
        <v>5</v>
      </c>
      <c r="D5" s="2">
        <v>15</v>
      </c>
      <c r="E5" s="3">
        <v>43234</v>
      </c>
      <c r="F5" s="4">
        <v>0.34247685185185189</v>
      </c>
      <c r="G5" s="5">
        <v>0.5</v>
      </c>
    </row>
    <row r="6" spans="3:20" x14ac:dyDescent="0.3">
      <c r="C6" s="6" t="s">
        <v>2</v>
      </c>
      <c r="D6" s="6" t="s">
        <v>3</v>
      </c>
      <c r="E6" s="6" t="s">
        <v>6</v>
      </c>
      <c r="F6" s="6" t="s">
        <v>7</v>
      </c>
      <c r="G6" s="6" t="s">
        <v>8</v>
      </c>
    </row>
    <row r="7" spans="3:20" ht="15" thickBot="1" x14ac:dyDescent="0.35">
      <c r="C7" s="7">
        <v>43227</v>
      </c>
      <c r="D7" s="8">
        <v>0.13905092592592591</v>
      </c>
      <c r="E7" s="9" t="s">
        <v>9</v>
      </c>
      <c r="F7" s="9">
        <v>12</v>
      </c>
      <c r="G7" s="9" t="s">
        <v>11</v>
      </c>
    </row>
    <row r="8" spans="3:20" ht="15" thickBot="1" x14ac:dyDescent="0.35">
      <c r="C8" s="10">
        <v>43227</v>
      </c>
      <c r="D8" s="11">
        <v>0.13923611111111112</v>
      </c>
      <c r="E8" s="12" t="s">
        <v>9</v>
      </c>
      <c r="F8" s="12">
        <v>14</v>
      </c>
      <c r="G8" s="12" t="s">
        <v>11</v>
      </c>
    </row>
    <row r="9" spans="3:20" ht="15" thickBot="1" x14ac:dyDescent="0.35">
      <c r="C9" s="10">
        <v>43227</v>
      </c>
      <c r="D9" s="11">
        <v>0.22396990740740741</v>
      </c>
      <c r="E9" s="12" t="s">
        <v>9</v>
      </c>
      <c r="F9" s="12">
        <v>13</v>
      </c>
      <c r="G9" s="12" t="s">
        <v>11</v>
      </c>
      <c r="J9" t="s">
        <v>12</v>
      </c>
      <c r="K9" s="13">
        <f>SUM( K11:R11 )</f>
        <v>874</v>
      </c>
      <c r="L9" s="13"/>
      <c r="M9" s="14"/>
      <c r="N9" s="14"/>
      <c r="O9" s="14"/>
      <c r="P9" s="14"/>
      <c r="Q9" s="14"/>
      <c r="R9" s="14"/>
    </row>
    <row r="10" spans="3:20" ht="15" thickBot="1" x14ac:dyDescent="0.35">
      <c r="C10" s="10">
        <v>43227</v>
      </c>
      <c r="D10" s="11">
        <v>0.22623842592592591</v>
      </c>
      <c r="E10" s="12" t="s">
        <v>9</v>
      </c>
      <c r="F10" s="12">
        <v>19</v>
      </c>
      <c r="G10" s="12" t="s">
        <v>11</v>
      </c>
      <c r="K10" s="14" t="s">
        <v>37</v>
      </c>
      <c r="L10" s="14" t="s">
        <v>38</v>
      </c>
      <c r="M10" s="14" t="s">
        <v>39</v>
      </c>
      <c r="N10" s="14" t="s">
        <v>40</v>
      </c>
      <c r="O10" s="14" t="s">
        <v>41</v>
      </c>
      <c r="P10" s="14" t="s">
        <v>42</v>
      </c>
      <c r="Q10" s="14" t="s">
        <v>43</v>
      </c>
      <c r="R10" s="14"/>
      <c r="S10" s="14" t="s">
        <v>20</v>
      </c>
    </row>
    <row r="11" spans="3:20" ht="15" thickBot="1" x14ac:dyDescent="0.35">
      <c r="C11" s="10">
        <v>43227</v>
      </c>
      <c r="D11" s="11">
        <v>0.22817129629629629</v>
      </c>
      <c r="E11" s="12" t="s">
        <v>9</v>
      </c>
      <c r="F11" s="12">
        <v>11</v>
      </c>
      <c r="G11" s="12" t="s">
        <v>11</v>
      </c>
      <c r="J11" t="s">
        <v>21</v>
      </c>
      <c r="K11" s="13">
        <f>COUNTIFS($C$7:$C$880, "=2018-05-07" )</f>
        <v>180</v>
      </c>
      <c r="L11" s="13">
        <f>COUNTIFS($C$7:$C$880, "=2018-05-08" )</f>
        <v>113</v>
      </c>
      <c r="M11" s="13">
        <f>COUNTIFS($C$7:$C$880, "=2018-05-09" )</f>
        <v>138</v>
      </c>
      <c r="N11" s="13">
        <f>COUNTIFS($C$7:$C$880, "=2018-05-10" )</f>
        <v>86</v>
      </c>
      <c r="O11" s="13">
        <f>COUNTIFS($C$7:$C$880, "=2018-05-11" )</f>
        <v>105</v>
      </c>
      <c r="P11" s="13">
        <f>COUNTIFS($C$7:$C$880, "=2018-05-12" )</f>
        <v>90</v>
      </c>
      <c r="Q11" s="13">
        <f>COUNTIFS($C$7:$C$880, "=2018-05-13" )</f>
        <v>162</v>
      </c>
      <c r="R11" s="13"/>
      <c r="S11" s="13">
        <f>SUM( K11:Q11 )</f>
        <v>874</v>
      </c>
    </row>
    <row r="12" spans="3:20" ht="15" thickBot="1" x14ac:dyDescent="0.35">
      <c r="C12" s="10">
        <v>43227</v>
      </c>
      <c r="D12" s="11">
        <v>0.27173611111111112</v>
      </c>
      <c r="E12" s="12" t="s">
        <v>9</v>
      </c>
      <c r="F12" s="12">
        <v>17</v>
      </c>
      <c r="G12" s="12" t="s">
        <v>11</v>
      </c>
      <c r="J12" t="s">
        <v>22</v>
      </c>
      <c r="K12" s="13">
        <f>COUNTIFS($C$7:$C$880, "=2018-05-07",  $F$7:$F$880, "&gt;30" )</f>
        <v>5</v>
      </c>
      <c r="L12" s="13">
        <f>COUNTIFS($C$7:$C$880, "=2018-05-08", $F$7:$F$880, "&gt;30" )</f>
        <v>2</v>
      </c>
      <c r="M12" s="13">
        <f>COUNTIFS($C$7:$C$880, "=2018-05-09", $F$7:$F$880, "&gt;30" )</f>
        <v>2</v>
      </c>
      <c r="N12" s="13">
        <f>COUNTIFS($C$7:$C$880, "=2018-05-10", $F$7:$F$880, "&gt;30" )</f>
        <v>2</v>
      </c>
      <c r="O12" s="13">
        <f>COUNTIFS($C$7:$C$880, "=2018-05-11", $F$7:$F$880, "&gt;30" )</f>
        <v>5</v>
      </c>
      <c r="P12" s="13">
        <f>COUNTIFS($C$7:$C$880, "=2018-05-12", $F$7:$F$880, "&gt;30" )</f>
        <v>7</v>
      </c>
      <c r="Q12" s="13">
        <f>COUNTIFS($C$7:$C$880, "=2018-05-13", $F$7:$F$880, "&gt;30" )</f>
        <v>6</v>
      </c>
      <c r="R12" s="13"/>
      <c r="S12" s="13">
        <f>SUM( K12:R12 )</f>
        <v>29</v>
      </c>
      <c r="T12" s="15">
        <f>S12/S11</f>
        <v>3.3180778032036611E-2</v>
      </c>
    </row>
    <row r="13" spans="3:20" ht="15" thickBot="1" x14ac:dyDescent="0.35">
      <c r="C13" s="10">
        <v>43227</v>
      </c>
      <c r="D13" s="11">
        <v>0.27175925925925926</v>
      </c>
      <c r="E13" s="12" t="s">
        <v>9</v>
      </c>
      <c r="F13" s="12">
        <v>20</v>
      </c>
      <c r="G13" s="12" t="s">
        <v>11</v>
      </c>
    </row>
    <row r="14" spans="3:20" ht="15" thickBot="1" x14ac:dyDescent="0.35">
      <c r="C14" s="10">
        <v>43227</v>
      </c>
      <c r="D14" s="11">
        <v>0.27184027777777781</v>
      </c>
      <c r="E14" s="12" t="s">
        <v>9</v>
      </c>
      <c r="F14" s="12">
        <v>11</v>
      </c>
      <c r="G14" s="12" t="s">
        <v>11</v>
      </c>
    </row>
    <row r="15" spans="3:20" ht="15" thickBot="1" x14ac:dyDescent="0.35">
      <c r="C15" s="10">
        <v>43227</v>
      </c>
      <c r="D15" s="11">
        <v>0.27270833333333333</v>
      </c>
      <c r="E15" s="12" t="s">
        <v>9</v>
      </c>
      <c r="F15" s="12">
        <v>12</v>
      </c>
      <c r="G15" s="12" t="s">
        <v>11</v>
      </c>
    </row>
    <row r="16" spans="3:20" ht="15" thickBot="1" x14ac:dyDescent="0.35">
      <c r="C16" s="10">
        <v>43227</v>
      </c>
      <c r="D16" s="11">
        <v>0.27331018518518518</v>
      </c>
      <c r="E16" s="12" t="s">
        <v>9</v>
      </c>
      <c r="F16" s="12">
        <v>12</v>
      </c>
      <c r="G16" s="12" t="s">
        <v>11</v>
      </c>
    </row>
    <row r="17" spans="3:7" ht="15" thickBot="1" x14ac:dyDescent="0.35">
      <c r="C17" s="10">
        <v>43227</v>
      </c>
      <c r="D17" s="11">
        <v>0.27372685185185186</v>
      </c>
      <c r="E17" s="12" t="s">
        <v>9</v>
      </c>
      <c r="F17" s="12">
        <v>11</v>
      </c>
      <c r="G17" s="12" t="s">
        <v>10</v>
      </c>
    </row>
    <row r="18" spans="3:7" ht="15" thickBot="1" x14ac:dyDescent="0.35">
      <c r="C18" s="10">
        <v>43227</v>
      </c>
      <c r="D18" s="11">
        <v>0.27436342592592594</v>
      </c>
      <c r="E18" s="12" t="s">
        <v>9</v>
      </c>
      <c r="F18" s="12">
        <v>14</v>
      </c>
      <c r="G18" s="12" t="s">
        <v>10</v>
      </c>
    </row>
    <row r="19" spans="3:7" ht="15" thickBot="1" x14ac:dyDescent="0.35">
      <c r="C19" s="10">
        <v>43227</v>
      </c>
      <c r="D19" s="11">
        <v>0.29218749999999999</v>
      </c>
      <c r="E19" s="12" t="s">
        <v>9</v>
      </c>
      <c r="F19" s="12">
        <v>11</v>
      </c>
      <c r="G19" s="12" t="s">
        <v>11</v>
      </c>
    </row>
    <row r="20" spans="3:7" ht="15" thickBot="1" x14ac:dyDescent="0.35">
      <c r="C20" s="10">
        <v>43227</v>
      </c>
      <c r="D20" s="11">
        <v>0.29222222222222222</v>
      </c>
      <c r="E20" s="12" t="s">
        <v>9</v>
      </c>
      <c r="F20" s="12">
        <v>11</v>
      </c>
      <c r="G20" s="12" t="s">
        <v>11</v>
      </c>
    </row>
    <row r="21" spans="3:7" ht="15" thickBot="1" x14ac:dyDescent="0.35">
      <c r="C21" s="10">
        <v>43227</v>
      </c>
      <c r="D21" s="11">
        <v>0.30410879629629628</v>
      </c>
      <c r="E21" s="12" t="s">
        <v>9</v>
      </c>
      <c r="F21" s="12">
        <v>10</v>
      </c>
      <c r="G21" s="12" t="s">
        <v>11</v>
      </c>
    </row>
    <row r="22" spans="3:7" ht="15" thickBot="1" x14ac:dyDescent="0.35">
      <c r="C22" s="10">
        <v>43227</v>
      </c>
      <c r="D22" s="11">
        <v>0.30541666666666667</v>
      </c>
      <c r="E22" s="12" t="s">
        <v>9</v>
      </c>
      <c r="F22" s="12">
        <v>12</v>
      </c>
      <c r="G22" s="12" t="s">
        <v>11</v>
      </c>
    </row>
    <row r="23" spans="3:7" ht="15" thickBot="1" x14ac:dyDescent="0.35">
      <c r="C23" s="10">
        <v>43227</v>
      </c>
      <c r="D23" s="11">
        <v>0.31131944444444443</v>
      </c>
      <c r="E23" s="12" t="s">
        <v>9</v>
      </c>
      <c r="F23" s="12">
        <v>25</v>
      </c>
      <c r="G23" s="12" t="s">
        <v>11</v>
      </c>
    </row>
    <row r="24" spans="3:7" ht="15" thickBot="1" x14ac:dyDescent="0.35">
      <c r="C24" s="10">
        <v>43227</v>
      </c>
      <c r="D24" s="11">
        <v>0.31589120370370372</v>
      </c>
      <c r="E24" s="12" t="s">
        <v>9</v>
      </c>
      <c r="F24" s="12">
        <v>12</v>
      </c>
      <c r="G24" s="12" t="s">
        <v>11</v>
      </c>
    </row>
    <row r="25" spans="3:7" ht="15" thickBot="1" x14ac:dyDescent="0.35">
      <c r="C25" s="10">
        <v>43227</v>
      </c>
      <c r="D25" s="11">
        <v>0.32089120370370372</v>
      </c>
      <c r="E25" s="12" t="s">
        <v>9</v>
      </c>
      <c r="F25" s="12">
        <v>13</v>
      </c>
      <c r="G25" s="12" t="s">
        <v>11</v>
      </c>
    </row>
    <row r="26" spans="3:7" ht="15" thickBot="1" x14ac:dyDescent="0.35">
      <c r="C26" s="10">
        <v>43227</v>
      </c>
      <c r="D26" s="11">
        <v>0.32381944444444444</v>
      </c>
      <c r="E26" s="12" t="s">
        <v>9</v>
      </c>
      <c r="F26" s="12">
        <v>10</v>
      </c>
      <c r="G26" s="12" t="s">
        <v>11</v>
      </c>
    </row>
    <row r="27" spans="3:7" ht="15" thickBot="1" x14ac:dyDescent="0.35">
      <c r="C27" s="10">
        <v>43227</v>
      </c>
      <c r="D27" s="11">
        <v>0.33656250000000004</v>
      </c>
      <c r="E27" s="12" t="s">
        <v>9</v>
      </c>
      <c r="F27" s="12">
        <v>14</v>
      </c>
      <c r="G27" s="12" t="s">
        <v>11</v>
      </c>
    </row>
    <row r="28" spans="3:7" ht="15" thickBot="1" x14ac:dyDescent="0.35">
      <c r="C28" s="23">
        <v>43227</v>
      </c>
      <c r="D28" s="24">
        <v>0.34834490740740742</v>
      </c>
      <c r="E28" s="25" t="s">
        <v>9</v>
      </c>
      <c r="F28" s="25">
        <v>13</v>
      </c>
      <c r="G28" s="25" t="s">
        <v>10</v>
      </c>
    </row>
    <row r="29" spans="3:7" ht="15" thickBot="1" x14ac:dyDescent="0.35">
      <c r="C29" s="10">
        <v>43227</v>
      </c>
      <c r="D29" s="11">
        <v>0.38527777777777777</v>
      </c>
      <c r="E29" s="12" t="s">
        <v>9</v>
      </c>
      <c r="F29" s="12">
        <v>12</v>
      </c>
      <c r="G29" s="12" t="s">
        <v>10</v>
      </c>
    </row>
    <row r="30" spans="3:7" ht="15" thickBot="1" x14ac:dyDescent="0.35">
      <c r="C30" s="10">
        <v>43227</v>
      </c>
      <c r="D30" s="11">
        <v>0.38789351851851855</v>
      </c>
      <c r="E30" s="12" t="s">
        <v>9</v>
      </c>
      <c r="F30" s="12">
        <v>13</v>
      </c>
      <c r="G30" s="12" t="s">
        <v>11</v>
      </c>
    </row>
    <row r="31" spans="3:7" ht="15" thickBot="1" x14ac:dyDescent="0.35">
      <c r="C31" s="10">
        <v>43227</v>
      </c>
      <c r="D31" s="11">
        <v>0.3901736111111111</v>
      </c>
      <c r="E31" s="12" t="s">
        <v>9</v>
      </c>
      <c r="F31" s="12">
        <v>10</v>
      </c>
      <c r="G31" s="12" t="s">
        <v>10</v>
      </c>
    </row>
    <row r="32" spans="3:7" ht="15" thickBot="1" x14ac:dyDescent="0.35">
      <c r="C32" s="10">
        <v>43227</v>
      </c>
      <c r="D32" s="11">
        <v>0.40300925925925929</v>
      </c>
      <c r="E32" s="12" t="s">
        <v>9</v>
      </c>
      <c r="F32" s="12">
        <v>13</v>
      </c>
      <c r="G32" s="12" t="s">
        <v>11</v>
      </c>
    </row>
    <row r="33" spans="3:7" ht="15" thickBot="1" x14ac:dyDescent="0.35">
      <c r="C33" s="10">
        <v>43227</v>
      </c>
      <c r="D33" s="11">
        <v>0.40568287037037037</v>
      </c>
      <c r="E33" s="12" t="s">
        <v>9</v>
      </c>
      <c r="F33" s="12">
        <v>23</v>
      </c>
      <c r="G33" s="12" t="s">
        <v>11</v>
      </c>
    </row>
    <row r="34" spans="3:7" ht="15" thickBot="1" x14ac:dyDescent="0.35">
      <c r="C34" s="10">
        <v>43227</v>
      </c>
      <c r="D34" s="11">
        <v>0.40569444444444441</v>
      </c>
      <c r="E34" s="12" t="s">
        <v>9</v>
      </c>
      <c r="F34" s="12">
        <v>22</v>
      </c>
      <c r="G34" s="12" t="s">
        <v>11</v>
      </c>
    </row>
    <row r="35" spans="3:7" ht="15" thickBot="1" x14ac:dyDescent="0.35">
      <c r="C35" s="10">
        <v>43227</v>
      </c>
      <c r="D35" s="11">
        <v>0.49510416666666668</v>
      </c>
      <c r="E35" s="12" t="s">
        <v>9</v>
      </c>
      <c r="F35" s="12">
        <v>11</v>
      </c>
      <c r="G35" s="12" t="s">
        <v>10</v>
      </c>
    </row>
    <row r="36" spans="3:7" ht="15" thickBot="1" x14ac:dyDescent="0.35">
      <c r="C36" s="10">
        <v>43227</v>
      </c>
      <c r="D36" s="11">
        <v>0.49520833333333331</v>
      </c>
      <c r="E36" s="12" t="s">
        <v>9</v>
      </c>
      <c r="F36" s="12">
        <v>11</v>
      </c>
      <c r="G36" s="12" t="s">
        <v>10</v>
      </c>
    </row>
    <row r="37" spans="3:7" ht="15" thickBot="1" x14ac:dyDescent="0.35">
      <c r="C37" s="10">
        <v>43227</v>
      </c>
      <c r="D37" s="11">
        <v>0.49532407407407408</v>
      </c>
      <c r="E37" s="12" t="s">
        <v>9</v>
      </c>
      <c r="F37" s="12">
        <v>11</v>
      </c>
      <c r="G37" s="12" t="s">
        <v>10</v>
      </c>
    </row>
    <row r="38" spans="3:7" ht="15" thickBot="1" x14ac:dyDescent="0.35">
      <c r="C38" s="10">
        <v>43227</v>
      </c>
      <c r="D38" s="11">
        <v>0.49824074074074076</v>
      </c>
      <c r="E38" s="12" t="s">
        <v>9</v>
      </c>
      <c r="F38" s="12">
        <v>14</v>
      </c>
      <c r="G38" s="12" t="s">
        <v>11</v>
      </c>
    </row>
    <row r="39" spans="3:7" ht="15" thickBot="1" x14ac:dyDescent="0.35">
      <c r="C39" s="10">
        <v>43227</v>
      </c>
      <c r="D39" s="11">
        <v>0.50892361111111117</v>
      </c>
      <c r="E39" s="12" t="s">
        <v>9</v>
      </c>
      <c r="F39" s="12">
        <v>23</v>
      </c>
      <c r="G39" s="12" t="s">
        <v>10</v>
      </c>
    </row>
    <row r="40" spans="3:7" ht="15" thickBot="1" x14ac:dyDescent="0.35">
      <c r="C40" s="10">
        <v>43227</v>
      </c>
      <c r="D40" s="11">
        <v>0.50968749999999996</v>
      </c>
      <c r="E40" s="12" t="s">
        <v>9</v>
      </c>
      <c r="F40" s="12">
        <v>13</v>
      </c>
      <c r="G40" s="12" t="s">
        <v>11</v>
      </c>
    </row>
    <row r="41" spans="3:7" ht="15" thickBot="1" x14ac:dyDescent="0.35">
      <c r="C41" s="10">
        <v>43227</v>
      </c>
      <c r="D41" s="11">
        <v>0.51004629629629628</v>
      </c>
      <c r="E41" s="12" t="s">
        <v>9</v>
      </c>
      <c r="F41" s="12">
        <v>11</v>
      </c>
      <c r="G41" s="12" t="s">
        <v>11</v>
      </c>
    </row>
    <row r="42" spans="3:7" ht="15" thickBot="1" x14ac:dyDescent="0.35">
      <c r="C42" s="10">
        <v>43227</v>
      </c>
      <c r="D42" s="11">
        <v>0.5111458333333333</v>
      </c>
      <c r="E42" s="12" t="s">
        <v>9</v>
      </c>
      <c r="F42" s="12">
        <v>19</v>
      </c>
      <c r="G42" s="12" t="s">
        <v>10</v>
      </c>
    </row>
    <row r="43" spans="3:7" ht="15" thickBot="1" x14ac:dyDescent="0.35">
      <c r="C43" s="10">
        <v>43227</v>
      </c>
      <c r="D43" s="11">
        <v>0.51121527777777775</v>
      </c>
      <c r="E43" s="12" t="s">
        <v>9</v>
      </c>
      <c r="F43" s="12">
        <v>20</v>
      </c>
      <c r="G43" s="12" t="s">
        <v>10</v>
      </c>
    </row>
    <row r="44" spans="3:7" ht="15" thickBot="1" x14ac:dyDescent="0.35">
      <c r="C44" s="10">
        <v>43227</v>
      </c>
      <c r="D44" s="11">
        <v>0.51681712962962967</v>
      </c>
      <c r="E44" s="12" t="s">
        <v>9</v>
      </c>
      <c r="F44" s="12">
        <v>31</v>
      </c>
      <c r="G44" s="12" t="s">
        <v>10</v>
      </c>
    </row>
    <row r="45" spans="3:7" ht="15" thickBot="1" x14ac:dyDescent="0.35">
      <c r="C45" s="10">
        <v>43227</v>
      </c>
      <c r="D45" s="11">
        <v>0.53230324074074076</v>
      </c>
      <c r="E45" s="12" t="s">
        <v>9</v>
      </c>
      <c r="F45" s="12">
        <v>13</v>
      </c>
      <c r="G45" s="12" t="s">
        <v>11</v>
      </c>
    </row>
    <row r="46" spans="3:7" ht="15" thickBot="1" x14ac:dyDescent="0.35">
      <c r="C46" s="10">
        <v>43227</v>
      </c>
      <c r="D46" s="11">
        <v>0.57214120370370369</v>
      </c>
      <c r="E46" s="12" t="s">
        <v>9</v>
      </c>
      <c r="F46" s="12">
        <v>12</v>
      </c>
      <c r="G46" s="12" t="s">
        <v>10</v>
      </c>
    </row>
    <row r="47" spans="3:7" ht="15" thickBot="1" x14ac:dyDescent="0.35">
      <c r="C47" s="10">
        <v>43227</v>
      </c>
      <c r="D47" s="11">
        <v>0.58170138888888889</v>
      </c>
      <c r="E47" s="12" t="s">
        <v>9</v>
      </c>
      <c r="F47" s="12">
        <v>11</v>
      </c>
      <c r="G47" s="12" t="s">
        <v>10</v>
      </c>
    </row>
    <row r="48" spans="3:7" ht="15" thickBot="1" x14ac:dyDescent="0.35">
      <c r="C48" s="10">
        <v>43227</v>
      </c>
      <c r="D48" s="11">
        <v>0.58701388888888884</v>
      </c>
      <c r="E48" s="12" t="s">
        <v>9</v>
      </c>
      <c r="F48" s="12">
        <v>11</v>
      </c>
      <c r="G48" s="12" t="s">
        <v>11</v>
      </c>
    </row>
    <row r="49" spans="3:7" ht="15" thickBot="1" x14ac:dyDescent="0.35">
      <c r="C49" s="10">
        <v>43227</v>
      </c>
      <c r="D49" s="11">
        <v>0.58802083333333333</v>
      </c>
      <c r="E49" s="12" t="s">
        <v>9</v>
      </c>
      <c r="F49" s="12">
        <v>17</v>
      </c>
      <c r="G49" s="12" t="s">
        <v>10</v>
      </c>
    </row>
    <row r="50" spans="3:7" ht="15" thickBot="1" x14ac:dyDescent="0.35">
      <c r="C50" s="10">
        <v>43227</v>
      </c>
      <c r="D50" s="11">
        <v>0.62307870370370366</v>
      </c>
      <c r="E50" s="12" t="s">
        <v>9</v>
      </c>
      <c r="F50" s="12">
        <v>34</v>
      </c>
      <c r="G50" s="12" t="s">
        <v>10</v>
      </c>
    </row>
    <row r="51" spans="3:7" ht="15" thickBot="1" x14ac:dyDescent="0.35">
      <c r="C51" s="10">
        <v>43227</v>
      </c>
      <c r="D51" s="11">
        <v>0.62436342592592597</v>
      </c>
      <c r="E51" s="12" t="s">
        <v>9</v>
      </c>
      <c r="F51" s="12">
        <v>16</v>
      </c>
      <c r="G51" s="12" t="s">
        <v>11</v>
      </c>
    </row>
    <row r="52" spans="3:7" ht="15" thickBot="1" x14ac:dyDescent="0.35">
      <c r="C52" s="10">
        <v>43227</v>
      </c>
      <c r="D52" s="11">
        <v>0.62549768518518511</v>
      </c>
      <c r="E52" s="12" t="s">
        <v>9</v>
      </c>
      <c r="F52" s="12">
        <v>9</v>
      </c>
      <c r="G52" s="12" t="s">
        <v>11</v>
      </c>
    </row>
    <row r="53" spans="3:7" ht="15" thickBot="1" x14ac:dyDescent="0.35">
      <c r="C53" s="10">
        <v>43227</v>
      </c>
      <c r="D53" s="11">
        <v>0.63266203703703705</v>
      </c>
      <c r="E53" s="12" t="s">
        <v>9</v>
      </c>
      <c r="F53" s="12">
        <v>11</v>
      </c>
      <c r="G53" s="12" t="s">
        <v>11</v>
      </c>
    </row>
    <row r="54" spans="3:7" ht="15" thickBot="1" x14ac:dyDescent="0.35">
      <c r="C54" s="10">
        <v>43227</v>
      </c>
      <c r="D54" s="11">
        <v>0.63695601851851846</v>
      </c>
      <c r="E54" s="12" t="s">
        <v>9</v>
      </c>
      <c r="F54" s="12">
        <v>21</v>
      </c>
      <c r="G54" s="12" t="s">
        <v>10</v>
      </c>
    </row>
    <row r="55" spans="3:7" ht="15" thickBot="1" x14ac:dyDescent="0.35">
      <c r="C55" s="10">
        <v>43227</v>
      </c>
      <c r="D55" s="11">
        <v>0.63701388888888888</v>
      </c>
      <c r="E55" s="12" t="s">
        <v>9</v>
      </c>
      <c r="F55" s="12">
        <v>20</v>
      </c>
      <c r="G55" s="12" t="s">
        <v>10</v>
      </c>
    </row>
    <row r="56" spans="3:7" ht="15" thickBot="1" x14ac:dyDescent="0.35">
      <c r="C56" s="10">
        <v>43227</v>
      </c>
      <c r="D56" s="11">
        <v>0.64003472222222224</v>
      </c>
      <c r="E56" s="12" t="s">
        <v>9</v>
      </c>
      <c r="F56" s="12">
        <v>14</v>
      </c>
      <c r="G56" s="12" t="s">
        <v>11</v>
      </c>
    </row>
    <row r="57" spans="3:7" ht="15" thickBot="1" x14ac:dyDescent="0.35">
      <c r="C57" s="10">
        <v>43227</v>
      </c>
      <c r="D57" s="11">
        <v>0.64623842592592595</v>
      </c>
      <c r="E57" s="12" t="s">
        <v>9</v>
      </c>
      <c r="F57" s="12">
        <v>12</v>
      </c>
      <c r="G57" s="12" t="s">
        <v>10</v>
      </c>
    </row>
    <row r="58" spans="3:7" ht="15" thickBot="1" x14ac:dyDescent="0.35">
      <c r="C58" s="10">
        <v>43227</v>
      </c>
      <c r="D58" s="11">
        <v>0.64624999999999999</v>
      </c>
      <c r="E58" s="12" t="s">
        <v>9</v>
      </c>
      <c r="F58" s="12">
        <v>8</v>
      </c>
      <c r="G58" s="12" t="s">
        <v>11</v>
      </c>
    </row>
    <row r="59" spans="3:7" ht="15" thickBot="1" x14ac:dyDescent="0.35">
      <c r="C59" s="10">
        <v>43227</v>
      </c>
      <c r="D59" s="11">
        <v>0.64626157407407414</v>
      </c>
      <c r="E59" s="12" t="s">
        <v>9</v>
      </c>
      <c r="F59" s="12">
        <v>9</v>
      </c>
      <c r="G59" s="12" t="s">
        <v>11</v>
      </c>
    </row>
    <row r="60" spans="3:7" ht="15" thickBot="1" x14ac:dyDescent="0.35">
      <c r="C60" s="10">
        <v>43227</v>
      </c>
      <c r="D60" s="11">
        <v>0.64627314814814818</v>
      </c>
      <c r="E60" s="12" t="s">
        <v>9</v>
      </c>
      <c r="F60" s="12">
        <v>10</v>
      </c>
      <c r="G60" s="12" t="s">
        <v>10</v>
      </c>
    </row>
    <row r="61" spans="3:7" ht="15" thickBot="1" x14ac:dyDescent="0.35">
      <c r="C61" s="10">
        <v>43227</v>
      </c>
      <c r="D61" s="11">
        <v>0.64628472222222222</v>
      </c>
      <c r="E61" s="12" t="s">
        <v>9</v>
      </c>
      <c r="F61" s="12">
        <v>9</v>
      </c>
      <c r="G61" s="12" t="s">
        <v>10</v>
      </c>
    </row>
    <row r="62" spans="3:7" ht="15" thickBot="1" x14ac:dyDescent="0.35">
      <c r="C62" s="10">
        <v>43227</v>
      </c>
      <c r="D62" s="11">
        <v>0.64629629629629626</v>
      </c>
      <c r="E62" s="12" t="s">
        <v>9</v>
      </c>
      <c r="F62" s="12">
        <v>9</v>
      </c>
      <c r="G62" s="12" t="s">
        <v>10</v>
      </c>
    </row>
    <row r="63" spans="3:7" ht="15" thickBot="1" x14ac:dyDescent="0.35">
      <c r="C63" s="10">
        <v>43227</v>
      </c>
      <c r="D63" s="11">
        <v>0.6463078703703703</v>
      </c>
      <c r="E63" s="12" t="s">
        <v>9</v>
      </c>
      <c r="F63" s="12">
        <v>10</v>
      </c>
      <c r="G63" s="12" t="s">
        <v>10</v>
      </c>
    </row>
    <row r="64" spans="3:7" ht="15" thickBot="1" x14ac:dyDescent="0.35">
      <c r="C64" s="10">
        <v>43227</v>
      </c>
      <c r="D64" s="11">
        <v>0.64631944444444445</v>
      </c>
      <c r="E64" s="12" t="s">
        <v>9</v>
      </c>
      <c r="F64" s="12">
        <v>9</v>
      </c>
      <c r="G64" s="12" t="s">
        <v>10</v>
      </c>
    </row>
    <row r="65" spans="3:7" ht="15" thickBot="1" x14ac:dyDescent="0.35">
      <c r="C65" s="10">
        <v>43227</v>
      </c>
      <c r="D65" s="11">
        <v>0.66388888888888886</v>
      </c>
      <c r="E65" s="12" t="s">
        <v>9</v>
      </c>
      <c r="F65" s="12">
        <v>14</v>
      </c>
      <c r="G65" s="12" t="s">
        <v>10</v>
      </c>
    </row>
    <row r="66" spans="3:7" ht="15" thickBot="1" x14ac:dyDescent="0.35">
      <c r="C66" s="10">
        <v>43227</v>
      </c>
      <c r="D66" s="11">
        <v>0.67791666666666661</v>
      </c>
      <c r="E66" s="12" t="s">
        <v>9</v>
      </c>
      <c r="F66" s="12">
        <v>24</v>
      </c>
      <c r="G66" s="12" t="s">
        <v>10</v>
      </c>
    </row>
    <row r="67" spans="3:7" ht="15" thickBot="1" x14ac:dyDescent="0.35">
      <c r="C67" s="10">
        <v>43227</v>
      </c>
      <c r="D67" s="11">
        <v>0.67969907407407415</v>
      </c>
      <c r="E67" s="12" t="s">
        <v>9</v>
      </c>
      <c r="F67" s="12">
        <v>10</v>
      </c>
      <c r="G67" s="12" t="s">
        <v>10</v>
      </c>
    </row>
    <row r="68" spans="3:7" ht="15" thickBot="1" x14ac:dyDescent="0.35">
      <c r="C68" s="10">
        <v>43227</v>
      </c>
      <c r="D68" s="11">
        <v>0.68259259259259253</v>
      </c>
      <c r="E68" s="12" t="s">
        <v>9</v>
      </c>
      <c r="F68" s="12">
        <v>26</v>
      </c>
      <c r="G68" s="12" t="s">
        <v>10</v>
      </c>
    </row>
    <row r="69" spans="3:7" ht="15" thickBot="1" x14ac:dyDescent="0.35">
      <c r="C69" s="10">
        <v>43227</v>
      </c>
      <c r="D69" s="11">
        <v>0.68313657407407413</v>
      </c>
      <c r="E69" s="12" t="s">
        <v>9</v>
      </c>
      <c r="F69" s="12">
        <v>20</v>
      </c>
      <c r="G69" s="12" t="s">
        <v>10</v>
      </c>
    </row>
    <row r="70" spans="3:7" ht="15" thickBot="1" x14ac:dyDescent="0.35">
      <c r="C70" s="10">
        <v>43227</v>
      </c>
      <c r="D70" s="11">
        <v>0.68327546296296304</v>
      </c>
      <c r="E70" s="12" t="s">
        <v>9</v>
      </c>
      <c r="F70" s="12">
        <v>20</v>
      </c>
      <c r="G70" s="12" t="s">
        <v>10</v>
      </c>
    </row>
    <row r="71" spans="3:7" ht="15" thickBot="1" x14ac:dyDescent="0.35">
      <c r="C71" s="10">
        <v>43227</v>
      </c>
      <c r="D71" s="11">
        <v>0.68542824074074071</v>
      </c>
      <c r="E71" s="12" t="s">
        <v>9</v>
      </c>
      <c r="F71" s="12">
        <v>15</v>
      </c>
      <c r="G71" s="12" t="s">
        <v>11</v>
      </c>
    </row>
    <row r="72" spans="3:7" ht="15" thickBot="1" x14ac:dyDescent="0.35">
      <c r="C72" s="10">
        <v>43227</v>
      </c>
      <c r="D72" s="11">
        <v>0.68744212962962958</v>
      </c>
      <c r="E72" s="12" t="s">
        <v>9</v>
      </c>
      <c r="F72" s="12">
        <v>16</v>
      </c>
      <c r="G72" s="12" t="s">
        <v>10</v>
      </c>
    </row>
    <row r="73" spans="3:7" ht="15" thickBot="1" x14ac:dyDescent="0.35">
      <c r="C73" s="10">
        <v>43227</v>
      </c>
      <c r="D73" s="11">
        <v>0.68763888888888891</v>
      </c>
      <c r="E73" s="12" t="s">
        <v>9</v>
      </c>
      <c r="F73" s="12">
        <v>12</v>
      </c>
      <c r="G73" s="12" t="s">
        <v>10</v>
      </c>
    </row>
    <row r="74" spans="3:7" ht="15" thickBot="1" x14ac:dyDescent="0.35">
      <c r="C74" s="10">
        <v>43227</v>
      </c>
      <c r="D74" s="11">
        <v>0.6877199074074074</v>
      </c>
      <c r="E74" s="12" t="s">
        <v>9</v>
      </c>
      <c r="F74" s="12">
        <v>10</v>
      </c>
      <c r="G74" s="12" t="s">
        <v>10</v>
      </c>
    </row>
    <row r="75" spans="3:7" ht="15" thickBot="1" x14ac:dyDescent="0.35">
      <c r="C75" s="10">
        <v>43227</v>
      </c>
      <c r="D75" s="11">
        <v>0.6912152777777778</v>
      </c>
      <c r="E75" s="12" t="s">
        <v>9</v>
      </c>
      <c r="F75" s="12">
        <v>9</v>
      </c>
      <c r="G75" s="12" t="s">
        <v>11</v>
      </c>
    </row>
    <row r="76" spans="3:7" ht="15" thickBot="1" x14ac:dyDescent="0.35">
      <c r="C76" s="10">
        <v>43227</v>
      </c>
      <c r="D76" s="11">
        <v>0.69374999999999998</v>
      </c>
      <c r="E76" s="12" t="s">
        <v>9</v>
      </c>
      <c r="F76" s="12">
        <v>22</v>
      </c>
      <c r="G76" s="12" t="s">
        <v>10</v>
      </c>
    </row>
    <row r="77" spans="3:7" ht="15" thickBot="1" x14ac:dyDescent="0.35">
      <c r="C77" s="10">
        <v>43227</v>
      </c>
      <c r="D77" s="11">
        <v>0.69504629629629633</v>
      </c>
      <c r="E77" s="12" t="s">
        <v>9</v>
      </c>
      <c r="F77" s="12">
        <v>14</v>
      </c>
      <c r="G77" s="12" t="s">
        <v>10</v>
      </c>
    </row>
    <row r="78" spans="3:7" ht="15" thickBot="1" x14ac:dyDescent="0.35">
      <c r="C78" s="10">
        <v>43227</v>
      </c>
      <c r="D78" s="11">
        <v>0.69512731481481482</v>
      </c>
      <c r="E78" s="12" t="s">
        <v>9</v>
      </c>
      <c r="F78" s="12">
        <v>18</v>
      </c>
      <c r="G78" s="12" t="s">
        <v>10</v>
      </c>
    </row>
    <row r="79" spans="3:7" ht="15" thickBot="1" x14ac:dyDescent="0.35">
      <c r="C79" s="10">
        <v>43227</v>
      </c>
      <c r="D79" s="11">
        <v>0.69778935185185187</v>
      </c>
      <c r="E79" s="12" t="s">
        <v>9</v>
      </c>
      <c r="F79" s="12">
        <v>25</v>
      </c>
      <c r="G79" s="12" t="s">
        <v>10</v>
      </c>
    </row>
    <row r="80" spans="3:7" ht="15" thickBot="1" x14ac:dyDescent="0.35">
      <c r="C80" s="10">
        <v>43227</v>
      </c>
      <c r="D80" s="11">
        <v>0.69796296296296301</v>
      </c>
      <c r="E80" s="12" t="s">
        <v>9</v>
      </c>
      <c r="F80" s="12">
        <v>28</v>
      </c>
      <c r="G80" s="12" t="s">
        <v>10</v>
      </c>
    </row>
    <row r="81" spans="3:7" ht="15" thickBot="1" x14ac:dyDescent="0.35">
      <c r="C81" s="10">
        <v>43227</v>
      </c>
      <c r="D81" s="11">
        <v>0.69818287037037041</v>
      </c>
      <c r="E81" s="12" t="s">
        <v>9</v>
      </c>
      <c r="F81" s="12">
        <v>27</v>
      </c>
      <c r="G81" s="12" t="s">
        <v>10</v>
      </c>
    </row>
    <row r="82" spans="3:7" ht="15" thickBot="1" x14ac:dyDescent="0.35">
      <c r="C82" s="10">
        <v>43227</v>
      </c>
      <c r="D82" s="11">
        <v>0.69821759259259253</v>
      </c>
      <c r="E82" s="12" t="s">
        <v>9</v>
      </c>
      <c r="F82" s="12">
        <v>22</v>
      </c>
      <c r="G82" s="12" t="s">
        <v>10</v>
      </c>
    </row>
    <row r="83" spans="3:7" ht="15" thickBot="1" x14ac:dyDescent="0.35">
      <c r="C83" s="10">
        <v>43227</v>
      </c>
      <c r="D83" s="11">
        <v>0.69844907407407408</v>
      </c>
      <c r="E83" s="12" t="s">
        <v>9</v>
      </c>
      <c r="F83" s="12">
        <v>20</v>
      </c>
      <c r="G83" s="12" t="s">
        <v>11</v>
      </c>
    </row>
    <row r="84" spans="3:7" ht="15" thickBot="1" x14ac:dyDescent="0.35">
      <c r="C84" s="10">
        <v>43227</v>
      </c>
      <c r="D84" s="11">
        <v>0.69943287037037039</v>
      </c>
      <c r="E84" s="12" t="s">
        <v>9</v>
      </c>
      <c r="F84" s="12">
        <v>13</v>
      </c>
      <c r="G84" s="12" t="s">
        <v>11</v>
      </c>
    </row>
    <row r="85" spans="3:7" ht="15" thickBot="1" x14ac:dyDescent="0.35">
      <c r="C85" s="10">
        <v>43227</v>
      </c>
      <c r="D85" s="11">
        <v>0.69976851851851851</v>
      </c>
      <c r="E85" s="12" t="s">
        <v>9</v>
      </c>
      <c r="F85" s="12">
        <v>12</v>
      </c>
      <c r="G85" s="12" t="s">
        <v>11</v>
      </c>
    </row>
    <row r="86" spans="3:7" ht="15" thickBot="1" x14ac:dyDescent="0.35">
      <c r="C86" s="10">
        <v>43227</v>
      </c>
      <c r="D86" s="11">
        <v>0.70021990740740747</v>
      </c>
      <c r="E86" s="12" t="s">
        <v>9</v>
      </c>
      <c r="F86" s="12">
        <v>25</v>
      </c>
      <c r="G86" s="12" t="s">
        <v>10</v>
      </c>
    </row>
    <row r="87" spans="3:7" ht="15" thickBot="1" x14ac:dyDescent="0.35">
      <c r="C87" s="10">
        <v>43227</v>
      </c>
      <c r="D87" s="11">
        <v>0.70094907407407403</v>
      </c>
      <c r="E87" s="12" t="s">
        <v>9</v>
      </c>
      <c r="F87" s="12">
        <v>28</v>
      </c>
      <c r="G87" s="12" t="s">
        <v>10</v>
      </c>
    </row>
    <row r="88" spans="3:7" ht="15" thickBot="1" x14ac:dyDescent="0.35">
      <c r="C88" s="10">
        <v>43227</v>
      </c>
      <c r="D88" s="11">
        <v>0.70241898148148152</v>
      </c>
      <c r="E88" s="12" t="s">
        <v>9</v>
      </c>
      <c r="F88" s="12">
        <v>10</v>
      </c>
      <c r="G88" s="12" t="s">
        <v>11</v>
      </c>
    </row>
    <row r="89" spans="3:7" ht="15" thickBot="1" x14ac:dyDescent="0.35">
      <c r="C89" s="10">
        <v>43227</v>
      </c>
      <c r="D89" s="11">
        <v>0.70267361111111104</v>
      </c>
      <c r="E89" s="12" t="s">
        <v>9</v>
      </c>
      <c r="F89" s="12">
        <v>11</v>
      </c>
      <c r="G89" s="12" t="s">
        <v>11</v>
      </c>
    </row>
    <row r="90" spans="3:7" ht="15" thickBot="1" x14ac:dyDescent="0.35">
      <c r="C90" s="10">
        <v>43227</v>
      </c>
      <c r="D90" s="11">
        <v>0.70443287037037028</v>
      </c>
      <c r="E90" s="12" t="s">
        <v>9</v>
      </c>
      <c r="F90" s="12">
        <v>14</v>
      </c>
      <c r="G90" s="12" t="s">
        <v>10</v>
      </c>
    </row>
    <row r="91" spans="3:7" ht="15" thickBot="1" x14ac:dyDescent="0.35">
      <c r="C91" s="10">
        <v>43227</v>
      </c>
      <c r="D91" s="11">
        <v>0.70461805555555557</v>
      </c>
      <c r="E91" s="12" t="s">
        <v>9</v>
      </c>
      <c r="F91" s="12">
        <v>13</v>
      </c>
      <c r="G91" s="12" t="s">
        <v>11</v>
      </c>
    </row>
    <row r="92" spans="3:7" ht="15" thickBot="1" x14ac:dyDescent="0.35">
      <c r="C92" s="10">
        <v>43227</v>
      </c>
      <c r="D92" s="11">
        <v>0.70575231481481471</v>
      </c>
      <c r="E92" s="12" t="s">
        <v>9</v>
      </c>
      <c r="F92" s="12">
        <v>31</v>
      </c>
      <c r="G92" s="12" t="s">
        <v>10</v>
      </c>
    </row>
    <row r="93" spans="3:7" ht="15" thickBot="1" x14ac:dyDescent="0.35">
      <c r="C93" s="10">
        <v>43227</v>
      </c>
      <c r="D93" s="11">
        <v>0.70641203703703714</v>
      </c>
      <c r="E93" s="12" t="s">
        <v>9</v>
      </c>
      <c r="F93" s="12">
        <v>23</v>
      </c>
      <c r="G93" s="12" t="s">
        <v>10</v>
      </c>
    </row>
    <row r="94" spans="3:7" ht="15" thickBot="1" x14ac:dyDescent="0.35">
      <c r="C94" s="10">
        <v>43227</v>
      </c>
      <c r="D94" s="11">
        <v>0.7068402777777778</v>
      </c>
      <c r="E94" s="12" t="s">
        <v>9</v>
      </c>
      <c r="F94" s="12">
        <v>22</v>
      </c>
      <c r="G94" s="12" t="s">
        <v>10</v>
      </c>
    </row>
    <row r="95" spans="3:7" ht="15" thickBot="1" x14ac:dyDescent="0.35">
      <c r="C95" s="10">
        <v>43227</v>
      </c>
      <c r="D95" s="11">
        <v>0.70871527777777776</v>
      </c>
      <c r="E95" s="12" t="s">
        <v>9</v>
      </c>
      <c r="F95" s="12">
        <v>22</v>
      </c>
      <c r="G95" s="12" t="s">
        <v>10</v>
      </c>
    </row>
    <row r="96" spans="3:7" ht="15" thickBot="1" x14ac:dyDescent="0.35">
      <c r="C96" s="10">
        <v>43227</v>
      </c>
      <c r="D96" s="11">
        <v>0.71436342592592583</v>
      </c>
      <c r="E96" s="12" t="s">
        <v>9</v>
      </c>
      <c r="F96" s="12">
        <v>12</v>
      </c>
      <c r="G96" s="12" t="s">
        <v>11</v>
      </c>
    </row>
    <row r="97" spans="3:7" ht="15" thickBot="1" x14ac:dyDescent="0.35">
      <c r="C97" s="10">
        <v>43227</v>
      </c>
      <c r="D97" s="11">
        <v>0.71827546296296296</v>
      </c>
      <c r="E97" s="12" t="s">
        <v>9</v>
      </c>
      <c r="F97" s="12">
        <v>11</v>
      </c>
      <c r="G97" s="12" t="s">
        <v>11</v>
      </c>
    </row>
    <row r="98" spans="3:7" ht="15" thickBot="1" x14ac:dyDescent="0.35">
      <c r="C98" s="10">
        <v>43227</v>
      </c>
      <c r="D98" s="11">
        <v>0.71835648148148146</v>
      </c>
      <c r="E98" s="12" t="s">
        <v>9</v>
      </c>
      <c r="F98" s="12">
        <v>10</v>
      </c>
      <c r="G98" s="12" t="s">
        <v>11</v>
      </c>
    </row>
    <row r="99" spans="3:7" ht="15" thickBot="1" x14ac:dyDescent="0.35">
      <c r="C99" s="10">
        <v>43227</v>
      </c>
      <c r="D99" s="11">
        <v>0.72030092592592598</v>
      </c>
      <c r="E99" s="12" t="s">
        <v>9</v>
      </c>
      <c r="F99" s="12">
        <v>11</v>
      </c>
      <c r="G99" s="12" t="s">
        <v>10</v>
      </c>
    </row>
    <row r="100" spans="3:7" ht="15" thickBot="1" x14ac:dyDescent="0.35">
      <c r="C100" s="10">
        <v>43227</v>
      </c>
      <c r="D100" s="11">
        <v>0.72050925925925924</v>
      </c>
      <c r="E100" s="12" t="s">
        <v>9</v>
      </c>
      <c r="F100" s="12">
        <v>14</v>
      </c>
      <c r="G100" s="12" t="s">
        <v>10</v>
      </c>
    </row>
    <row r="101" spans="3:7" ht="15" thickBot="1" x14ac:dyDescent="0.35">
      <c r="C101" s="10">
        <v>43227</v>
      </c>
      <c r="D101" s="11">
        <v>0.72545138888888883</v>
      </c>
      <c r="E101" s="12" t="s">
        <v>9</v>
      </c>
      <c r="F101" s="12">
        <v>28</v>
      </c>
      <c r="G101" s="12" t="s">
        <v>10</v>
      </c>
    </row>
    <row r="102" spans="3:7" ht="15" thickBot="1" x14ac:dyDescent="0.35">
      <c r="C102" s="10">
        <v>43227</v>
      </c>
      <c r="D102" s="11">
        <v>0.72835648148148147</v>
      </c>
      <c r="E102" s="12" t="s">
        <v>9</v>
      </c>
      <c r="F102" s="12">
        <v>24</v>
      </c>
      <c r="G102" s="12" t="s">
        <v>10</v>
      </c>
    </row>
    <row r="103" spans="3:7" ht="15" thickBot="1" x14ac:dyDescent="0.35">
      <c r="C103" s="10">
        <v>43227</v>
      </c>
      <c r="D103" s="11">
        <v>0.73138888888888898</v>
      </c>
      <c r="E103" s="12" t="s">
        <v>9</v>
      </c>
      <c r="F103" s="12">
        <v>26</v>
      </c>
      <c r="G103" s="12" t="s">
        <v>10</v>
      </c>
    </row>
    <row r="104" spans="3:7" ht="15" thickBot="1" x14ac:dyDescent="0.35">
      <c r="C104" s="10">
        <v>43227</v>
      </c>
      <c r="D104" s="11">
        <v>0.73199074074074078</v>
      </c>
      <c r="E104" s="12" t="s">
        <v>9</v>
      </c>
      <c r="F104" s="12">
        <v>22</v>
      </c>
      <c r="G104" s="12" t="s">
        <v>10</v>
      </c>
    </row>
    <row r="105" spans="3:7" ht="15" thickBot="1" x14ac:dyDescent="0.35">
      <c r="C105" s="10">
        <v>43227</v>
      </c>
      <c r="D105" s="11">
        <v>0.73538194444444438</v>
      </c>
      <c r="E105" s="12" t="s">
        <v>9</v>
      </c>
      <c r="F105" s="12">
        <v>23</v>
      </c>
      <c r="G105" s="12" t="s">
        <v>10</v>
      </c>
    </row>
    <row r="106" spans="3:7" ht="15" thickBot="1" x14ac:dyDescent="0.35">
      <c r="C106" s="10">
        <v>43227</v>
      </c>
      <c r="D106" s="11">
        <v>0.73541666666666661</v>
      </c>
      <c r="E106" s="12" t="s">
        <v>9</v>
      </c>
      <c r="F106" s="12">
        <v>24</v>
      </c>
      <c r="G106" s="12" t="s">
        <v>10</v>
      </c>
    </row>
    <row r="107" spans="3:7" ht="15" thickBot="1" x14ac:dyDescent="0.35">
      <c r="C107" s="10">
        <v>43227</v>
      </c>
      <c r="D107" s="11">
        <v>0.73653935185185182</v>
      </c>
      <c r="E107" s="12" t="s">
        <v>9</v>
      </c>
      <c r="F107" s="12">
        <v>18</v>
      </c>
      <c r="G107" s="12" t="s">
        <v>10</v>
      </c>
    </row>
    <row r="108" spans="3:7" ht="15" thickBot="1" x14ac:dyDescent="0.35">
      <c r="C108" s="10">
        <v>43227</v>
      </c>
      <c r="D108" s="11">
        <v>0.7365856481481482</v>
      </c>
      <c r="E108" s="12" t="s">
        <v>9</v>
      </c>
      <c r="F108" s="12">
        <v>24</v>
      </c>
      <c r="G108" s="12" t="s">
        <v>10</v>
      </c>
    </row>
    <row r="109" spans="3:7" ht="15" thickBot="1" x14ac:dyDescent="0.35">
      <c r="C109" s="10">
        <v>43227</v>
      </c>
      <c r="D109" s="11">
        <v>0.73670138888888881</v>
      </c>
      <c r="E109" s="12" t="s">
        <v>9</v>
      </c>
      <c r="F109" s="12">
        <v>11</v>
      </c>
      <c r="G109" s="12" t="s">
        <v>10</v>
      </c>
    </row>
    <row r="110" spans="3:7" ht="15" thickBot="1" x14ac:dyDescent="0.35">
      <c r="C110" s="10">
        <v>43227</v>
      </c>
      <c r="D110" s="11">
        <v>0.7367824074074073</v>
      </c>
      <c r="E110" s="12" t="s">
        <v>9</v>
      </c>
      <c r="F110" s="12">
        <v>10</v>
      </c>
      <c r="G110" s="12" t="s">
        <v>10</v>
      </c>
    </row>
    <row r="111" spans="3:7" ht="15" thickBot="1" x14ac:dyDescent="0.35">
      <c r="C111" s="10">
        <v>43227</v>
      </c>
      <c r="D111" s="11">
        <v>0.74100694444444448</v>
      </c>
      <c r="E111" s="12" t="s">
        <v>9</v>
      </c>
      <c r="F111" s="12">
        <v>20</v>
      </c>
      <c r="G111" s="12" t="s">
        <v>10</v>
      </c>
    </row>
    <row r="112" spans="3:7" ht="15" thickBot="1" x14ac:dyDescent="0.35">
      <c r="C112" s="10">
        <v>43227</v>
      </c>
      <c r="D112" s="11">
        <v>0.74107638888888883</v>
      </c>
      <c r="E112" s="12" t="s">
        <v>9</v>
      </c>
      <c r="F112" s="12">
        <v>16</v>
      </c>
      <c r="G112" s="12" t="s">
        <v>10</v>
      </c>
    </row>
    <row r="113" spans="3:7" ht="15" thickBot="1" x14ac:dyDescent="0.35">
      <c r="C113" s="10">
        <v>43227</v>
      </c>
      <c r="D113" s="11">
        <v>0.74269675925925915</v>
      </c>
      <c r="E113" s="12" t="s">
        <v>9</v>
      </c>
      <c r="F113" s="12">
        <v>23</v>
      </c>
      <c r="G113" s="12" t="s">
        <v>10</v>
      </c>
    </row>
    <row r="114" spans="3:7" ht="15" thickBot="1" x14ac:dyDescent="0.35">
      <c r="C114" s="10">
        <v>43227</v>
      </c>
      <c r="D114" s="11">
        <v>0.74393518518518509</v>
      </c>
      <c r="E114" s="12" t="s">
        <v>9</v>
      </c>
      <c r="F114" s="12">
        <v>32</v>
      </c>
      <c r="G114" s="12" t="s">
        <v>10</v>
      </c>
    </row>
    <row r="115" spans="3:7" ht="15" thickBot="1" x14ac:dyDescent="0.35">
      <c r="C115" s="10">
        <v>43227</v>
      </c>
      <c r="D115" s="11">
        <v>0.744074074074074</v>
      </c>
      <c r="E115" s="12" t="s">
        <v>9</v>
      </c>
      <c r="F115" s="12">
        <v>19</v>
      </c>
      <c r="G115" s="12" t="s">
        <v>10</v>
      </c>
    </row>
    <row r="116" spans="3:7" ht="15" thickBot="1" x14ac:dyDescent="0.35">
      <c r="C116" s="10">
        <v>43227</v>
      </c>
      <c r="D116" s="11">
        <v>0.74572916666666667</v>
      </c>
      <c r="E116" s="12" t="s">
        <v>9</v>
      </c>
      <c r="F116" s="12">
        <v>15</v>
      </c>
      <c r="G116" s="12" t="s">
        <v>10</v>
      </c>
    </row>
    <row r="117" spans="3:7" ht="15" thickBot="1" x14ac:dyDescent="0.35">
      <c r="C117" s="10">
        <v>43227</v>
      </c>
      <c r="D117" s="11">
        <v>0.74591435185185195</v>
      </c>
      <c r="E117" s="12" t="s">
        <v>9</v>
      </c>
      <c r="F117" s="12">
        <v>12</v>
      </c>
      <c r="G117" s="12" t="s">
        <v>11</v>
      </c>
    </row>
    <row r="118" spans="3:7" ht="15" thickBot="1" x14ac:dyDescent="0.35">
      <c r="C118" s="10">
        <v>43227</v>
      </c>
      <c r="D118" s="11">
        <v>0.74805555555555558</v>
      </c>
      <c r="E118" s="12" t="s">
        <v>9</v>
      </c>
      <c r="F118" s="12">
        <v>33</v>
      </c>
      <c r="G118" s="12" t="s">
        <v>10</v>
      </c>
    </row>
    <row r="119" spans="3:7" ht="15" thickBot="1" x14ac:dyDescent="0.35">
      <c r="C119" s="10">
        <v>43227</v>
      </c>
      <c r="D119" s="11">
        <v>0.75174768518518509</v>
      </c>
      <c r="E119" s="12" t="s">
        <v>9</v>
      </c>
      <c r="F119" s="12">
        <v>21</v>
      </c>
      <c r="G119" s="12" t="s">
        <v>10</v>
      </c>
    </row>
    <row r="120" spans="3:7" ht="15" thickBot="1" x14ac:dyDescent="0.35">
      <c r="C120" s="10">
        <v>43227</v>
      </c>
      <c r="D120" s="11">
        <v>0.75307870370370367</v>
      </c>
      <c r="E120" s="12" t="s">
        <v>9</v>
      </c>
      <c r="F120" s="12">
        <v>17</v>
      </c>
      <c r="G120" s="12" t="s">
        <v>10</v>
      </c>
    </row>
    <row r="121" spans="3:7" ht="15" thickBot="1" x14ac:dyDescent="0.35">
      <c r="C121" s="10">
        <v>43227</v>
      </c>
      <c r="D121" s="11">
        <v>0.7534953703703704</v>
      </c>
      <c r="E121" s="12" t="s">
        <v>9</v>
      </c>
      <c r="F121" s="12">
        <v>18</v>
      </c>
      <c r="G121" s="12" t="s">
        <v>10</v>
      </c>
    </row>
    <row r="122" spans="3:7" ht="15" thickBot="1" x14ac:dyDescent="0.35">
      <c r="C122" s="10">
        <v>43227</v>
      </c>
      <c r="D122" s="11">
        <v>0.75850694444444444</v>
      </c>
      <c r="E122" s="12" t="s">
        <v>9</v>
      </c>
      <c r="F122" s="12">
        <v>22</v>
      </c>
      <c r="G122" s="12" t="s">
        <v>10</v>
      </c>
    </row>
    <row r="123" spans="3:7" ht="15" thickBot="1" x14ac:dyDescent="0.35">
      <c r="C123" s="10">
        <v>43227</v>
      </c>
      <c r="D123" s="11">
        <v>0.75854166666666656</v>
      </c>
      <c r="E123" s="12" t="s">
        <v>9</v>
      </c>
      <c r="F123" s="12">
        <v>19</v>
      </c>
      <c r="G123" s="12" t="s">
        <v>11</v>
      </c>
    </row>
    <row r="124" spans="3:7" ht="15" thickBot="1" x14ac:dyDescent="0.35">
      <c r="C124" s="10">
        <v>43227</v>
      </c>
      <c r="D124" s="11">
        <v>0.7631134259259259</v>
      </c>
      <c r="E124" s="12" t="s">
        <v>9</v>
      </c>
      <c r="F124" s="12">
        <v>24</v>
      </c>
      <c r="G124" s="12" t="s">
        <v>10</v>
      </c>
    </row>
    <row r="125" spans="3:7" ht="15" thickBot="1" x14ac:dyDescent="0.35">
      <c r="C125" s="10">
        <v>43227</v>
      </c>
      <c r="D125" s="11">
        <v>0.76517361111111104</v>
      </c>
      <c r="E125" s="12" t="s">
        <v>9</v>
      </c>
      <c r="F125" s="12">
        <v>10</v>
      </c>
      <c r="G125" s="12" t="s">
        <v>11</v>
      </c>
    </row>
    <row r="126" spans="3:7" ht="15" thickBot="1" x14ac:dyDescent="0.35">
      <c r="C126" s="10">
        <v>43227</v>
      </c>
      <c r="D126" s="11">
        <v>0.76600694444444439</v>
      </c>
      <c r="E126" s="12" t="s">
        <v>9</v>
      </c>
      <c r="F126" s="12">
        <v>21</v>
      </c>
      <c r="G126" s="12" t="s">
        <v>10</v>
      </c>
    </row>
    <row r="127" spans="3:7" ht="15" thickBot="1" x14ac:dyDescent="0.35">
      <c r="C127" s="10">
        <v>43227</v>
      </c>
      <c r="D127" s="11">
        <v>0.76747685185185188</v>
      </c>
      <c r="E127" s="12" t="s">
        <v>9</v>
      </c>
      <c r="F127" s="12">
        <v>21</v>
      </c>
      <c r="G127" s="12" t="s">
        <v>10</v>
      </c>
    </row>
    <row r="128" spans="3:7" ht="15" thickBot="1" x14ac:dyDescent="0.35">
      <c r="C128" s="10">
        <v>43227</v>
      </c>
      <c r="D128" s="11">
        <v>0.76929398148148154</v>
      </c>
      <c r="E128" s="12" t="s">
        <v>9</v>
      </c>
      <c r="F128" s="12">
        <v>11</v>
      </c>
      <c r="G128" s="12" t="s">
        <v>11</v>
      </c>
    </row>
    <row r="129" spans="3:7" ht="15" thickBot="1" x14ac:dyDescent="0.35">
      <c r="C129" s="10">
        <v>43227</v>
      </c>
      <c r="D129" s="11">
        <v>0.76965277777777785</v>
      </c>
      <c r="E129" s="12" t="s">
        <v>9</v>
      </c>
      <c r="F129" s="12">
        <v>14</v>
      </c>
      <c r="G129" s="12" t="s">
        <v>10</v>
      </c>
    </row>
    <row r="130" spans="3:7" ht="15" thickBot="1" x14ac:dyDescent="0.35">
      <c r="C130" s="10">
        <v>43227</v>
      </c>
      <c r="D130" s="11">
        <v>0.77069444444444446</v>
      </c>
      <c r="E130" s="12" t="s">
        <v>9</v>
      </c>
      <c r="F130" s="12">
        <v>12</v>
      </c>
      <c r="G130" s="12" t="s">
        <v>10</v>
      </c>
    </row>
    <row r="131" spans="3:7" ht="15" thickBot="1" x14ac:dyDescent="0.35">
      <c r="C131" s="10">
        <v>43227</v>
      </c>
      <c r="D131" s="11">
        <v>0.77096064814814813</v>
      </c>
      <c r="E131" s="12" t="s">
        <v>9</v>
      </c>
      <c r="F131" s="12">
        <v>10</v>
      </c>
      <c r="G131" s="12" t="s">
        <v>10</v>
      </c>
    </row>
    <row r="132" spans="3:7" ht="15" thickBot="1" x14ac:dyDescent="0.35">
      <c r="C132" s="10">
        <v>43227</v>
      </c>
      <c r="D132" s="11">
        <v>0.77119212962962969</v>
      </c>
      <c r="E132" s="12" t="s">
        <v>9</v>
      </c>
      <c r="F132" s="12">
        <v>10</v>
      </c>
      <c r="G132" s="12" t="s">
        <v>11</v>
      </c>
    </row>
    <row r="133" spans="3:7" ht="15" thickBot="1" x14ac:dyDescent="0.35">
      <c r="C133" s="10">
        <v>43227</v>
      </c>
      <c r="D133" s="11">
        <v>0.77120370370370372</v>
      </c>
      <c r="E133" s="12" t="s">
        <v>9</v>
      </c>
      <c r="F133" s="12">
        <v>12</v>
      </c>
      <c r="G133" s="12" t="s">
        <v>11</v>
      </c>
    </row>
    <row r="134" spans="3:7" ht="15" thickBot="1" x14ac:dyDescent="0.35">
      <c r="C134" s="10">
        <v>43227</v>
      </c>
      <c r="D134" s="11">
        <v>0.77121527777777776</v>
      </c>
      <c r="E134" s="12" t="s">
        <v>9</v>
      </c>
      <c r="F134" s="12">
        <v>17</v>
      </c>
      <c r="G134" s="12" t="s">
        <v>11</v>
      </c>
    </row>
    <row r="135" spans="3:7" ht="15" thickBot="1" x14ac:dyDescent="0.35">
      <c r="C135" s="10">
        <v>43227</v>
      </c>
      <c r="D135" s="11">
        <v>0.77123842592592595</v>
      </c>
      <c r="E135" s="12" t="s">
        <v>9</v>
      </c>
      <c r="F135" s="12">
        <v>10</v>
      </c>
      <c r="G135" s="12" t="s">
        <v>11</v>
      </c>
    </row>
    <row r="136" spans="3:7" ht="15" thickBot="1" x14ac:dyDescent="0.35">
      <c r="C136" s="10">
        <v>43227</v>
      </c>
      <c r="D136" s="11">
        <v>0.77123842592592595</v>
      </c>
      <c r="E136" s="12" t="s">
        <v>9</v>
      </c>
      <c r="F136" s="12">
        <v>12</v>
      </c>
      <c r="G136" s="12" t="s">
        <v>11</v>
      </c>
    </row>
    <row r="137" spans="3:7" ht="15" thickBot="1" x14ac:dyDescent="0.35">
      <c r="C137" s="10">
        <v>43227</v>
      </c>
      <c r="D137" s="11">
        <v>0.7712500000000001</v>
      </c>
      <c r="E137" s="12" t="s">
        <v>9</v>
      </c>
      <c r="F137" s="12">
        <v>12</v>
      </c>
      <c r="G137" s="12" t="s">
        <v>11</v>
      </c>
    </row>
    <row r="138" spans="3:7" ht="15" thickBot="1" x14ac:dyDescent="0.35">
      <c r="C138" s="10">
        <v>43227</v>
      </c>
      <c r="D138" s="11">
        <v>0.77128472222222222</v>
      </c>
      <c r="E138" s="12" t="s">
        <v>9</v>
      </c>
      <c r="F138" s="12">
        <v>11</v>
      </c>
      <c r="G138" s="12" t="s">
        <v>11</v>
      </c>
    </row>
    <row r="139" spans="3:7" ht="15" thickBot="1" x14ac:dyDescent="0.35">
      <c r="C139" s="10">
        <v>43227</v>
      </c>
      <c r="D139" s="11">
        <v>0.77149305555555558</v>
      </c>
      <c r="E139" s="12" t="s">
        <v>9</v>
      </c>
      <c r="F139" s="12">
        <v>16</v>
      </c>
      <c r="G139" s="12" t="s">
        <v>10</v>
      </c>
    </row>
    <row r="140" spans="3:7" ht="15" thickBot="1" x14ac:dyDescent="0.35">
      <c r="C140" s="10">
        <v>43227</v>
      </c>
      <c r="D140" s="11">
        <v>0.77181712962962967</v>
      </c>
      <c r="E140" s="12" t="s">
        <v>9</v>
      </c>
      <c r="F140" s="12">
        <v>14</v>
      </c>
      <c r="G140" s="12" t="s">
        <v>11</v>
      </c>
    </row>
    <row r="141" spans="3:7" ht="15" thickBot="1" x14ac:dyDescent="0.35">
      <c r="C141" s="10">
        <v>43227</v>
      </c>
      <c r="D141" s="11">
        <v>0.77424768518518527</v>
      </c>
      <c r="E141" s="12" t="s">
        <v>9</v>
      </c>
      <c r="F141" s="12">
        <v>25</v>
      </c>
      <c r="G141" s="12" t="s">
        <v>10</v>
      </c>
    </row>
    <row r="142" spans="3:7" ht="15" thickBot="1" x14ac:dyDescent="0.35">
      <c r="C142" s="10">
        <v>43227</v>
      </c>
      <c r="D142" s="11">
        <v>0.77561342592592597</v>
      </c>
      <c r="E142" s="12" t="s">
        <v>9</v>
      </c>
      <c r="F142" s="12">
        <v>12</v>
      </c>
      <c r="G142" s="12" t="s">
        <v>11</v>
      </c>
    </row>
    <row r="143" spans="3:7" ht="15" thickBot="1" x14ac:dyDescent="0.35">
      <c r="C143" s="10">
        <v>43227</v>
      </c>
      <c r="D143" s="11">
        <v>0.7756249999999999</v>
      </c>
      <c r="E143" s="12" t="s">
        <v>9</v>
      </c>
      <c r="F143" s="12">
        <v>29</v>
      </c>
      <c r="G143" s="12" t="s">
        <v>11</v>
      </c>
    </row>
    <row r="144" spans="3:7" ht="15" thickBot="1" x14ac:dyDescent="0.35">
      <c r="C144" s="10">
        <v>43227</v>
      </c>
      <c r="D144" s="11">
        <v>0.77569444444444446</v>
      </c>
      <c r="E144" s="12" t="s">
        <v>9</v>
      </c>
      <c r="F144" s="12">
        <v>12</v>
      </c>
      <c r="G144" s="12" t="s">
        <v>11</v>
      </c>
    </row>
    <row r="145" spans="3:7" ht="15" thickBot="1" x14ac:dyDescent="0.35">
      <c r="C145" s="10">
        <v>43227</v>
      </c>
      <c r="D145" s="11">
        <v>0.77583333333333337</v>
      </c>
      <c r="E145" s="12" t="s">
        <v>9</v>
      </c>
      <c r="F145" s="12">
        <v>23</v>
      </c>
      <c r="G145" s="12" t="s">
        <v>11</v>
      </c>
    </row>
    <row r="146" spans="3:7" ht="15" thickBot="1" x14ac:dyDescent="0.35">
      <c r="C146" s="10">
        <v>43227</v>
      </c>
      <c r="D146" s="11">
        <v>0.77589120370370368</v>
      </c>
      <c r="E146" s="12" t="s">
        <v>9</v>
      </c>
      <c r="F146" s="12">
        <v>11</v>
      </c>
      <c r="G146" s="12" t="s">
        <v>11</v>
      </c>
    </row>
    <row r="147" spans="3:7" ht="15" thickBot="1" x14ac:dyDescent="0.35">
      <c r="C147" s="10">
        <v>43227</v>
      </c>
      <c r="D147" s="11">
        <v>0.77619212962962969</v>
      </c>
      <c r="E147" s="12" t="s">
        <v>9</v>
      </c>
      <c r="F147" s="12">
        <v>12</v>
      </c>
      <c r="G147" s="12" t="s">
        <v>11</v>
      </c>
    </row>
    <row r="148" spans="3:7" ht="15" thickBot="1" x14ac:dyDescent="0.35">
      <c r="C148" s="10">
        <v>43227</v>
      </c>
      <c r="D148" s="11">
        <v>0.77667824074074077</v>
      </c>
      <c r="E148" s="12" t="s">
        <v>9</v>
      </c>
      <c r="F148" s="12">
        <v>13</v>
      </c>
      <c r="G148" s="12" t="s">
        <v>11</v>
      </c>
    </row>
    <row r="149" spans="3:7" ht="15" thickBot="1" x14ac:dyDescent="0.35">
      <c r="C149" s="10">
        <v>43227</v>
      </c>
      <c r="D149" s="11">
        <v>0.77673611111111107</v>
      </c>
      <c r="E149" s="12" t="s">
        <v>9</v>
      </c>
      <c r="F149" s="12">
        <v>19</v>
      </c>
      <c r="G149" s="12" t="s">
        <v>11</v>
      </c>
    </row>
    <row r="150" spans="3:7" ht="15" thickBot="1" x14ac:dyDescent="0.35">
      <c r="C150" s="10">
        <v>43227</v>
      </c>
      <c r="D150" s="11">
        <v>0.77680555555555564</v>
      </c>
      <c r="E150" s="12" t="s">
        <v>9</v>
      </c>
      <c r="F150" s="12">
        <v>12</v>
      </c>
      <c r="G150" s="12" t="s">
        <v>11</v>
      </c>
    </row>
    <row r="151" spans="3:7" ht="15" thickBot="1" x14ac:dyDescent="0.35">
      <c r="C151" s="10">
        <v>43227</v>
      </c>
      <c r="D151" s="11">
        <v>0.77746527777777785</v>
      </c>
      <c r="E151" s="12" t="s">
        <v>9</v>
      </c>
      <c r="F151" s="12">
        <v>12</v>
      </c>
      <c r="G151" s="12" t="s">
        <v>11</v>
      </c>
    </row>
    <row r="152" spans="3:7" ht="15" thickBot="1" x14ac:dyDescent="0.35">
      <c r="C152" s="10">
        <v>43227</v>
      </c>
      <c r="D152" s="11">
        <v>0.77754629629629635</v>
      </c>
      <c r="E152" s="12" t="s">
        <v>9</v>
      </c>
      <c r="F152" s="12">
        <v>18</v>
      </c>
      <c r="G152" s="12" t="s">
        <v>11</v>
      </c>
    </row>
    <row r="153" spans="3:7" ht="15" thickBot="1" x14ac:dyDescent="0.35">
      <c r="C153" s="10">
        <v>43227</v>
      </c>
      <c r="D153" s="11">
        <v>0.77939814814814812</v>
      </c>
      <c r="E153" s="12" t="s">
        <v>9</v>
      </c>
      <c r="F153" s="12">
        <v>12</v>
      </c>
      <c r="G153" s="12" t="s">
        <v>11</v>
      </c>
    </row>
    <row r="154" spans="3:7" ht="15" thickBot="1" x14ac:dyDescent="0.35">
      <c r="C154" s="10">
        <v>43227</v>
      </c>
      <c r="D154" s="11">
        <v>0.77943287037037035</v>
      </c>
      <c r="E154" s="12" t="s">
        <v>9</v>
      </c>
      <c r="F154" s="12">
        <v>10</v>
      </c>
      <c r="G154" s="12" t="s">
        <v>11</v>
      </c>
    </row>
    <row r="155" spans="3:7" ht="15" thickBot="1" x14ac:dyDescent="0.35">
      <c r="C155" s="10">
        <v>43227</v>
      </c>
      <c r="D155" s="11">
        <v>0.7796412037037036</v>
      </c>
      <c r="E155" s="12" t="s">
        <v>9</v>
      </c>
      <c r="F155" s="12">
        <v>13</v>
      </c>
      <c r="G155" s="12" t="s">
        <v>11</v>
      </c>
    </row>
    <row r="156" spans="3:7" ht="15" thickBot="1" x14ac:dyDescent="0.35">
      <c r="C156" s="10">
        <v>43227</v>
      </c>
      <c r="D156" s="11">
        <v>0.78004629629629629</v>
      </c>
      <c r="E156" s="12" t="s">
        <v>9</v>
      </c>
      <c r="F156" s="12">
        <v>15</v>
      </c>
      <c r="G156" s="12" t="s">
        <v>11</v>
      </c>
    </row>
    <row r="157" spans="3:7" ht="15" thickBot="1" x14ac:dyDescent="0.35">
      <c r="C157" s="10">
        <v>43227</v>
      </c>
      <c r="D157" s="11">
        <v>0.79887731481481483</v>
      </c>
      <c r="E157" s="12" t="s">
        <v>9</v>
      </c>
      <c r="F157" s="12">
        <v>16</v>
      </c>
      <c r="G157" s="12" t="s">
        <v>11</v>
      </c>
    </row>
    <row r="158" spans="3:7" ht="15" thickBot="1" x14ac:dyDescent="0.35">
      <c r="C158" s="10">
        <v>43227</v>
      </c>
      <c r="D158" s="11">
        <v>0.80034722222222221</v>
      </c>
      <c r="E158" s="12" t="s">
        <v>9</v>
      </c>
      <c r="F158" s="12">
        <v>13</v>
      </c>
      <c r="G158" s="12" t="s">
        <v>11</v>
      </c>
    </row>
    <row r="159" spans="3:7" ht="15" thickBot="1" x14ac:dyDescent="0.35">
      <c r="C159" s="10">
        <v>43227</v>
      </c>
      <c r="D159" s="11">
        <v>0.80079861111111106</v>
      </c>
      <c r="E159" s="12" t="s">
        <v>9</v>
      </c>
      <c r="F159" s="12">
        <v>11</v>
      </c>
      <c r="G159" s="12" t="s">
        <v>10</v>
      </c>
    </row>
    <row r="160" spans="3:7" ht="15" thickBot="1" x14ac:dyDescent="0.35">
      <c r="C160" s="10">
        <v>43227</v>
      </c>
      <c r="D160" s="11">
        <v>0.80229166666666663</v>
      </c>
      <c r="E160" s="12" t="s">
        <v>9</v>
      </c>
      <c r="F160" s="12">
        <v>12</v>
      </c>
      <c r="G160" s="12" t="s">
        <v>11</v>
      </c>
    </row>
    <row r="161" spans="3:7" ht="15" thickBot="1" x14ac:dyDescent="0.35">
      <c r="C161" s="10">
        <v>43227</v>
      </c>
      <c r="D161" s="11">
        <v>0.80270833333333336</v>
      </c>
      <c r="E161" s="12" t="s">
        <v>9</v>
      </c>
      <c r="F161" s="12">
        <v>10</v>
      </c>
      <c r="G161" s="12" t="s">
        <v>10</v>
      </c>
    </row>
    <row r="162" spans="3:7" ht="15" thickBot="1" x14ac:dyDescent="0.35">
      <c r="C162" s="10">
        <v>43227</v>
      </c>
      <c r="D162" s="11">
        <v>0.8027777777777777</v>
      </c>
      <c r="E162" s="12" t="s">
        <v>9</v>
      </c>
      <c r="F162" s="12">
        <v>13</v>
      </c>
      <c r="G162" s="12" t="s">
        <v>10</v>
      </c>
    </row>
    <row r="163" spans="3:7" ht="15" thickBot="1" x14ac:dyDescent="0.35">
      <c r="C163" s="10">
        <v>43227</v>
      </c>
      <c r="D163" s="11">
        <v>0.80403935185185194</v>
      </c>
      <c r="E163" s="12" t="s">
        <v>9</v>
      </c>
      <c r="F163" s="12">
        <v>14</v>
      </c>
      <c r="G163" s="12" t="s">
        <v>11</v>
      </c>
    </row>
    <row r="164" spans="3:7" ht="15" thickBot="1" x14ac:dyDescent="0.35">
      <c r="C164" s="10">
        <v>43227</v>
      </c>
      <c r="D164" s="11">
        <v>0.81447916666666664</v>
      </c>
      <c r="E164" s="12" t="s">
        <v>9</v>
      </c>
      <c r="F164" s="12">
        <v>14</v>
      </c>
      <c r="G164" s="12" t="s">
        <v>10</v>
      </c>
    </row>
    <row r="165" spans="3:7" ht="15" thickBot="1" x14ac:dyDescent="0.35">
      <c r="C165" s="10">
        <v>43227</v>
      </c>
      <c r="D165" s="11">
        <v>0.81449074074074079</v>
      </c>
      <c r="E165" s="12" t="s">
        <v>9</v>
      </c>
      <c r="F165" s="12">
        <v>10</v>
      </c>
      <c r="G165" s="12" t="s">
        <v>10</v>
      </c>
    </row>
    <row r="166" spans="3:7" ht="15" thickBot="1" x14ac:dyDescent="0.35">
      <c r="C166" s="10">
        <v>43227</v>
      </c>
      <c r="D166" s="11">
        <v>0.82255787037037031</v>
      </c>
      <c r="E166" s="12" t="s">
        <v>9</v>
      </c>
      <c r="F166" s="12">
        <v>16</v>
      </c>
      <c r="G166" s="12" t="s">
        <v>10</v>
      </c>
    </row>
    <row r="167" spans="3:7" ht="15" thickBot="1" x14ac:dyDescent="0.35">
      <c r="C167" s="10">
        <v>43227</v>
      </c>
      <c r="D167" s="11">
        <v>0.82685185185185184</v>
      </c>
      <c r="E167" s="12" t="s">
        <v>9</v>
      </c>
      <c r="F167" s="12">
        <v>18</v>
      </c>
      <c r="G167" s="12" t="s">
        <v>10</v>
      </c>
    </row>
    <row r="168" spans="3:7" ht="15" thickBot="1" x14ac:dyDescent="0.35">
      <c r="C168" s="10">
        <v>43227</v>
      </c>
      <c r="D168" s="11">
        <v>0.82856481481481481</v>
      </c>
      <c r="E168" s="12" t="s">
        <v>9</v>
      </c>
      <c r="F168" s="12">
        <v>15</v>
      </c>
      <c r="G168" s="12" t="s">
        <v>10</v>
      </c>
    </row>
    <row r="169" spans="3:7" ht="15" thickBot="1" x14ac:dyDescent="0.35">
      <c r="C169" s="10">
        <v>43227</v>
      </c>
      <c r="D169" s="11">
        <v>0.83775462962962965</v>
      </c>
      <c r="E169" s="12" t="s">
        <v>9</v>
      </c>
      <c r="F169" s="12">
        <v>10</v>
      </c>
      <c r="G169" s="12" t="s">
        <v>10</v>
      </c>
    </row>
    <row r="170" spans="3:7" ht="15" thickBot="1" x14ac:dyDescent="0.35">
      <c r="C170" s="10">
        <v>43227</v>
      </c>
      <c r="D170" s="11">
        <v>0.8381481481481482</v>
      </c>
      <c r="E170" s="12" t="s">
        <v>9</v>
      </c>
      <c r="F170" s="12">
        <v>11</v>
      </c>
      <c r="G170" s="12" t="s">
        <v>11</v>
      </c>
    </row>
    <row r="171" spans="3:7" ht="15" thickBot="1" x14ac:dyDescent="0.35">
      <c r="C171" s="10">
        <v>43227</v>
      </c>
      <c r="D171" s="11">
        <v>0.83825231481481488</v>
      </c>
      <c r="E171" s="12" t="s">
        <v>9</v>
      </c>
      <c r="F171" s="12">
        <v>17</v>
      </c>
      <c r="G171" s="12" t="s">
        <v>11</v>
      </c>
    </row>
    <row r="172" spans="3:7" ht="15" thickBot="1" x14ac:dyDescent="0.35">
      <c r="C172" s="10">
        <v>43227</v>
      </c>
      <c r="D172" s="11">
        <v>0.83827546296296296</v>
      </c>
      <c r="E172" s="12" t="s">
        <v>9</v>
      </c>
      <c r="F172" s="12">
        <v>9</v>
      </c>
      <c r="G172" s="12" t="s">
        <v>11</v>
      </c>
    </row>
    <row r="173" spans="3:7" ht="15" thickBot="1" x14ac:dyDescent="0.35">
      <c r="C173" s="10">
        <v>43227</v>
      </c>
      <c r="D173" s="11">
        <v>0.84090277777777789</v>
      </c>
      <c r="E173" s="12" t="s">
        <v>9</v>
      </c>
      <c r="F173" s="12">
        <v>14</v>
      </c>
      <c r="G173" s="12" t="s">
        <v>10</v>
      </c>
    </row>
    <row r="174" spans="3:7" ht="15" thickBot="1" x14ac:dyDescent="0.35">
      <c r="C174" s="10">
        <v>43227</v>
      </c>
      <c r="D174" s="11">
        <v>0.84165509259259252</v>
      </c>
      <c r="E174" s="12" t="s">
        <v>9</v>
      </c>
      <c r="F174" s="12">
        <v>17</v>
      </c>
      <c r="G174" s="12" t="s">
        <v>11</v>
      </c>
    </row>
    <row r="175" spans="3:7" ht="15" thickBot="1" x14ac:dyDescent="0.35">
      <c r="C175" s="10">
        <v>43227</v>
      </c>
      <c r="D175" s="11">
        <v>0.84414351851851854</v>
      </c>
      <c r="E175" s="12" t="s">
        <v>9</v>
      </c>
      <c r="F175" s="12">
        <v>13</v>
      </c>
      <c r="G175" s="12" t="s">
        <v>11</v>
      </c>
    </row>
    <row r="176" spans="3:7" ht="15" thickBot="1" x14ac:dyDescent="0.35">
      <c r="C176" s="10">
        <v>43227</v>
      </c>
      <c r="D176" s="11">
        <v>0.84693287037037035</v>
      </c>
      <c r="E176" s="12" t="s">
        <v>9</v>
      </c>
      <c r="F176" s="12">
        <v>22</v>
      </c>
      <c r="G176" s="12" t="s">
        <v>10</v>
      </c>
    </row>
    <row r="177" spans="3:7" ht="15" thickBot="1" x14ac:dyDescent="0.35">
      <c r="C177" s="10">
        <v>43227</v>
      </c>
      <c r="D177" s="11">
        <v>0.84861111111111109</v>
      </c>
      <c r="E177" s="12" t="s">
        <v>9</v>
      </c>
      <c r="F177" s="12">
        <v>11</v>
      </c>
      <c r="G177" s="12" t="s">
        <v>11</v>
      </c>
    </row>
    <row r="178" spans="3:7" ht="15" thickBot="1" x14ac:dyDescent="0.35">
      <c r="C178" s="10">
        <v>43227</v>
      </c>
      <c r="D178" s="11">
        <v>0.86598379629629629</v>
      </c>
      <c r="E178" s="12" t="s">
        <v>9</v>
      </c>
      <c r="F178" s="12">
        <v>16</v>
      </c>
      <c r="G178" s="12" t="s">
        <v>10</v>
      </c>
    </row>
    <row r="179" spans="3:7" ht="15" thickBot="1" x14ac:dyDescent="0.35">
      <c r="C179" s="10">
        <v>43227</v>
      </c>
      <c r="D179" s="11">
        <v>0.89709490740740738</v>
      </c>
      <c r="E179" s="12" t="s">
        <v>9</v>
      </c>
      <c r="F179" s="12">
        <v>19</v>
      </c>
      <c r="G179" s="12" t="s">
        <v>10</v>
      </c>
    </row>
    <row r="180" spans="3:7" ht="15" thickBot="1" x14ac:dyDescent="0.35">
      <c r="C180" s="10">
        <v>43227</v>
      </c>
      <c r="D180" s="11">
        <v>0.90053240740740748</v>
      </c>
      <c r="E180" s="12" t="s">
        <v>9</v>
      </c>
      <c r="F180" s="12">
        <v>22</v>
      </c>
      <c r="G180" s="12" t="s">
        <v>11</v>
      </c>
    </row>
    <row r="181" spans="3:7" ht="15" thickBot="1" x14ac:dyDescent="0.35">
      <c r="C181" s="10">
        <v>43227</v>
      </c>
      <c r="D181" s="11">
        <v>0.90057870370370363</v>
      </c>
      <c r="E181" s="12" t="s">
        <v>9</v>
      </c>
      <c r="F181" s="12">
        <v>12</v>
      </c>
      <c r="G181" s="12" t="s">
        <v>11</v>
      </c>
    </row>
    <row r="182" spans="3:7" ht="15" thickBot="1" x14ac:dyDescent="0.35">
      <c r="C182" s="10">
        <v>43227</v>
      </c>
      <c r="D182" s="11">
        <v>0.9008680555555556</v>
      </c>
      <c r="E182" s="12" t="s">
        <v>9</v>
      </c>
      <c r="F182" s="12">
        <v>11</v>
      </c>
      <c r="G182" s="12" t="s">
        <v>10</v>
      </c>
    </row>
    <row r="183" spans="3:7" ht="15" thickBot="1" x14ac:dyDescent="0.35">
      <c r="C183" s="10">
        <v>43227</v>
      </c>
      <c r="D183" s="11">
        <v>0.90107638888888886</v>
      </c>
      <c r="E183" s="12" t="s">
        <v>9</v>
      </c>
      <c r="F183" s="12">
        <v>10</v>
      </c>
      <c r="G183" s="12" t="s">
        <v>10</v>
      </c>
    </row>
    <row r="184" spans="3:7" ht="15" thickBot="1" x14ac:dyDescent="0.35">
      <c r="C184" s="10">
        <v>43227</v>
      </c>
      <c r="D184" s="11">
        <v>0.90839120370370363</v>
      </c>
      <c r="E184" s="12" t="s">
        <v>9</v>
      </c>
      <c r="F184" s="12">
        <v>15</v>
      </c>
      <c r="G184" s="12" t="s">
        <v>11</v>
      </c>
    </row>
    <row r="185" spans="3:7" ht="15" thickBot="1" x14ac:dyDescent="0.35">
      <c r="C185" s="10">
        <v>43227</v>
      </c>
      <c r="D185" s="11">
        <v>0.9087615740740741</v>
      </c>
      <c r="E185" s="12" t="s">
        <v>9</v>
      </c>
      <c r="F185" s="12">
        <v>11</v>
      </c>
      <c r="G185" s="12" t="s">
        <v>10</v>
      </c>
    </row>
    <row r="186" spans="3:7" ht="15" thickBot="1" x14ac:dyDescent="0.35">
      <c r="C186" s="10">
        <v>43227</v>
      </c>
      <c r="D186" s="11">
        <v>0.90908564814814818</v>
      </c>
      <c r="E186" s="12" t="s">
        <v>9</v>
      </c>
      <c r="F186" s="12">
        <v>18</v>
      </c>
      <c r="G186" s="12" t="s">
        <v>10</v>
      </c>
    </row>
    <row r="187" spans="3:7" ht="15" thickBot="1" x14ac:dyDescent="0.35">
      <c r="C187" s="10">
        <v>43228</v>
      </c>
      <c r="D187" s="11">
        <v>0.16525462962962964</v>
      </c>
      <c r="E187" s="12" t="s">
        <v>9</v>
      </c>
      <c r="F187" s="12">
        <v>12</v>
      </c>
      <c r="G187" s="12" t="s">
        <v>11</v>
      </c>
    </row>
    <row r="188" spans="3:7" ht="15" thickBot="1" x14ac:dyDescent="0.35">
      <c r="C188" s="10">
        <v>43228</v>
      </c>
      <c r="D188" s="11">
        <v>0.16583333333333333</v>
      </c>
      <c r="E188" s="12" t="s">
        <v>9</v>
      </c>
      <c r="F188" s="12">
        <v>14</v>
      </c>
      <c r="G188" s="12" t="s">
        <v>11</v>
      </c>
    </row>
    <row r="189" spans="3:7" ht="15" thickBot="1" x14ac:dyDescent="0.35">
      <c r="C189" s="10">
        <v>43228</v>
      </c>
      <c r="D189" s="11">
        <v>0.26583333333333331</v>
      </c>
      <c r="E189" s="12" t="s">
        <v>9</v>
      </c>
      <c r="F189" s="12">
        <v>10</v>
      </c>
      <c r="G189" s="12" t="s">
        <v>11</v>
      </c>
    </row>
    <row r="190" spans="3:7" ht="15" thickBot="1" x14ac:dyDescent="0.35">
      <c r="C190" s="10">
        <v>43228</v>
      </c>
      <c r="D190" s="11">
        <v>0.2797337962962963</v>
      </c>
      <c r="E190" s="12" t="s">
        <v>9</v>
      </c>
      <c r="F190" s="12">
        <v>10</v>
      </c>
      <c r="G190" s="12" t="s">
        <v>11</v>
      </c>
    </row>
    <row r="191" spans="3:7" ht="15" thickBot="1" x14ac:dyDescent="0.35">
      <c r="C191" s="10">
        <v>43228</v>
      </c>
      <c r="D191" s="11">
        <v>0.28362268518518519</v>
      </c>
      <c r="E191" s="12" t="s">
        <v>9</v>
      </c>
      <c r="F191" s="12">
        <v>13</v>
      </c>
      <c r="G191" s="12" t="s">
        <v>11</v>
      </c>
    </row>
    <row r="192" spans="3:7" ht="15" thickBot="1" x14ac:dyDescent="0.35">
      <c r="C192" s="10">
        <v>43228</v>
      </c>
      <c r="D192" s="11">
        <v>0.30623842592592593</v>
      </c>
      <c r="E192" s="12" t="s">
        <v>9</v>
      </c>
      <c r="F192" s="12">
        <v>10</v>
      </c>
      <c r="G192" s="12" t="s">
        <v>11</v>
      </c>
    </row>
    <row r="193" spans="3:7" ht="15" thickBot="1" x14ac:dyDescent="0.35">
      <c r="C193" s="10">
        <v>43228</v>
      </c>
      <c r="D193" s="11">
        <v>0.30881944444444448</v>
      </c>
      <c r="E193" s="12" t="s">
        <v>9</v>
      </c>
      <c r="F193" s="12">
        <v>12</v>
      </c>
      <c r="G193" s="12" t="s">
        <v>11</v>
      </c>
    </row>
    <row r="194" spans="3:7" ht="15" thickBot="1" x14ac:dyDescent="0.35">
      <c r="C194" s="10">
        <v>43228</v>
      </c>
      <c r="D194" s="11">
        <v>0.31489583333333332</v>
      </c>
      <c r="E194" s="12" t="s">
        <v>9</v>
      </c>
      <c r="F194" s="12">
        <v>11</v>
      </c>
      <c r="G194" s="12" t="s">
        <v>10</v>
      </c>
    </row>
    <row r="195" spans="3:7" ht="15" thickBot="1" x14ac:dyDescent="0.35">
      <c r="C195" s="10">
        <v>43228</v>
      </c>
      <c r="D195" s="11">
        <v>0.315</v>
      </c>
      <c r="E195" s="12" t="s">
        <v>9</v>
      </c>
      <c r="F195" s="12">
        <v>12</v>
      </c>
      <c r="G195" s="12" t="s">
        <v>11</v>
      </c>
    </row>
    <row r="196" spans="3:7" ht="15" thickBot="1" x14ac:dyDescent="0.35">
      <c r="C196" s="10">
        <v>43228</v>
      </c>
      <c r="D196" s="11">
        <v>0.32150462962962961</v>
      </c>
      <c r="E196" s="12" t="s">
        <v>9</v>
      </c>
      <c r="F196" s="12">
        <v>22</v>
      </c>
      <c r="G196" s="12" t="s">
        <v>10</v>
      </c>
    </row>
    <row r="197" spans="3:7" ht="15" thickBot="1" x14ac:dyDescent="0.35">
      <c r="C197" s="10">
        <v>43228</v>
      </c>
      <c r="D197" s="11">
        <v>0.32318287037037036</v>
      </c>
      <c r="E197" s="12" t="s">
        <v>9</v>
      </c>
      <c r="F197" s="12">
        <v>10</v>
      </c>
      <c r="G197" s="12" t="s">
        <v>11</v>
      </c>
    </row>
    <row r="198" spans="3:7" ht="15" thickBot="1" x14ac:dyDescent="0.35">
      <c r="C198" s="10">
        <v>43228</v>
      </c>
      <c r="D198" s="11">
        <v>0.32862268518518517</v>
      </c>
      <c r="E198" s="12" t="s">
        <v>9</v>
      </c>
      <c r="F198" s="12">
        <v>11</v>
      </c>
      <c r="G198" s="12" t="s">
        <v>11</v>
      </c>
    </row>
    <row r="199" spans="3:7" ht="15" thickBot="1" x14ac:dyDescent="0.35">
      <c r="C199" s="10">
        <v>43228</v>
      </c>
      <c r="D199" s="11">
        <v>0.34612268518518513</v>
      </c>
      <c r="E199" s="12" t="s">
        <v>9</v>
      </c>
      <c r="F199" s="12">
        <v>11</v>
      </c>
      <c r="G199" s="12" t="s">
        <v>11</v>
      </c>
    </row>
    <row r="200" spans="3:7" ht="15" thickBot="1" x14ac:dyDescent="0.35">
      <c r="C200" s="10">
        <v>43228</v>
      </c>
      <c r="D200" s="11">
        <v>0.35314814814814816</v>
      </c>
      <c r="E200" s="12" t="s">
        <v>9</v>
      </c>
      <c r="F200" s="12">
        <v>10</v>
      </c>
      <c r="G200" s="12" t="s">
        <v>10</v>
      </c>
    </row>
    <row r="201" spans="3:7" ht="15" thickBot="1" x14ac:dyDescent="0.35">
      <c r="C201" s="10">
        <v>43228</v>
      </c>
      <c r="D201" s="11">
        <v>0.3558912037037037</v>
      </c>
      <c r="E201" s="12" t="s">
        <v>9</v>
      </c>
      <c r="F201" s="12">
        <v>16</v>
      </c>
      <c r="G201" s="12" t="s">
        <v>10</v>
      </c>
    </row>
    <row r="202" spans="3:7" ht="15" thickBot="1" x14ac:dyDescent="0.35">
      <c r="C202" s="10">
        <v>43228</v>
      </c>
      <c r="D202" s="11">
        <v>0.36106481481481478</v>
      </c>
      <c r="E202" s="12" t="s">
        <v>9</v>
      </c>
      <c r="F202" s="12">
        <v>11</v>
      </c>
      <c r="G202" s="12" t="s">
        <v>11</v>
      </c>
    </row>
    <row r="203" spans="3:7" ht="15" thickBot="1" x14ac:dyDescent="0.35">
      <c r="C203" s="10">
        <v>43228</v>
      </c>
      <c r="D203" s="11">
        <v>0.4382523148148148</v>
      </c>
      <c r="E203" s="12" t="s">
        <v>9</v>
      </c>
      <c r="F203" s="12">
        <v>12</v>
      </c>
      <c r="G203" s="12" t="s">
        <v>11</v>
      </c>
    </row>
    <row r="204" spans="3:7" ht="15" thickBot="1" x14ac:dyDescent="0.35">
      <c r="C204" s="10">
        <v>43228</v>
      </c>
      <c r="D204" s="11">
        <v>0.44312499999999999</v>
      </c>
      <c r="E204" s="12" t="s">
        <v>9</v>
      </c>
      <c r="F204" s="12">
        <v>21</v>
      </c>
      <c r="G204" s="12" t="s">
        <v>10</v>
      </c>
    </row>
    <row r="205" spans="3:7" ht="15" thickBot="1" x14ac:dyDescent="0.35">
      <c r="C205" s="10">
        <v>43228</v>
      </c>
      <c r="D205" s="11">
        <v>0.44923611111111111</v>
      </c>
      <c r="E205" s="12" t="s">
        <v>9</v>
      </c>
      <c r="F205" s="12">
        <v>23</v>
      </c>
      <c r="G205" s="12" t="s">
        <v>11</v>
      </c>
    </row>
    <row r="206" spans="3:7" ht="15" thickBot="1" x14ac:dyDescent="0.35">
      <c r="C206" s="10">
        <v>43228</v>
      </c>
      <c r="D206" s="11">
        <v>0.4525925925925926</v>
      </c>
      <c r="E206" s="12" t="s">
        <v>9</v>
      </c>
      <c r="F206" s="12">
        <v>12</v>
      </c>
      <c r="G206" s="12" t="s">
        <v>11</v>
      </c>
    </row>
    <row r="207" spans="3:7" ht="15" thickBot="1" x14ac:dyDescent="0.35">
      <c r="C207" s="10">
        <v>43228</v>
      </c>
      <c r="D207" s="11">
        <v>0.45740740740740743</v>
      </c>
      <c r="E207" s="12" t="s">
        <v>9</v>
      </c>
      <c r="F207" s="12">
        <v>19</v>
      </c>
      <c r="G207" s="12" t="s">
        <v>10</v>
      </c>
    </row>
    <row r="208" spans="3:7" ht="15" thickBot="1" x14ac:dyDescent="0.35">
      <c r="C208" s="10">
        <v>43228</v>
      </c>
      <c r="D208" s="11">
        <v>0.47412037037037041</v>
      </c>
      <c r="E208" s="12" t="s">
        <v>9</v>
      </c>
      <c r="F208" s="12">
        <v>13</v>
      </c>
      <c r="G208" s="12" t="s">
        <v>11</v>
      </c>
    </row>
    <row r="209" spans="3:7" ht="15" thickBot="1" x14ac:dyDescent="0.35">
      <c r="C209" s="10">
        <v>43228</v>
      </c>
      <c r="D209" s="11">
        <v>0.47420138888888891</v>
      </c>
      <c r="E209" s="12" t="s">
        <v>9</v>
      </c>
      <c r="F209" s="12">
        <v>10</v>
      </c>
      <c r="G209" s="12" t="s">
        <v>11</v>
      </c>
    </row>
    <row r="210" spans="3:7" ht="15" thickBot="1" x14ac:dyDescent="0.35">
      <c r="C210" s="10">
        <v>43228</v>
      </c>
      <c r="D210" s="11">
        <v>0.48718750000000005</v>
      </c>
      <c r="E210" s="12" t="s">
        <v>9</v>
      </c>
      <c r="F210" s="12">
        <v>22</v>
      </c>
      <c r="G210" s="12" t="s">
        <v>10</v>
      </c>
    </row>
    <row r="211" spans="3:7" ht="15" thickBot="1" x14ac:dyDescent="0.35">
      <c r="C211" s="10">
        <v>43228</v>
      </c>
      <c r="D211" s="11">
        <v>0.48804398148148148</v>
      </c>
      <c r="E211" s="12" t="s">
        <v>9</v>
      </c>
      <c r="F211" s="12">
        <v>12</v>
      </c>
      <c r="G211" s="12" t="s">
        <v>11</v>
      </c>
    </row>
    <row r="212" spans="3:7" ht="15" thickBot="1" x14ac:dyDescent="0.35">
      <c r="C212" s="10">
        <v>43228</v>
      </c>
      <c r="D212" s="11">
        <v>0.48835648148148153</v>
      </c>
      <c r="E212" s="12" t="s">
        <v>9</v>
      </c>
      <c r="F212" s="12">
        <v>11</v>
      </c>
      <c r="G212" s="12" t="s">
        <v>11</v>
      </c>
    </row>
    <row r="213" spans="3:7" ht="15" thickBot="1" x14ac:dyDescent="0.35">
      <c r="C213" s="10">
        <v>43228</v>
      </c>
      <c r="D213" s="11">
        <v>0.50137731481481485</v>
      </c>
      <c r="E213" s="12" t="s">
        <v>9</v>
      </c>
      <c r="F213" s="12">
        <v>23</v>
      </c>
      <c r="G213" s="12" t="s">
        <v>10</v>
      </c>
    </row>
    <row r="214" spans="3:7" ht="15" thickBot="1" x14ac:dyDescent="0.35">
      <c r="C214" s="10">
        <v>43228</v>
      </c>
      <c r="D214" s="11">
        <v>0.51096064814814812</v>
      </c>
      <c r="E214" s="12" t="s">
        <v>9</v>
      </c>
      <c r="F214" s="12">
        <v>27</v>
      </c>
      <c r="G214" s="12" t="s">
        <v>10</v>
      </c>
    </row>
    <row r="215" spans="3:7" ht="15" thickBot="1" x14ac:dyDescent="0.35">
      <c r="C215" s="10">
        <v>43228</v>
      </c>
      <c r="D215" s="11">
        <v>0.51782407407407405</v>
      </c>
      <c r="E215" s="12" t="s">
        <v>9</v>
      </c>
      <c r="F215" s="12">
        <v>27</v>
      </c>
      <c r="G215" s="12" t="s">
        <v>10</v>
      </c>
    </row>
    <row r="216" spans="3:7" ht="15" thickBot="1" x14ac:dyDescent="0.35">
      <c r="C216" s="10">
        <v>43228</v>
      </c>
      <c r="D216" s="11">
        <v>0.5213888888888889</v>
      </c>
      <c r="E216" s="12" t="s">
        <v>9</v>
      </c>
      <c r="F216" s="12">
        <v>21</v>
      </c>
      <c r="G216" s="12" t="s">
        <v>10</v>
      </c>
    </row>
    <row r="217" spans="3:7" ht="15" thickBot="1" x14ac:dyDescent="0.35">
      <c r="C217" s="10">
        <v>43228</v>
      </c>
      <c r="D217" s="11">
        <v>0.55585648148148148</v>
      </c>
      <c r="E217" s="12" t="s">
        <v>9</v>
      </c>
      <c r="F217" s="12">
        <v>15</v>
      </c>
      <c r="G217" s="12" t="s">
        <v>10</v>
      </c>
    </row>
    <row r="218" spans="3:7" ht="15" thickBot="1" x14ac:dyDescent="0.35">
      <c r="C218" s="10">
        <v>43228</v>
      </c>
      <c r="D218" s="11">
        <v>0.55759259259259253</v>
      </c>
      <c r="E218" s="12" t="s">
        <v>9</v>
      </c>
      <c r="F218" s="12">
        <v>14</v>
      </c>
      <c r="G218" s="12" t="s">
        <v>11</v>
      </c>
    </row>
    <row r="219" spans="3:7" ht="15" thickBot="1" x14ac:dyDescent="0.35">
      <c r="C219" s="10">
        <v>43228</v>
      </c>
      <c r="D219" s="11">
        <v>0.56111111111111112</v>
      </c>
      <c r="E219" s="12" t="s">
        <v>9</v>
      </c>
      <c r="F219" s="12">
        <v>20</v>
      </c>
      <c r="G219" s="12" t="s">
        <v>10</v>
      </c>
    </row>
    <row r="220" spans="3:7" ht="15" thickBot="1" x14ac:dyDescent="0.35">
      <c r="C220" s="10">
        <v>43228</v>
      </c>
      <c r="D220" s="11">
        <v>0.56179398148148152</v>
      </c>
      <c r="E220" s="12" t="s">
        <v>9</v>
      </c>
      <c r="F220" s="12">
        <v>19</v>
      </c>
      <c r="G220" s="12" t="s">
        <v>11</v>
      </c>
    </row>
    <row r="221" spans="3:7" ht="15" thickBot="1" x14ac:dyDescent="0.35">
      <c r="C221" s="10">
        <v>43228</v>
      </c>
      <c r="D221" s="11">
        <v>0.56371527777777775</v>
      </c>
      <c r="E221" s="12" t="s">
        <v>9</v>
      </c>
      <c r="F221" s="12">
        <v>12</v>
      </c>
      <c r="G221" s="12" t="s">
        <v>10</v>
      </c>
    </row>
    <row r="222" spans="3:7" ht="15" thickBot="1" x14ac:dyDescent="0.35">
      <c r="C222" s="10">
        <v>43228</v>
      </c>
      <c r="D222" s="11">
        <v>0.57973379629629629</v>
      </c>
      <c r="E222" s="12" t="s">
        <v>9</v>
      </c>
      <c r="F222" s="12">
        <v>11</v>
      </c>
      <c r="G222" s="12" t="s">
        <v>11</v>
      </c>
    </row>
    <row r="223" spans="3:7" ht="15" thickBot="1" x14ac:dyDescent="0.35">
      <c r="C223" s="10">
        <v>43228</v>
      </c>
      <c r="D223" s="11">
        <v>0.59437499999999999</v>
      </c>
      <c r="E223" s="12" t="s">
        <v>9</v>
      </c>
      <c r="F223" s="12">
        <v>23</v>
      </c>
      <c r="G223" s="12" t="s">
        <v>10</v>
      </c>
    </row>
    <row r="224" spans="3:7" ht="15" thickBot="1" x14ac:dyDescent="0.35">
      <c r="C224" s="10">
        <v>43228</v>
      </c>
      <c r="D224" s="11">
        <v>0.62309027777777781</v>
      </c>
      <c r="E224" s="12" t="s">
        <v>9</v>
      </c>
      <c r="F224" s="12">
        <v>21</v>
      </c>
      <c r="G224" s="12" t="s">
        <v>11</v>
      </c>
    </row>
    <row r="225" spans="3:7" ht="15" thickBot="1" x14ac:dyDescent="0.35">
      <c r="C225" s="10">
        <v>43228</v>
      </c>
      <c r="D225" s="11">
        <v>0.63995370370370364</v>
      </c>
      <c r="E225" s="12" t="s">
        <v>9</v>
      </c>
      <c r="F225" s="12">
        <v>15</v>
      </c>
      <c r="G225" s="12" t="s">
        <v>10</v>
      </c>
    </row>
    <row r="226" spans="3:7" ht="15" thickBot="1" x14ac:dyDescent="0.35">
      <c r="C226" s="10">
        <v>43228</v>
      </c>
      <c r="D226" s="11">
        <v>0.64171296296296299</v>
      </c>
      <c r="E226" s="12" t="s">
        <v>9</v>
      </c>
      <c r="F226" s="12">
        <v>12</v>
      </c>
      <c r="G226" s="12" t="s">
        <v>11</v>
      </c>
    </row>
    <row r="227" spans="3:7" ht="15" thickBot="1" x14ac:dyDescent="0.35">
      <c r="C227" s="10">
        <v>43228</v>
      </c>
      <c r="D227" s="11">
        <v>0.64489583333333333</v>
      </c>
      <c r="E227" s="12" t="s">
        <v>9</v>
      </c>
      <c r="F227" s="12">
        <v>10</v>
      </c>
      <c r="G227" s="12" t="s">
        <v>11</v>
      </c>
    </row>
    <row r="228" spans="3:7" ht="15" thickBot="1" x14ac:dyDescent="0.35">
      <c r="C228" s="10">
        <v>43228</v>
      </c>
      <c r="D228" s="11">
        <v>0.6555671296296296</v>
      </c>
      <c r="E228" s="12" t="s">
        <v>9</v>
      </c>
      <c r="F228" s="12">
        <v>18</v>
      </c>
      <c r="G228" s="12" t="s">
        <v>10</v>
      </c>
    </row>
    <row r="229" spans="3:7" ht="15" thickBot="1" x14ac:dyDescent="0.35">
      <c r="C229" s="10">
        <v>43228</v>
      </c>
      <c r="D229" s="11">
        <v>0.67817129629629624</v>
      </c>
      <c r="E229" s="12" t="s">
        <v>9</v>
      </c>
      <c r="F229" s="12">
        <v>21</v>
      </c>
      <c r="G229" s="12" t="s">
        <v>10</v>
      </c>
    </row>
    <row r="230" spans="3:7" ht="15" thickBot="1" x14ac:dyDescent="0.35">
      <c r="C230" s="10">
        <v>43228</v>
      </c>
      <c r="D230" s="11">
        <v>0.6881828703703704</v>
      </c>
      <c r="E230" s="12" t="s">
        <v>9</v>
      </c>
      <c r="F230" s="12">
        <v>24</v>
      </c>
      <c r="G230" s="12" t="s">
        <v>10</v>
      </c>
    </row>
    <row r="231" spans="3:7" ht="15" thickBot="1" x14ac:dyDescent="0.35">
      <c r="C231" s="10">
        <v>43228</v>
      </c>
      <c r="D231" s="11">
        <v>0.69486111111111104</v>
      </c>
      <c r="E231" s="12" t="s">
        <v>9</v>
      </c>
      <c r="F231" s="12">
        <v>25</v>
      </c>
      <c r="G231" s="12" t="s">
        <v>10</v>
      </c>
    </row>
    <row r="232" spans="3:7" ht="15" thickBot="1" x14ac:dyDescent="0.35">
      <c r="C232" s="10">
        <v>43228</v>
      </c>
      <c r="D232" s="11">
        <v>0.6953125</v>
      </c>
      <c r="E232" s="12" t="s">
        <v>9</v>
      </c>
      <c r="F232" s="12">
        <v>20</v>
      </c>
      <c r="G232" s="12" t="s">
        <v>10</v>
      </c>
    </row>
    <row r="233" spans="3:7" ht="15" thickBot="1" x14ac:dyDescent="0.35">
      <c r="C233" s="10">
        <v>43228</v>
      </c>
      <c r="D233" s="11">
        <v>0.69658564814814816</v>
      </c>
      <c r="E233" s="12" t="s">
        <v>9</v>
      </c>
      <c r="F233" s="12">
        <v>13</v>
      </c>
      <c r="G233" s="12" t="s">
        <v>11</v>
      </c>
    </row>
    <row r="234" spans="3:7" ht="15" thickBot="1" x14ac:dyDescent="0.35">
      <c r="C234" s="10">
        <v>43228</v>
      </c>
      <c r="D234" s="11">
        <v>0.69738425925925929</v>
      </c>
      <c r="E234" s="12" t="s">
        <v>9</v>
      </c>
      <c r="F234" s="12">
        <v>14</v>
      </c>
      <c r="G234" s="12" t="s">
        <v>10</v>
      </c>
    </row>
    <row r="235" spans="3:7" ht="15" thickBot="1" x14ac:dyDescent="0.35">
      <c r="C235" s="10">
        <v>43228</v>
      </c>
      <c r="D235" s="11">
        <v>0.6974189814814814</v>
      </c>
      <c r="E235" s="12" t="s">
        <v>9</v>
      </c>
      <c r="F235" s="12">
        <v>10</v>
      </c>
      <c r="G235" s="12" t="s">
        <v>10</v>
      </c>
    </row>
    <row r="236" spans="3:7" ht="15" thickBot="1" x14ac:dyDescent="0.35">
      <c r="C236" s="10">
        <v>43228</v>
      </c>
      <c r="D236" s="11">
        <v>0.69756944444444446</v>
      </c>
      <c r="E236" s="12" t="s">
        <v>9</v>
      </c>
      <c r="F236" s="12">
        <v>22</v>
      </c>
      <c r="G236" s="12" t="s">
        <v>10</v>
      </c>
    </row>
    <row r="237" spans="3:7" ht="15" thickBot="1" x14ac:dyDescent="0.35">
      <c r="C237" s="10">
        <v>43228</v>
      </c>
      <c r="D237" s="11">
        <v>0.69899305555555558</v>
      </c>
      <c r="E237" s="12" t="s">
        <v>9</v>
      </c>
      <c r="F237" s="12">
        <v>22</v>
      </c>
      <c r="G237" s="12" t="s">
        <v>11</v>
      </c>
    </row>
    <row r="238" spans="3:7" ht="15" thickBot="1" x14ac:dyDescent="0.35">
      <c r="C238" s="10">
        <v>43228</v>
      </c>
      <c r="D238" s="11">
        <v>0.69906250000000003</v>
      </c>
      <c r="E238" s="12" t="s">
        <v>9</v>
      </c>
      <c r="F238" s="12">
        <v>15</v>
      </c>
      <c r="G238" s="12" t="s">
        <v>11</v>
      </c>
    </row>
    <row r="239" spans="3:7" ht="15" thickBot="1" x14ac:dyDescent="0.35">
      <c r="C239" s="10">
        <v>43228</v>
      </c>
      <c r="D239" s="11">
        <v>0.69906250000000003</v>
      </c>
      <c r="E239" s="12" t="s">
        <v>9</v>
      </c>
      <c r="F239" s="12">
        <v>14</v>
      </c>
      <c r="G239" s="12" t="s">
        <v>11</v>
      </c>
    </row>
    <row r="240" spans="3:7" ht="15" thickBot="1" x14ac:dyDescent="0.35">
      <c r="C240" s="10">
        <v>43228</v>
      </c>
      <c r="D240" s="11">
        <v>0.70160879629629624</v>
      </c>
      <c r="E240" s="12" t="s">
        <v>9</v>
      </c>
      <c r="F240" s="12">
        <v>13</v>
      </c>
      <c r="G240" s="12" t="s">
        <v>11</v>
      </c>
    </row>
    <row r="241" spans="3:7" ht="15" thickBot="1" x14ac:dyDescent="0.35">
      <c r="C241" s="10">
        <v>43228</v>
      </c>
      <c r="D241" s="11">
        <v>0.70420138888888895</v>
      </c>
      <c r="E241" s="12" t="s">
        <v>9</v>
      </c>
      <c r="F241" s="12">
        <v>14</v>
      </c>
      <c r="G241" s="12" t="s">
        <v>11</v>
      </c>
    </row>
    <row r="242" spans="3:7" ht="15" thickBot="1" x14ac:dyDescent="0.35">
      <c r="C242" s="10">
        <v>43228</v>
      </c>
      <c r="D242" s="11">
        <v>0.70843750000000005</v>
      </c>
      <c r="E242" s="12" t="s">
        <v>9</v>
      </c>
      <c r="F242" s="12">
        <v>23</v>
      </c>
      <c r="G242" s="12" t="s">
        <v>10</v>
      </c>
    </row>
    <row r="243" spans="3:7" ht="15" thickBot="1" x14ac:dyDescent="0.35">
      <c r="C243" s="10">
        <v>43228</v>
      </c>
      <c r="D243" s="11">
        <v>0.71026620370370364</v>
      </c>
      <c r="E243" s="12" t="s">
        <v>9</v>
      </c>
      <c r="F243" s="12">
        <v>12</v>
      </c>
      <c r="G243" s="12" t="s">
        <v>11</v>
      </c>
    </row>
    <row r="244" spans="3:7" ht="15" thickBot="1" x14ac:dyDescent="0.35">
      <c r="C244" s="10">
        <v>43228</v>
      </c>
      <c r="D244" s="11">
        <v>0.71043981481481477</v>
      </c>
      <c r="E244" s="12" t="s">
        <v>9</v>
      </c>
      <c r="F244" s="12">
        <v>11</v>
      </c>
      <c r="G244" s="12" t="s">
        <v>11</v>
      </c>
    </row>
    <row r="245" spans="3:7" ht="15" thickBot="1" x14ac:dyDescent="0.35">
      <c r="C245" s="10">
        <v>43228</v>
      </c>
      <c r="D245" s="11">
        <v>0.71343749999999995</v>
      </c>
      <c r="E245" s="12" t="s">
        <v>9</v>
      </c>
      <c r="F245" s="12">
        <v>22</v>
      </c>
      <c r="G245" s="12" t="s">
        <v>10</v>
      </c>
    </row>
    <row r="246" spans="3:7" ht="15" thickBot="1" x14ac:dyDescent="0.35">
      <c r="C246" s="10">
        <v>43228</v>
      </c>
      <c r="D246" s="11">
        <v>0.71574074074074068</v>
      </c>
      <c r="E246" s="12" t="s">
        <v>9</v>
      </c>
      <c r="F246" s="12">
        <v>19</v>
      </c>
      <c r="G246" s="12" t="s">
        <v>10</v>
      </c>
    </row>
    <row r="247" spans="3:7" ht="15" thickBot="1" x14ac:dyDescent="0.35">
      <c r="C247" s="10">
        <v>43228</v>
      </c>
      <c r="D247" s="11">
        <v>0.71678240740740751</v>
      </c>
      <c r="E247" s="12" t="s">
        <v>9</v>
      </c>
      <c r="F247" s="12">
        <v>10</v>
      </c>
      <c r="G247" s="12" t="s">
        <v>11</v>
      </c>
    </row>
    <row r="248" spans="3:7" ht="15" thickBot="1" x14ac:dyDescent="0.35">
      <c r="C248" s="10">
        <v>43228</v>
      </c>
      <c r="D248" s="11">
        <v>0.71697916666666661</v>
      </c>
      <c r="E248" s="12" t="s">
        <v>9</v>
      </c>
      <c r="F248" s="12">
        <v>23</v>
      </c>
      <c r="G248" s="12" t="s">
        <v>10</v>
      </c>
    </row>
    <row r="249" spans="3:7" ht="15" thickBot="1" x14ac:dyDescent="0.35">
      <c r="C249" s="10">
        <v>43228</v>
      </c>
      <c r="D249" s="11">
        <v>0.72407407407407398</v>
      </c>
      <c r="E249" s="12" t="s">
        <v>9</v>
      </c>
      <c r="F249" s="12">
        <v>22</v>
      </c>
      <c r="G249" s="12" t="s">
        <v>11</v>
      </c>
    </row>
    <row r="250" spans="3:7" ht="15" thickBot="1" x14ac:dyDescent="0.35">
      <c r="C250" s="10">
        <v>43228</v>
      </c>
      <c r="D250" s="11">
        <v>0.72488425925925926</v>
      </c>
      <c r="E250" s="12" t="s">
        <v>9</v>
      </c>
      <c r="F250" s="12">
        <v>10</v>
      </c>
      <c r="G250" s="12" t="s">
        <v>11</v>
      </c>
    </row>
    <row r="251" spans="3:7" ht="15" thickBot="1" x14ac:dyDescent="0.35">
      <c r="C251" s="10">
        <v>43228</v>
      </c>
      <c r="D251" s="11">
        <v>0.72957175925925932</v>
      </c>
      <c r="E251" s="12" t="s">
        <v>9</v>
      </c>
      <c r="F251" s="12">
        <v>13</v>
      </c>
      <c r="G251" s="12" t="s">
        <v>11</v>
      </c>
    </row>
    <row r="252" spans="3:7" ht="15" thickBot="1" x14ac:dyDescent="0.35">
      <c r="C252" s="10">
        <v>43228</v>
      </c>
      <c r="D252" s="11">
        <v>0.73015046296296304</v>
      </c>
      <c r="E252" s="12" t="s">
        <v>9</v>
      </c>
      <c r="F252" s="12">
        <v>13</v>
      </c>
      <c r="G252" s="12" t="s">
        <v>10</v>
      </c>
    </row>
    <row r="253" spans="3:7" ht="15" thickBot="1" x14ac:dyDescent="0.35">
      <c r="C253" s="10">
        <v>43228</v>
      </c>
      <c r="D253" s="11">
        <v>0.73180555555555549</v>
      </c>
      <c r="E253" s="12" t="s">
        <v>9</v>
      </c>
      <c r="F253" s="12">
        <v>25</v>
      </c>
      <c r="G253" s="12" t="s">
        <v>10</v>
      </c>
    </row>
    <row r="254" spans="3:7" ht="15" thickBot="1" x14ac:dyDescent="0.35">
      <c r="C254" s="10">
        <v>43228</v>
      </c>
      <c r="D254" s="11">
        <v>0.73219907407407403</v>
      </c>
      <c r="E254" s="12" t="s">
        <v>9</v>
      </c>
      <c r="F254" s="12">
        <v>25</v>
      </c>
      <c r="G254" s="12" t="s">
        <v>10</v>
      </c>
    </row>
    <row r="255" spans="3:7" ht="15" thickBot="1" x14ac:dyDescent="0.35">
      <c r="C255" s="10">
        <v>43228</v>
      </c>
      <c r="D255" s="11">
        <v>0.73449074074074072</v>
      </c>
      <c r="E255" s="12" t="s">
        <v>9</v>
      </c>
      <c r="F255" s="12">
        <v>19</v>
      </c>
      <c r="G255" s="12" t="s">
        <v>10</v>
      </c>
    </row>
    <row r="256" spans="3:7" ht="15" thickBot="1" x14ac:dyDescent="0.35">
      <c r="C256" s="10">
        <v>43228</v>
      </c>
      <c r="D256" s="11">
        <v>0.7400578703703703</v>
      </c>
      <c r="E256" s="12" t="s">
        <v>9</v>
      </c>
      <c r="F256" s="12">
        <v>22</v>
      </c>
      <c r="G256" s="12" t="s">
        <v>10</v>
      </c>
    </row>
    <row r="257" spans="3:7" ht="15" thickBot="1" x14ac:dyDescent="0.35">
      <c r="C257" s="10">
        <v>43228</v>
      </c>
      <c r="D257" s="11">
        <v>0.74159722222222213</v>
      </c>
      <c r="E257" s="12" t="s">
        <v>9</v>
      </c>
      <c r="F257" s="12">
        <v>12</v>
      </c>
      <c r="G257" s="12" t="s">
        <v>11</v>
      </c>
    </row>
    <row r="258" spans="3:7" ht="15" thickBot="1" x14ac:dyDescent="0.35">
      <c r="C258" s="10">
        <v>43228</v>
      </c>
      <c r="D258" s="11">
        <v>0.74788194444444445</v>
      </c>
      <c r="E258" s="12" t="s">
        <v>9</v>
      </c>
      <c r="F258" s="12">
        <v>36</v>
      </c>
      <c r="G258" s="12" t="s">
        <v>10</v>
      </c>
    </row>
    <row r="259" spans="3:7" ht="15" thickBot="1" x14ac:dyDescent="0.35">
      <c r="C259" s="10">
        <v>43228</v>
      </c>
      <c r="D259" s="11">
        <v>0.7535532407407407</v>
      </c>
      <c r="E259" s="12" t="s">
        <v>9</v>
      </c>
      <c r="F259" s="12">
        <v>33</v>
      </c>
      <c r="G259" s="12" t="s">
        <v>11</v>
      </c>
    </row>
    <row r="260" spans="3:7" ht="15" thickBot="1" x14ac:dyDescent="0.35">
      <c r="C260" s="10">
        <v>43228</v>
      </c>
      <c r="D260" s="11">
        <v>0.75513888888888892</v>
      </c>
      <c r="E260" s="12" t="s">
        <v>9</v>
      </c>
      <c r="F260" s="12">
        <v>15</v>
      </c>
      <c r="G260" s="12" t="s">
        <v>10</v>
      </c>
    </row>
    <row r="261" spans="3:7" ht="15" thickBot="1" x14ac:dyDescent="0.35">
      <c r="C261" s="10">
        <v>43228</v>
      </c>
      <c r="D261" s="11">
        <v>0.75608796296296299</v>
      </c>
      <c r="E261" s="12" t="s">
        <v>9</v>
      </c>
      <c r="F261" s="12">
        <v>17</v>
      </c>
      <c r="G261" s="12" t="s">
        <v>10</v>
      </c>
    </row>
    <row r="262" spans="3:7" ht="15" thickBot="1" x14ac:dyDescent="0.35">
      <c r="C262" s="10">
        <v>43228</v>
      </c>
      <c r="D262" s="11">
        <v>0.75615740740740733</v>
      </c>
      <c r="E262" s="12" t="s">
        <v>9</v>
      </c>
      <c r="F262" s="12">
        <v>10</v>
      </c>
      <c r="G262" s="12" t="s">
        <v>10</v>
      </c>
    </row>
    <row r="263" spans="3:7" ht="15" thickBot="1" x14ac:dyDescent="0.35">
      <c r="C263" s="10">
        <v>43228</v>
      </c>
      <c r="D263" s="11">
        <v>0.75809027777777782</v>
      </c>
      <c r="E263" s="12" t="s">
        <v>9</v>
      </c>
      <c r="F263" s="12">
        <v>14</v>
      </c>
      <c r="G263" s="12" t="s">
        <v>11</v>
      </c>
    </row>
    <row r="264" spans="3:7" ht="15" thickBot="1" x14ac:dyDescent="0.35">
      <c r="C264" s="10">
        <v>43228</v>
      </c>
      <c r="D264" s="11">
        <v>0.75968750000000007</v>
      </c>
      <c r="E264" s="12" t="s">
        <v>9</v>
      </c>
      <c r="F264" s="12">
        <v>22</v>
      </c>
      <c r="G264" s="12" t="s">
        <v>10</v>
      </c>
    </row>
    <row r="265" spans="3:7" ht="15" thickBot="1" x14ac:dyDescent="0.35">
      <c r="C265" s="10">
        <v>43228</v>
      </c>
      <c r="D265" s="11">
        <v>0.76094907407407408</v>
      </c>
      <c r="E265" s="12" t="s">
        <v>9</v>
      </c>
      <c r="F265" s="12">
        <v>19</v>
      </c>
      <c r="G265" s="12" t="s">
        <v>10</v>
      </c>
    </row>
    <row r="266" spans="3:7" ht="15" thickBot="1" x14ac:dyDescent="0.35">
      <c r="C266" s="10">
        <v>43228</v>
      </c>
      <c r="D266" s="11">
        <v>0.76578703703703699</v>
      </c>
      <c r="E266" s="12" t="s">
        <v>9</v>
      </c>
      <c r="F266" s="12">
        <v>21</v>
      </c>
      <c r="G266" s="12" t="s">
        <v>10</v>
      </c>
    </row>
    <row r="267" spans="3:7" ht="15" thickBot="1" x14ac:dyDescent="0.35">
      <c r="C267" s="10">
        <v>43228</v>
      </c>
      <c r="D267" s="11">
        <v>0.76626157407407414</v>
      </c>
      <c r="E267" s="12" t="s">
        <v>9</v>
      </c>
      <c r="F267" s="12">
        <v>22</v>
      </c>
      <c r="G267" s="12" t="s">
        <v>10</v>
      </c>
    </row>
    <row r="268" spans="3:7" ht="15" thickBot="1" x14ac:dyDescent="0.35">
      <c r="C268" s="10">
        <v>43228</v>
      </c>
      <c r="D268" s="11">
        <v>0.76631944444444444</v>
      </c>
      <c r="E268" s="12" t="s">
        <v>9</v>
      </c>
      <c r="F268" s="12">
        <v>25</v>
      </c>
      <c r="G268" s="12" t="s">
        <v>10</v>
      </c>
    </row>
    <row r="269" spans="3:7" ht="15" thickBot="1" x14ac:dyDescent="0.35">
      <c r="C269" s="10">
        <v>43228</v>
      </c>
      <c r="D269" s="11">
        <v>0.76979166666666676</v>
      </c>
      <c r="E269" s="12" t="s">
        <v>9</v>
      </c>
      <c r="F269" s="12">
        <v>28</v>
      </c>
      <c r="G269" s="12" t="s">
        <v>10</v>
      </c>
    </row>
    <row r="270" spans="3:7" ht="15" thickBot="1" x14ac:dyDescent="0.35">
      <c r="C270" s="10">
        <v>43228</v>
      </c>
      <c r="D270" s="11">
        <v>0.77314814814814825</v>
      </c>
      <c r="E270" s="12" t="s">
        <v>9</v>
      </c>
      <c r="F270" s="12">
        <v>11</v>
      </c>
      <c r="G270" s="12" t="s">
        <v>11</v>
      </c>
    </row>
    <row r="271" spans="3:7" ht="15" thickBot="1" x14ac:dyDescent="0.35">
      <c r="C271" s="10">
        <v>43228</v>
      </c>
      <c r="D271" s="11">
        <v>0.77434027777777781</v>
      </c>
      <c r="E271" s="12" t="s">
        <v>9</v>
      </c>
      <c r="F271" s="12">
        <v>19</v>
      </c>
      <c r="G271" s="12" t="s">
        <v>11</v>
      </c>
    </row>
    <row r="272" spans="3:7" ht="15" thickBot="1" x14ac:dyDescent="0.35">
      <c r="C272" s="10">
        <v>43228</v>
      </c>
      <c r="D272" s="11">
        <v>0.77437500000000004</v>
      </c>
      <c r="E272" s="12" t="s">
        <v>9</v>
      </c>
      <c r="F272" s="12">
        <v>17</v>
      </c>
      <c r="G272" s="12" t="s">
        <v>11</v>
      </c>
    </row>
    <row r="273" spans="3:7" ht="15" thickBot="1" x14ac:dyDescent="0.35">
      <c r="C273" s="10">
        <v>43228</v>
      </c>
      <c r="D273" s="11">
        <v>0.77439814814814811</v>
      </c>
      <c r="E273" s="12" t="s">
        <v>9</v>
      </c>
      <c r="F273" s="12">
        <v>13</v>
      </c>
      <c r="G273" s="12" t="s">
        <v>11</v>
      </c>
    </row>
    <row r="274" spans="3:7" ht="15" thickBot="1" x14ac:dyDescent="0.35">
      <c r="C274" s="10">
        <v>43228</v>
      </c>
      <c r="D274" s="11">
        <v>0.77614583333333342</v>
      </c>
      <c r="E274" s="12" t="s">
        <v>9</v>
      </c>
      <c r="F274" s="12">
        <v>12</v>
      </c>
      <c r="G274" s="12" t="s">
        <v>11</v>
      </c>
    </row>
    <row r="275" spans="3:7" ht="15" thickBot="1" x14ac:dyDescent="0.35">
      <c r="C275" s="10">
        <v>43228</v>
      </c>
      <c r="D275" s="11">
        <v>0.77675925925925926</v>
      </c>
      <c r="E275" s="12" t="s">
        <v>9</v>
      </c>
      <c r="F275" s="12">
        <v>18</v>
      </c>
      <c r="G275" s="12" t="s">
        <v>11</v>
      </c>
    </row>
    <row r="276" spans="3:7" ht="15" thickBot="1" x14ac:dyDescent="0.35">
      <c r="C276" s="10">
        <v>43228</v>
      </c>
      <c r="D276" s="11">
        <v>0.77961805555555552</v>
      </c>
      <c r="E276" s="12" t="s">
        <v>9</v>
      </c>
      <c r="F276" s="12">
        <v>12</v>
      </c>
      <c r="G276" s="12" t="s">
        <v>11</v>
      </c>
    </row>
    <row r="277" spans="3:7" ht="15" thickBot="1" x14ac:dyDescent="0.35">
      <c r="C277" s="10">
        <v>43228</v>
      </c>
      <c r="D277" s="11">
        <v>0.78290509259259267</v>
      </c>
      <c r="E277" s="12" t="s">
        <v>9</v>
      </c>
      <c r="F277" s="12">
        <v>14</v>
      </c>
      <c r="G277" s="12" t="s">
        <v>11</v>
      </c>
    </row>
    <row r="278" spans="3:7" ht="15" thickBot="1" x14ac:dyDescent="0.35">
      <c r="C278" s="10">
        <v>43228</v>
      </c>
      <c r="D278" s="11">
        <v>0.78329861111111121</v>
      </c>
      <c r="E278" s="12" t="s">
        <v>9</v>
      </c>
      <c r="F278" s="12">
        <v>13</v>
      </c>
      <c r="G278" s="12" t="s">
        <v>10</v>
      </c>
    </row>
    <row r="279" spans="3:7" ht="15" thickBot="1" x14ac:dyDescent="0.35">
      <c r="C279" s="10">
        <v>43228</v>
      </c>
      <c r="D279" s="11">
        <v>0.78353009259259254</v>
      </c>
      <c r="E279" s="12" t="s">
        <v>9</v>
      </c>
      <c r="F279" s="12">
        <v>14</v>
      </c>
      <c r="G279" s="12" t="s">
        <v>10</v>
      </c>
    </row>
    <row r="280" spans="3:7" ht="15" thickBot="1" x14ac:dyDescent="0.35">
      <c r="C280" s="10">
        <v>43228</v>
      </c>
      <c r="D280" s="11">
        <v>0.78592592592592592</v>
      </c>
      <c r="E280" s="12" t="s">
        <v>9</v>
      </c>
      <c r="F280" s="12">
        <v>15</v>
      </c>
      <c r="G280" s="12" t="s">
        <v>11</v>
      </c>
    </row>
    <row r="281" spans="3:7" ht="15" thickBot="1" x14ac:dyDescent="0.35">
      <c r="C281" s="10">
        <v>43228</v>
      </c>
      <c r="D281" s="11">
        <v>0.78841435185185194</v>
      </c>
      <c r="E281" s="12" t="s">
        <v>9</v>
      </c>
      <c r="F281" s="12">
        <v>20</v>
      </c>
      <c r="G281" s="12" t="s">
        <v>11</v>
      </c>
    </row>
    <row r="282" spans="3:7" ht="15" thickBot="1" x14ac:dyDescent="0.35">
      <c r="C282" s="10">
        <v>43228</v>
      </c>
      <c r="D282" s="11">
        <v>0.7906481481481481</v>
      </c>
      <c r="E282" s="12" t="s">
        <v>9</v>
      </c>
      <c r="F282" s="12">
        <v>12</v>
      </c>
      <c r="G282" s="12" t="s">
        <v>11</v>
      </c>
    </row>
    <row r="283" spans="3:7" ht="15" thickBot="1" x14ac:dyDescent="0.35">
      <c r="C283" s="10">
        <v>43228</v>
      </c>
      <c r="D283" s="11">
        <v>0.80144675925925923</v>
      </c>
      <c r="E283" s="12" t="s">
        <v>9</v>
      </c>
      <c r="F283" s="12">
        <v>10</v>
      </c>
      <c r="G283" s="12" t="s">
        <v>11</v>
      </c>
    </row>
    <row r="284" spans="3:7" ht="15" thickBot="1" x14ac:dyDescent="0.35">
      <c r="C284" s="10">
        <v>43228</v>
      </c>
      <c r="D284" s="11">
        <v>0.80322916666666666</v>
      </c>
      <c r="E284" s="12" t="s">
        <v>9</v>
      </c>
      <c r="F284" s="12">
        <v>9</v>
      </c>
      <c r="G284" s="12" t="s">
        <v>11</v>
      </c>
    </row>
    <row r="285" spans="3:7" ht="15" thickBot="1" x14ac:dyDescent="0.35">
      <c r="C285" s="10">
        <v>43228</v>
      </c>
      <c r="D285" s="11">
        <v>0.80348379629629629</v>
      </c>
      <c r="E285" s="12" t="s">
        <v>9</v>
      </c>
      <c r="F285" s="12">
        <v>12</v>
      </c>
      <c r="G285" s="12" t="s">
        <v>11</v>
      </c>
    </row>
    <row r="286" spans="3:7" ht="15" thickBot="1" x14ac:dyDescent="0.35">
      <c r="C286" s="10">
        <v>43228</v>
      </c>
      <c r="D286" s="11">
        <v>0.81642361111111106</v>
      </c>
      <c r="E286" s="12" t="s">
        <v>9</v>
      </c>
      <c r="F286" s="12">
        <v>12</v>
      </c>
      <c r="G286" s="12" t="s">
        <v>10</v>
      </c>
    </row>
    <row r="287" spans="3:7" ht="15" thickBot="1" x14ac:dyDescent="0.35">
      <c r="C287" s="10">
        <v>43228</v>
      </c>
      <c r="D287" s="11">
        <v>0.83483796296296298</v>
      </c>
      <c r="E287" s="12" t="s">
        <v>9</v>
      </c>
      <c r="F287" s="12">
        <v>11</v>
      </c>
      <c r="G287" s="12" t="s">
        <v>10</v>
      </c>
    </row>
    <row r="288" spans="3:7" ht="15" thickBot="1" x14ac:dyDescent="0.35">
      <c r="C288" s="10">
        <v>43228</v>
      </c>
      <c r="D288" s="11">
        <v>0.83739583333333334</v>
      </c>
      <c r="E288" s="12" t="s">
        <v>9</v>
      </c>
      <c r="F288" s="12">
        <v>10</v>
      </c>
      <c r="G288" s="12" t="s">
        <v>10</v>
      </c>
    </row>
    <row r="289" spans="3:7" ht="15" thickBot="1" x14ac:dyDescent="0.35">
      <c r="C289" s="10">
        <v>43228</v>
      </c>
      <c r="D289" s="11">
        <v>0.84348379629629633</v>
      </c>
      <c r="E289" s="12" t="s">
        <v>9</v>
      </c>
      <c r="F289" s="12">
        <v>20</v>
      </c>
      <c r="G289" s="12" t="s">
        <v>11</v>
      </c>
    </row>
    <row r="290" spans="3:7" ht="15" thickBot="1" x14ac:dyDescent="0.35">
      <c r="C290" s="10">
        <v>43228</v>
      </c>
      <c r="D290" s="11">
        <v>0.85060185185185189</v>
      </c>
      <c r="E290" s="12" t="s">
        <v>9</v>
      </c>
      <c r="F290" s="12">
        <v>23</v>
      </c>
      <c r="G290" s="12" t="s">
        <v>10</v>
      </c>
    </row>
    <row r="291" spans="3:7" ht="15" thickBot="1" x14ac:dyDescent="0.35">
      <c r="C291" s="10">
        <v>43228</v>
      </c>
      <c r="D291" s="11">
        <v>0.86268518518518522</v>
      </c>
      <c r="E291" s="12" t="s">
        <v>9</v>
      </c>
      <c r="F291" s="12">
        <v>10</v>
      </c>
      <c r="G291" s="12" t="s">
        <v>11</v>
      </c>
    </row>
    <row r="292" spans="3:7" ht="15" thickBot="1" x14ac:dyDescent="0.35">
      <c r="C292" s="10">
        <v>43228</v>
      </c>
      <c r="D292" s="11">
        <v>0.86498842592592595</v>
      </c>
      <c r="E292" s="12" t="s">
        <v>9</v>
      </c>
      <c r="F292" s="12">
        <v>13</v>
      </c>
      <c r="G292" s="12" t="s">
        <v>11</v>
      </c>
    </row>
    <row r="293" spans="3:7" ht="15" thickBot="1" x14ac:dyDescent="0.35">
      <c r="C293" s="10">
        <v>43228</v>
      </c>
      <c r="D293" s="11">
        <v>0.87035879629629631</v>
      </c>
      <c r="E293" s="12" t="s">
        <v>9</v>
      </c>
      <c r="F293" s="12">
        <v>10</v>
      </c>
      <c r="G293" s="12" t="s">
        <v>10</v>
      </c>
    </row>
    <row r="294" spans="3:7" ht="15" thickBot="1" x14ac:dyDescent="0.35">
      <c r="C294" s="10">
        <v>43228</v>
      </c>
      <c r="D294" s="11">
        <v>0.87047453703703714</v>
      </c>
      <c r="E294" s="12" t="s">
        <v>9</v>
      </c>
      <c r="F294" s="12">
        <v>20</v>
      </c>
      <c r="G294" s="12" t="s">
        <v>10</v>
      </c>
    </row>
    <row r="295" spans="3:7" ht="15" thickBot="1" x14ac:dyDescent="0.35">
      <c r="C295" s="10">
        <v>43228</v>
      </c>
      <c r="D295" s="11">
        <v>0.87050925925925926</v>
      </c>
      <c r="E295" s="12" t="s">
        <v>9</v>
      </c>
      <c r="F295" s="12">
        <v>10</v>
      </c>
      <c r="G295" s="12" t="s">
        <v>11</v>
      </c>
    </row>
    <row r="296" spans="3:7" ht="15" thickBot="1" x14ac:dyDescent="0.35">
      <c r="C296" s="10">
        <v>43228</v>
      </c>
      <c r="D296" s="11">
        <v>0.8721875</v>
      </c>
      <c r="E296" s="12" t="s">
        <v>9</v>
      </c>
      <c r="F296" s="12">
        <v>12</v>
      </c>
      <c r="G296" s="12" t="s">
        <v>11</v>
      </c>
    </row>
    <row r="297" spans="3:7" ht="15" thickBot="1" x14ac:dyDescent="0.35">
      <c r="C297" s="10">
        <v>43228</v>
      </c>
      <c r="D297" s="11">
        <v>0.88599537037037035</v>
      </c>
      <c r="E297" s="12" t="s">
        <v>9</v>
      </c>
      <c r="F297" s="12">
        <v>13</v>
      </c>
      <c r="G297" s="12" t="s">
        <v>10</v>
      </c>
    </row>
    <row r="298" spans="3:7" ht="15" thickBot="1" x14ac:dyDescent="0.35">
      <c r="C298" s="10">
        <v>43228</v>
      </c>
      <c r="D298" s="11">
        <v>0.88604166666666673</v>
      </c>
      <c r="E298" s="12" t="s">
        <v>9</v>
      </c>
      <c r="F298" s="12">
        <v>11</v>
      </c>
      <c r="G298" s="12" t="s">
        <v>10</v>
      </c>
    </row>
    <row r="299" spans="3:7" ht="15" thickBot="1" x14ac:dyDescent="0.35">
      <c r="C299" s="10">
        <v>43228</v>
      </c>
      <c r="D299" s="11">
        <v>0.90480324074074081</v>
      </c>
      <c r="E299" s="12" t="s">
        <v>9</v>
      </c>
      <c r="F299" s="12">
        <v>18</v>
      </c>
      <c r="G299" s="12" t="s">
        <v>10</v>
      </c>
    </row>
    <row r="300" spans="3:7" ht="15" thickBot="1" x14ac:dyDescent="0.35">
      <c r="C300" s="10">
        <v>43229</v>
      </c>
      <c r="D300" s="11">
        <v>0.18414351851851851</v>
      </c>
      <c r="E300" s="12" t="s">
        <v>9</v>
      </c>
      <c r="F300" s="12">
        <v>23</v>
      </c>
      <c r="G300" s="12" t="s">
        <v>10</v>
      </c>
    </row>
    <row r="301" spans="3:7" ht="15" thickBot="1" x14ac:dyDescent="0.35">
      <c r="C301" s="10">
        <v>43229</v>
      </c>
      <c r="D301" s="11">
        <v>0.18741898148148148</v>
      </c>
      <c r="E301" s="12" t="s">
        <v>9</v>
      </c>
      <c r="F301" s="12">
        <v>12</v>
      </c>
      <c r="G301" s="12" t="s">
        <v>11</v>
      </c>
    </row>
    <row r="302" spans="3:7" ht="15" thickBot="1" x14ac:dyDescent="0.35">
      <c r="C302" s="10">
        <v>43229</v>
      </c>
      <c r="D302" s="11">
        <v>0.18796296296296297</v>
      </c>
      <c r="E302" s="12" t="s">
        <v>9</v>
      </c>
      <c r="F302" s="12">
        <v>12</v>
      </c>
      <c r="G302" s="12" t="s">
        <v>11</v>
      </c>
    </row>
    <row r="303" spans="3:7" ht="15" thickBot="1" x14ac:dyDescent="0.35">
      <c r="C303" s="10">
        <v>43229</v>
      </c>
      <c r="D303" s="11">
        <v>0.27494212962962966</v>
      </c>
      <c r="E303" s="12" t="s">
        <v>9</v>
      </c>
      <c r="F303" s="12">
        <v>13</v>
      </c>
      <c r="G303" s="12" t="s">
        <v>11</v>
      </c>
    </row>
    <row r="304" spans="3:7" ht="15" thickBot="1" x14ac:dyDescent="0.35">
      <c r="C304" s="10">
        <v>43229</v>
      </c>
      <c r="D304" s="11">
        <v>0.3112847222222222</v>
      </c>
      <c r="E304" s="12" t="s">
        <v>9</v>
      </c>
      <c r="F304" s="12">
        <v>21</v>
      </c>
      <c r="G304" s="12" t="s">
        <v>11</v>
      </c>
    </row>
    <row r="305" spans="3:7" ht="15" thickBot="1" x14ac:dyDescent="0.35">
      <c r="C305" s="10">
        <v>43229</v>
      </c>
      <c r="D305" s="11">
        <v>0.3145486111111111</v>
      </c>
      <c r="E305" s="12" t="s">
        <v>9</v>
      </c>
      <c r="F305" s="12">
        <v>12</v>
      </c>
      <c r="G305" s="12" t="s">
        <v>11</v>
      </c>
    </row>
    <row r="306" spans="3:7" ht="15" thickBot="1" x14ac:dyDescent="0.35">
      <c r="C306" s="10">
        <v>43229</v>
      </c>
      <c r="D306" s="11">
        <v>0.31465277777777778</v>
      </c>
      <c r="E306" s="12" t="s">
        <v>9</v>
      </c>
      <c r="F306" s="12">
        <v>11</v>
      </c>
      <c r="G306" s="12" t="s">
        <v>11</v>
      </c>
    </row>
    <row r="307" spans="3:7" ht="15" thickBot="1" x14ac:dyDescent="0.35">
      <c r="C307" s="10">
        <v>43229</v>
      </c>
      <c r="D307" s="11">
        <v>0.31528935185185186</v>
      </c>
      <c r="E307" s="12" t="s">
        <v>9</v>
      </c>
      <c r="F307" s="12">
        <v>10</v>
      </c>
      <c r="G307" s="12" t="s">
        <v>11</v>
      </c>
    </row>
    <row r="308" spans="3:7" ht="15" thickBot="1" x14ac:dyDescent="0.35">
      <c r="C308" s="10">
        <v>43229</v>
      </c>
      <c r="D308" s="11">
        <v>0.31684027777777779</v>
      </c>
      <c r="E308" s="12" t="s">
        <v>9</v>
      </c>
      <c r="F308" s="12">
        <v>23</v>
      </c>
      <c r="G308" s="12" t="s">
        <v>11</v>
      </c>
    </row>
    <row r="309" spans="3:7" ht="15" thickBot="1" x14ac:dyDescent="0.35">
      <c r="C309" s="10">
        <v>43229</v>
      </c>
      <c r="D309" s="11">
        <v>0.31686342592592592</v>
      </c>
      <c r="E309" s="12" t="s">
        <v>9</v>
      </c>
      <c r="F309" s="12">
        <v>13</v>
      </c>
      <c r="G309" s="12" t="s">
        <v>11</v>
      </c>
    </row>
    <row r="310" spans="3:7" ht="15" thickBot="1" x14ac:dyDescent="0.35">
      <c r="C310" s="10">
        <v>43229</v>
      </c>
      <c r="D310" s="11">
        <v>0.32165509259259256</v>
      </c>
      <c r="E310" s="12" t="s">
        <v>9</v>
      </c>
      <c r="F310" s="12">
        <v>19</v>
      </c>
      <c r="G310" s="12" t="s">
        <v>11</v>
      </c>
    </row>
    <row r="311" spans="3:7" ht="15" thickBot="1" x14ac:dyDescent="0.35">
      <c r="C311" s="10">
        <v>43229</v>
      </c>
      <c r="D311" s="11">
        <v>0.32197916666666665</v>
      </c>
      <c r="E311" s="12" t="s">
        <v>9</v>
      </c>
      <c r="F311" s="12">
        <v>17</v>
      </c>
      <c r="G311" s="12" t="s">
        <v>11</v>
      </c>
    </row>
    <row r="312" spans="3:7" ht="15" thickBot="1" x14ac:dyDescent="0.35">
      <c r="C312" s="10">
        <v>43229</v>
      </c>
      <c r="D312" s="11">
        <v>0.331087962962963</v>
      </c>
      <c r="E312" s="12" t="s">
        <v>9</v>
      </c>
      <c r="F312" s="12">
        <v>13</v>
      </c>
      <c r="G312" s="12" t="s">
        <v>10</v>
      </c>
    </row>
    <row r="313" spans="3:7" ht="15" thickBot="1" x14ac:dyDescent="0.35">
      <c r="C313" s="10">
        <v>43229</v>
      </c>
      <c r="D313" s="11">
        <v>0.34192129629629631</v>
      </c>
      <c r="E313" s="12" t="s">
        <v>9</v>
      </c>
      <c r="F313" s="12">
        <v>11</v>
      </c>
      <c r="G313" s="12" t="s">
        <v>11</v>
      </c>
    </row>
    <row r="314" spans="3:7" ht="15" thickBot="1" x14ac:dyDescent="0.35">
      <c r="C314" s="10">
        <v>43229</v>
      </c>
      <c r="D314" s="11">
        <v>0.34287037037037038</v>
      </c>
      <c r="E314" s="12" t="s">
        <v>9</v>
      </c>
      <c r="F314" s="12">
        <v>13</v>
      </c>
      <c r="G314" s="12" t="s">
        <v>11</v>
      </c>
    </row>
    <row r="315" spans="3:7" ht="15" thickBot="1" x14ac:dyDescent="0.35">
      <c r="C315" s="10">
        <v>43229</v>
      </c>
      <c r="D315" s="11">
        <v>0.34645833333333331</v>
      </c>
      <c r="E315" s="12" t="s">
        <v>9</v>
      </c>
      <c r="F315" s="12">
        <v>12</v>
      </c>
      <c r="G315" s="12" t="s">
        <v>10</v>
      </c>
    </row>
    <row r="316" spans="3:7" ht="15" thickBot="1" x14ac:dyDescent="0.35">
      <c r="C316" s="10">
        <v>43229</v>
      </c>
      <c r="D316" s="11">
        <v>0.3601273148148148</v>
      </c>
      <c r="E316" s="12" t="s">
        <v>9</v>
      </c>
      <c r="F316" s="12">
        <v>10</v>
      </c>
      <c r="G316" s="12" t="s">
        <v>11</v>
      </c>
    </row>
    <row r="317" spans="3:7" ht="15" thickBot="1" x14ac:dyDescent="0.35">
      <c r="C317" s="10">
        <v>43229</v>
      </c>
      <c r="D317" s="11">
        <v>0.36306712962962967</v>
      </c>
      <c r="E317" s="12" t="s">
        <v>9</v>
      </c>
      <c r="F317" s="12">
        <v>11</v>
      </c>
      <c r="G317" s="12" t="s">
        <v>10</v>
      </c>
    </row>
    <row r="318" spans="3:7" ht="15" thickBot="1" x14ac:dyDescent="0.35">
      <c r="C318" s="10">
        <v>43229</v>
      </c>
      <c r="D318" s="11">
        <v>0.37343750000000003</v>
      </c>
      <c r="E318" s="12" t="s">
        <v>9</v>
      </c>
      <c r="F318" s="12">
        <v>15</v>
      </c>
      <c r="G318" s="12" t="s">
        <v>11</v>
      </c>
    </row>
    <row r="319" spans="3:7" ht="15" thickBot="1" x14ac:dyDescent="0.35">
      <c r="C319" s="10">
        <v>43229</v>
      </c>
      <c r="D319" s="11">
        <v>0.37353009259259262</v>
      </c>
      <c r="E319" s="12" t="s">
        <v>9</v>
      </c>
      <c r="F319" s="12">
        <v>12</v>
      </c>
      <c r="G319" s="12" t="s">
        <v>11</v>
      </c>
    </row>
    <row r="320" spans="3:7" ht="15" thickBot="1" x14ac:dyDescent="0.35">
      <c r="C320" s="10">
        <v>43229</v>
      </c>
      <c r="D320" s="11">
        <v>0.37896990740740738</v>
      </c>
      <c r="E320" s="12" t="s">
        <v>9</v>
      </c>
      <c r="F320" s="12">
        <v>11</v>
      </c>
      <c r="G320" s="12" t="s">
        <v>10</v>
      </c>
    </row>
    <row r="321" spans="3:7" ht="15" thickBot="1" x14ac:dyDescent="0.35">
      <c r="C321" s="10">
        <v>43229</v>
      </c>
      <c r="D321" s="11">
        <v>0.38295138888888891</v>
      </c>
      <c r="E321" s="12" t="s">
        <v>9</v>
      </c>
      <c r="F321" s="12">
        <v>14</v>
      </c>
      <c r="G321" s="12" t="s">
        <v>11</v>
      </c>
    </row>
    <row r="322" spans="3:7" ht="15" thickBot="1" x14ac:dyDescent="0.35">
      <c r="C322" s="10">
        <v>43229</v>
      </c>
      <c r="D322" s="11">
        <v>0.38730324074074068</v>
      </c>
      <c r="E322" s="12" t="s">
        <v>9</v>
      </c>
      <c r="F322" s="12">
        <v>11</v>
      </c>
      <c r="G322" s="12" t="s">
        <v>11</v>
      </c>
    </row>
    <row r="323" spans="3:7" ht="15" thickBot="1" x14ac:dyDescent="0.35">
      <c r="C323" s="10">
        <v>43229</v>
      </c>
      <c r="D323" s="11">
        <v>0.41893518518518519</v>
      </c>
      <c r="E323" s="12" t="s">
        <v>9</v>
      </c>
      <c r="F323" s="12">
        <v>12</v>
      </c>
      <c r="G323" s="12" t="s">
        <v>11</v>
      </c>
    </row>
    <row r="324" spans="3:7" ht="15" thickBot="1" x14ac:dyDescent="0.35">
      <c r="C324" s="10">
        <v>43229</v>
      </c>
      <c r="D324" s="11">
        <v>0.48729166666666668</v>
      </c>
      <c r="E324" s="12" t="s">
        <v>9</v>
      </c>
      <c r="F324" s="12">
        <v>16</v>
      </c>
      <c r="G324" s="12" t="s">
        <v>10</v>
      </c>
    </row>
    <row r="325" spans="3:7" ht="15" thickBot="1" x14ac:dyDescent="0.35">
      <c r="C325" s="10">
        <v>43229</v>
      </c>
      <c r="D325" s="11">
        <v>0.48736111111111113</v>
      </c>
      <c r="E325" s="12" t="s">
        <v>9</v>
      </c>
      <c r="F325" s="12">
        <v>13</v>
      </c>
      <c r="G325" s="12" t="s">
        <v>10</v>
      </c>
    </row>
    <row r="326" spans="3:7" ht="15" thickBot="1" x14ac:dyDescent="0.35">
      <c r="C326" s="10">
        <v>43229</v>
      </c>
      <c r="D326" s="11">
        <v>0.49355324074074075</v>
      </c>
      <c r="E326" s="12" t="s">
        <v>9</v>
      </c>
      <c r="F326" s="12">
        <v>18</v>
      </c>
      <c r="G326" s="12" t="s">
        <v>10</v>
      </c>
    </row>
    <row r="327" spans="3:7" ht="15" thickBot="1" x14ac:dyDescent="0.35">
      <c r="C327" s="10">
        <v>43229</v>
      </c>
      <c r="D327" s="11">
        <v>0.49429398148148151</v>
      </c>
      <c r="E327" s="12" t="s">
        <v>9</v>
      </c>
      <c r="F327" s="12">
        <v>13</v>
      </c>
      <c r="G327" s="12" t="s">
        <v>11</v>
      </c>
    </row>
    <row r="328" spans="3:7" ht="15" thickBot="1" x14ac:dyDescent="0.35">
      <c r="C328" s="10">
        <v>43229</v>
      </c>
      <c r="D328" s="11">
        <v>0.49475694444444446</v>
      </c>
      <c r="E328" s="12" t="s">
        <v>9</v>
      </c>
      <c r="F328" s="12">
        <v>17</v>
      </c>
      <c r="G328" s="12" t="s">
        <v>11</v>
      </c>
    </row>
    <row r="329" spans="3:7" ht="15" thickBot="1" x14ac:dyDescent="0.35">
      <c r="C329" s="10">
        <v>43229</v>
      </c>
      <c r="D329" s="11">
        <v>0.49478009259259265</v>
      </c>
      <c r="E329" s="12" t="s">
        <v>9</v>
      </c>
      <c r="F329" s="12">
        <v>10</v>
      </c>
      <c r="G329" s="12" t="s">
        <v>11</v>
      </c>
    </row>
    <row r="330" spans="3:7" ht="15" thickBot="1" x14ac:dyDescent="0.35">
      <c r="C330" s="10">
        <v>43229</v>
      </c>
      <c r="D330" s="11">
        <v>0.49664351851851851</v>
      </c>
      <c r="E330" s="12" t="s">
        <v>9</v>
      </c>
      <c r="F330" s="12">
        <v>12</v>
      </c>
      <c r="G330" s="12" t="s">
        <v>10</v>
      </c>
    </row>
    <row r="331" spans="3:7" ht="15" thickBot="1" x14ac:dyDescent="0.35">
      <c r="C331" s="10">
        <v>43229</v>
      </c>
      <c r="D331" s="11">
        <v>0.54089120370370369</v>
      </c>
      <c r="E331" s="12" t="s">
        <v>9</v>
      </c>
      <c r="F331" s="12">
        <v>18</v>
      </c>
      <c r="G331" s="12" t="s">
        <v>11</v>
      </c>
    </row>
    <row r="332" spans="3:7" ht="15" thickBot="1" x14ac:dyDescent="0.35">
      <c r="C332" s="10">
        <v>43229</v>
      </c>
      <c r="D332" s="11">
        <v>0.54092592592592592</v>
      </c>
      <c r="E332" s="12" t="s">
        <v>9</v>
      </c>
      <c r="F332" s="12">
        <v>10</v>
      </c>
      <c r="G332" s="12" t="s">
        <v>11</v>
      </c>
    </row>
    <row r="333" spans="3:7" ht="15" thickBot="1" x14ac:dyDescent="0.35">
      <c r="C333" s="10">
        <v>43229</v>
      </c>
      <c r="D333" s="11">
        <v>0.58476851851851852</v>
      </c>
      <c r="E333" s="12" t="s">
        <v>9</v>
      </c>
      <c r="F333" s="12">
        <v>18</v>
      </c>
      <c r="G333" s="12" t="s">
        <v>10</v>
      </c>
    </row>
    <row r="334" spans="3:7" ht="15" thickBot="1" x14ac:dyDescent="0.35">
      <c r="C334" s="10">
        <v>43229</v>
      </c>
      <c r="D334" s="11">
        <v>0.6019444444444445</v>
      </c>
      <c r="E334" s="12" t="s">
        <v>9</v>
      </c>
      <c r="F334" s="12">
        <v>18</v>
      </c>
      <c r="G334" s="12" t="s">
        <v>10</v>
      </c>
    </row>
    <row r="335" spans="3:7" ht="15" thickBot="1" x14ac:dyDescent="0.35">
      <c r="C335" s="10">
        <v>43229</v>
      </c>
      <c r="D335" s="11">
        <v>0.61641203703703706</v>
      </c>
      <c r="E335" s="12" t="s">
        <v>9</v>
      </c>
      <c r="F335" s="12">
        <v>13</v>
      </c>
      <c r="G335" s="12" t="s">
        <v>11</v>
      </c>
    </row>
    <row r="336" spans="3:7" ht="15" thickBot="1" x14ac:dyDescent="0.35">
      <c r="C336" s="10">
        <v>43229</v>
      </c>
      <c r="D336" s="11">
        <v>0.6164236111111111</v>
      </c>
      <c r="E336" s="12" t="s">
        <v>9</v>
      </c>
      <c r="F336" s="12">
        <v>11</v>
      </c>
      <c r="G336" s="12" t="s">
        <v>11</v>
      </c>
    </row>
    <row r="337" spans="3:7" ht="15" thickBot="1" x14ac:dyDescent="0.35">
      <c r="C337" s="10">
        <v>43229</v>
      </c>
      <c r="D337" s="11">
        <v>0.61646990740740748</v>
      </c>
      <c r="E337" s="12" t="s">
        <v>9</v>
      </c>
      <c r="F337" s="12">
        <v>11</v>
      </c>
      <c r="G337" s="12" t="s">
        <v>11</v>
      </c>
    </row>
    <row r="338" spans="3:7" ht="15" thickBot="1" x14ac:dyDescent="0.35">
      <c r="C338" s="10">
        <v>43229</v>
      </c>
      <c r="D338" s="11">
        <v>0.61975694444444451</v>
      </c>
      <c r="E338" s="12" t="s">
        <v>9</v>
      </c>
      <c r="F338" s="12">
        <v>11</v>
      </c>
      <c r="G338" s="12" t="s">
        <v>10</v>
      </c>
    </row>
    <row r="339" spans="3:7" ht="15" thickBot="1" x14ac:dyDescent="0.35">
      <c r="C339" s="10">
        <v>43229</v>
      </c>
      <c r="D339" s="11">
        <v>0.61984953703703705</v>
      </c>
      <c r="E339" s="12" t="s">
        <v>9</v>
      </c>
      <c r="F339" s="12">
        <v>4</v>
      </c>
      <c r="G339" s="12" t="s">
        <v>11</v>
      </c>
    </row>
    <row r="340" spans="3:7" ht="15" thickBot="1" x14ac:dyDescent="0.35">
      <c r="C340" s="10">
        <v>43229</v>
      </c>
      <c r="D340" s="11">
        <v>0.64370370370370367</v>
      </c>
      <c r="E340" s="12" t="s">
        <v>9</v>
      </c>
      <c r="F340" s="12">
        <v>23</v>
      </c>
      <c r="G340" s="12" t="s">
        <v>10</v>
      </c>
    </row>
    <row r="341" spans="3:7" ht="15" thickBot="1" x14ac:dyDescent="0.35">
      <c r="C341" s="10">
        <v>43229</v>
      </c>
      <c r="D341" s="11">
        <v>0.64674768518518522</v>
      </c>
      <c r="E341" s="12" t="s">
        <v>9</v>
      </c>
      <c r="F341" s="12">
        <v>25</v>
      </c>
      <c r="G341" s="12" t="s">
        <v>10</v>
      </c>
    </row>
    <row r="342" spans="3:7" ht="15" thickBot="1" x14ac:dyDescent="0.35">
      <c r="C342" s="10">
        <v>43229</v>
      </c>
      <c r="D342" s="11">
        <v>0.64694444444444443</v>
      </c>
      <c r="E342" s="12" t="s">
        <v>9</v>
      </c>
      <c r="F342" s="12">
        <v>21</v>
      </c>
      <c r="G342" s="12" t="s">
        <v>10</v>
      </c>
    </row>
    <row r="343" spans="3:7" ht="15" thickBot="1" x14ac:dyDescent="0.35">
      <c r="C343" s="10">
        <v>43229</v>
      </c>
      <c r="D343" s="11">
        <v>0.65405092592592595</v>
      </c>
      <c r="E343" s="12" t="s">
        <v>9</v>
      </c>
      <c r="F343" s="12">
        <v>10</v>
      </c>
      <c r="G343" s="12" t="s">
        <v>10</v>
      </c>
    </row>
    <row r="344" spans="3:7" ht="15" thickBot="1" x14ac:dyDescent="0.35">
      <c r="C344" s="10">
        <v>43229</v>
      </c>
      <c r="D344" s="11">
        <v>0.6542824074074074</v>
      </c>
      <c r="E344" s="12" t="s">
        <v>9</v>
      </c>
      <c r="F344" s="12">
        <v>21</v>
      </c>
      <c r="G344" s="12" t="s">
        <v>11</v>
      </c>
    </row>
    <row r="345" spans="3:7" ht="15" thickBot="1" x14ac:dyDescent="0.35">
      <c r="C345" s="10">
        <v>43229</v>
      </c>
      <c r="D345" s="11">
        <v>0.65430555555555558</v>
      </c>
      <c r="E345" s="12" t="s">
        <v>9</v>
      </c>
      <c r="F345" s="12">
        <v>14</v>
      </c>
      <c r="G345" s="12" t="s">
        <v>11</v>
      </c>
    </row>
    <row r="346" spans="3:7" ht="15" thickBot="1" x14ac:dyDescent="0.35">
      <c r="C346" s="10">
        <v>43229</v>
      </c>
      <c r="D346" s="11">
        <v>0.65730324074074076</v>
      </c>
      <c r="E346" s="12" t="s">
        <v>9</v>
      </c>
      <c r="F346" s="12">
        <v>26</v>
      </c>
      <c r="G346" s="12" t="s">
        <v>10</v>
      </c>
    </row>
    <row r="347" spans="3:7" ht="15" thickBot="1" x14ac:dyDescent="0.35">
      <c r="C347" s="10">
        <v>43229</v>
      </c>
      <c r="D347" s="11">
        <v>0.65945601851851854</v>
      </c>
      <c r="E347" s="12" t="s">
        <v>9</v>
      </c>
      <c r="F347" s="12">
        <v>24</v>
      </c>
      <c r="G347" s="12" t="s">
        <v>11</v>
      </c>
    </row>
    <row r="348" spans="3:7" ht="15" thickBot="1" x14ac:dyDescent="0.35">
      <c r="C348" s="10">
        <v>43229</v>
      </c>
      <c r="D348" s="11">
        <v>0.66063657407407406</v>
      </c>
      <c r="E348" s="12" t="s">
        <v>9</v>
      </c>
      <c r="F348" s="12">
        <v>29</v>
      </c>
      <c r="G348" s="12" t="s">
        <v>11</v>
      </c>
    </row>
    <row r="349" spans="3:7" ht="15" thickBot="1" x14ac:dyDescent="0.35">
      <c r="C349" s="10">
        <v>43229</v>
      </c>
      <c r="D349" s="11">
        <v>0.66217592592592589</v>
      </c>
      <c r="E349" s="12" t="s">
        <v>9</v>
      </c>
      <c r="F349" s="12">
        <v>24</v>
      </c>
      <c r="G349" s="12" t="s">
        <v>10</v>
      </c>
    </row>
    <row r="350" spans="3:7" ht="15" thickBot="1" x14ac:dyDescent="0.35">
      <c r="C350" s="10">
        <v>43229</v>
      </c>
      <c r="D350" s="11">
        <v>0.66218750000000004</v>
      </c>
      <c r="E350" s="12" t="s">
        <v>9</v>
      </c>
      <c r="F350" s="12">
        <v>22</v>
      </c>
      <c r="G350" s="12" t="s">
        <v>10</v>
      </c>
    </row>
    <row r="351" spans="3:7" ht="15" thickBot="1" x14ac:dyDescent="0.35">
      <c r="C351" s="10">
        <v>43229</v>
      </c>
      <c r="D351" s="11">
        <v>0.67144675925925934</v>
      </c>
      <c r="E351" s="12" t="s">
        <v>9</v>
      </c>
      <c r="F351" s="12">
        <v>21</v>
      </c>
      <c r="G351" s="12" t="s">
        <v>10</v>
      </c>
    </row>
    <row r="352" spans="3:7" ht="15" thickBot="1" x14ac:dyDescent="0.35">
      <c r="C352" s="10">
        <v>43229</v>
      </c>
      <c r="D352" s="11">
        <v>0.68888888888888899</v>
      </c>
      <c r="E352" s="12" t="s">
        <v>9</v>
      </c>
      <c r="F352" s="12">
        <v>25</v>
      </c>
      <c r="G352" s="12" t="s">
        <v>10</v>
      </c>
    </row>
    <row r="353" spans="3:7" ht="15" thickBot="1" x14ac:dyDescent="0.35">
      <c r="C353" s="10">
        <v>43229</v>
      </c>
      <c r="D353" s="11">
        <v>0.69055555555555559</v>
      </c>
      <c r="E353" s="12" t="s">
        <v>9</v>
      </c>
      <c r="F353" s="12">
        <v>27</v>
      </c>
      <c r="G353" s="12" t="s">
        <v>10</v>
      </c>
    </row>
    <row r="354" spans="3:7" ht="15" thickBot="1" x14ac:dyDescent="0.35">
      <c r="C354" s="10">
        <v>43229</v>
      </c>
      <c r="D354" s="11">
        <v>0.69344907407407408</v>
      </c>
      <c r="E354" s="12" t="s">
        <v>9</v>
      </c>
      <c r="F354" s="12">
        <v>26</v>
      </c>
      <c r="G354" s="12" t="s">
        <v>10</v>
      </c>
    </row>
    <row r="355" spans="3:7" ht="15" thickBot="1" x14ac:dyDescent="0.35">
      <c r="C355" s="10">
        <v>43229</v>
      </c>
      <c r="D355" s="11">
        <v>0.69380787037037039</v>
      </c>
      <c r="E355" s="12" t="s">
        <v>9</v>
      </c>
      <c r="F355" s="12">
        <v>27</v>
      </c>
      <c r="G355" s="12" t="s">
        <v>10</v>
      </c>
    </row>
    <row r="356" spans="3:7" ht="15" thickBot="1" x14ac:dyDescent="0.35">
      <c r="C356" s="10">
        <v>43229</v>
      </c>
      <c r="D356" s="11">
        <v>0.69407407407407407</v>
      </c>
      <c r="E356" s="12" t="s">
        <v>9</v>
      </c>
      <c r="F356" s="12">
        <v>36</v>
      </c>
      <c r="G356" s="12" t="s">
        <v>11</v>
      </c>
    </row>
    <row r="357" spans="3:7" ht="15" thickBot="1" x14ac:dyDescent="0.35">
      <c r="C357" s="10">
        <v>43229</v>
      </c>
      <c r="D357" s="11">
        <v>0.69422453703703713</v>
      </c>
      <c r="E357" s="12" t="s">
        <v>9</v>
      </c>
      <c r="F357" s="12">
        <v>19</v>
      </c>
      <c r="G357" s="12" t="s">
        <v>10</v>
      </c>
    </row>
    <row r="358" spans="3:7" ht="15" thickBot="1" x14ac:dyDescent="0.35">
      <c r="C358" s="10">
        <v>43229</v>
      </c>
      <c r="D358" s="11">
        <v>0.69423611111111105</v>
      </c>
      <c r="E358" s="12" t="s">
        <v>9</v>
      </c>
      <c r="F358" s="12">
        <v>22</v>
      </c>
      <c r="G358" s="12" t="s">
        <v>10</v>
      </c>
    </row>
    <row r="359" spans="3:7" ht="15" thickBot="1" x14ac:dyDescent="0.35">
      <c r="C359" s="10">
        <v>43229</v>
      </c>
      <c r="D359" s="11">
        <v>0.69425925925925924</v>
      </c>
      <c r="E359" s="12" t="s">
        <v>9</v>
      </c>
      <c r="F359" s="12">
        <v>23</v>
      </c>
      <c r="G359" s="12" t="s">
        <v>10</v>
      </c>
    </row>
    <row r="360" spans="3:7" ht="15" thickBot="1" x14ac:dyDescent="0.35">
      <c r="C360" s="10">
        <v>43229</v>
      </c>
      <c r="D360" s="11">
        <v>0.69483796296296296</v>
      </c>
      <c r="E360" s="12" t="s">
        <v>9</v>
      </c>
      <c r="F360" s="12">
        <v>14</v>
      </c>
      <c r="G360" s="12" t="s">
        <v>11</v>
      </c>
    </row>
    <row r="361" spans="3:7" ht="15" thickBot="1" x14ac:dyDescent="0.35">
      <c r="C361" s="10">
        <v>43229</v>
      </c>
      <c r="D361" s="11">
        <v>0.69788194444444451</v>
      </c>
      <c r="E361" s="12" t="s">
        <v>9</v>
      </c>
      <c r="F361" s="12">
        <v>29</v>
      </c>
      <c r="G361" s="12" t="s">
        <v>10</v>
      </c>
    </row>
    <row r="362" spans="3:7" ht="15" thickBot="1" x14ac:dyDescent="0.35">
      <c r="C362" s="10">
        <v>43229</v>
      </c>
      <c r="D362" s="11">
        <v>0.69799768518518512</v>
      </c>
      <c r="E362" s="12" t="s">
        <v>9</v>
      </c>
      <c r="F362" s="12">
        <v>27</v>
      </c>
      <c r="G362" s="12" t="s">
        <v>10</v>
      </c>
    </row>
    <row r="363" spans="3:7" ht="15" thickBot="1" x14ac:dyDescent="0.35">
      <c r="C363" s="10">
        <v>43229</v>
      </c>
      <c r="D363" s="11">
        <v>0.6980439814814815</v>
      </c>
      <c r="E363" s="12" t="s">
        <v>9</v>
      </c>
      <c r="F363" s="12">
        <v>26</v>
      </c>
      <c r="G363" s="12" t="s">
        <v>10</v>
      </c>
    </row>
    <row r="364" spans="3:7" ht="15" thickBot="1" x14ac:dyDescent="0.35">
      <c r="C364" s="10">
        <v>43229</v>
      </c>
      <c r="D364" s="11">
        <v>0.69805555555555554</v>
      </c>
      <c r="E364" s="12" t="s">
        <v>9</v>
      </c>
      <c r="F364" s="12">
        <v>27</v>
      </c>
      <c r="G364" s="12" t="s">
        <v>10</v>
      </c>
    </row>
    <row r="365" spans="3:7" ht="15" thickBot="1" x14ac:dyDescent="0.35">
      <c r="C365" s="10">
        <v>43229</v>
      </c>
      <c r="D365" s="11">
        <v>0.69848379629629631</v>
      </c>
      <c r="E365" s="12" t="s">
        <v>9</v>
      </c>
      <c r="F365" s="12">
        <v>26</v>
      </c>
      <c r="G365" s="12" t="s">
        <v>10</v>
      </c>
    </row>
    <row r="366" spans="3:7" ht="15" thickBot="1" x14ac:dyDescent="0.35">
      <c r="C366" s="10">
        <v>43229</v>
      </c>
      <c r="D366" s="11">
        <v>0.69888888888888889</v>
      </c>
      <c r="E366" s="12" t="s">
        <v>9</v>
      </c>
      <c r="F366" s="12">
        <v>24</v>
      </c>
      <c r="G366" s="12" t="s">
        <v>10</v>
      </c>
    </row>
    <row r="367" spans="3:7" ht="15" thickBot="1" x14ac:dyDescent="0.35">
      <c r="C367" s="10">
        <v>43229</v>
      </c>
      <c r="D367" s="11">
        <v>0.69950231481481484</v>
      </c>
      <c r="E367" s="12" t="s">
        <v>9</v>
      </c>
      <c r="F367" s="12">
        <v>21</v>
      </c>
      <c r="G367" s="12" t="s">
        <v>10</v>
      </c>
    </row>
    <row r="368" spans="3:7" ht="15" thickBot="1" x14ac:dyDescent="0.35">
      <c r="C368" s="10">
        <v>43229</v>
      </c>
      <c r="D368" s="11">
        <v>0.69991898148148157</v>
      </c>
      <c r="E368" s="12" t="s">
        <v>9</v>
      </c>
      <c r="F368" s="12">
        <v>28</v>
      </c>
      <c r="G368" s="12" t="s">
        <v>10</v>
      </c>
    </row>
    <row r="369" spans="3:7" ht="15" thickBot="1" x14ac:dyDescent="0.35">
      <c r="C369" s="10">
        <v>43229</v>
      </c>
      <c r="D369" s="11">
        <v>0.70118055555555558</v>
      </c>
      <c r="E369" s="12" t="s">
        <v>9</v>
      </c>
      <c r="F369" s="12">
        <v>28</v>
      </c>
      <c r="G369" s="12" t="s">
        <v>10</v>
      </c>
    </row>
    <row r="370" spans="3:7" ht="15" thickBot="1" x14ac:dyDescent="0.35">
      <c r="C370" s="10">
        <v>43229</v>
      </c>
      <c r="D370" s="11">
        <v>0.70190972222222225</v>
      </c>
      <c r="E370" s="12" t="s">
        <v>9</v>
      </c>
      <c r="F370" s="12">
        <v>17</v>
      </c>
      <c r="G370" s="12" t="s">
        <v>10</v>
      </c>
    </row>
    <row r="371" spans="3:7" ht="15" thickBot="1" x14ac:dyDescent="0.35">
      <c r="C371" s="10">
        <v>43229</v>
      </c>
      <c r="D371" s="11">
        <v>0.70196759259259256</v>
      </c>
      <c r="E371" s="12" t="s">
        <v>9</v>
      </c>
      <c r="F371" s="12">
        <v>19</v>
      </c>
      <c r="G371" s="12" t="s">
        <v>10</v>
      </c>
    </row>
    <row r="372" spans="3:7" ht="15" thickBot="1" x14ac:dyDescent="0.35">
      <c r="C372" s="10">
        <v>43229</v>
      </c>
      <c r="D372" s="11">
        <v>0.70223379629629623</v>
      </c>
      <c r="E372" s="12" t="s">
        <v>9</v>
      </c>
      <c r="F372" s="12">
        <v>10</v>
      </c>
      <c r="G372" s="12" t="s">
        <v>10</v>
      </c>
    </row>
    <row r="373" spans="3:7" ht="15" thickBot="1" x14ac:dyDescent="0.35">
      <c r="C373" s="10">
        <v>43229</v>
      </c>
      <c r="D373" s="11">
        <v>0.70239583333333344</v>
      </c>
      <c r="E373" s="12" t="s">
        <v>9</v>
      </c>
      <c r="F373" s="12">
        <v>12</v>
      </c>
      <c r="G373" s="12" t="s">
        <v>11</v>
      </c>
    </row>
    <row r="374" spans="3:7" ht="15" thickBot="1" x14ac:dyDescent="0.35">
      <c r="C374" s="10">
        <v>43229</v>
      </c>
      <c r="D374" s="11">
        <v>0.70241898148148152</v>
      </c>
      <c r="E374" s="12" t="s">
        <v>9</v>
      </c>
      <c r="F374" s="12">
        <v>8</v>
      </c>
      <c r="G374" s="12" t="s">
        <v>11</v>
      </c>
    </row>
    <row r="375" spans="3:7" ht="15" thickBot="1" x14ac:dyDescent="0.35">
      <c r="C375" s="10">
        <v>43229</v>
      </c>
      <c r="D375" s="11">
        <v>0.70435185185185178</v>
      </c>
      <c r="E375" s="12" t="s">
        <v>9</v>
      </c>
      <c r="F375" s="12">
        <v>10</v>
      </c>
      <c r="G375" s="12" t="s">
        <v>11</v>
      </c>
    </row>
    <row r="376" spans="3:7" ht="15" thickBot="1" x14ac:dyDescent="0.35">
      <c r="C376" s="10">
        <v>43229</v>
      </c>
      <c r="D376" s="11">
        <v>0.70444444444444443</v>
      </c>
      <c r="E376" s="12" t="s">
        <v>9</v>
      </c>
      <c r="F376" s="12">
        <v>15</v>
      </c>
      <c r="G376" s="12" t="s">
        <v>11</v>
      </c>
    </row>
    <row r="377" spans="3:7" ht="15" thickBot="1" x14ac:dyDescent="0.35">
      <c r="C377" s="10">
        <v>43229</v>
      </c>
      <c r="D377" s="11">
        <v>0.70445601851851858</v>
      </c>
      <c r="E377" s="12" t="s">
        <v>9</v>
      </c>
      <c r="F377" s="12">
        <v>9</v>
      </c>
      <c r="G377" s="12" t="s">
        <v>11</v>
      </c>
    </row>
    <row r="378" spans="3:7" ht="15" thickBot="1" x14ac:dyDescent="0.35">
      <c r="C378" s="10">
        <v>43229</v>
      </c>
      <c r="D378" s="11">
        <v>0.70664351851851848</v>
      </c>
      <c r="E378" s="12" t="s">
        <v>9</v>
      </c>
      <c r="F378" s="12">
        <v>19</v>
      </c>
      <c r="G378" s="12" t="s">
        <v>10</v>
      </c>
    </row>
    <row r="379" spans="3:7" ht="15" thickBot="1" x14ac:dyDescent="0.35">
      <c r="C379" s="10">
        <v>43229</v>
      </c>
      <c r="D379" s="11">
        <v>0.70666666666666667</v>
      </c>
      <c r="E379" s="12" t="s">
        <v>9</v>
      </c>
      <c r="F379" s="12">
        <v>17</v>
      </c>
      <c r="G379" s="12" t="s">
        <v>10</v>
      </c>
    </row>
    <row r="380" spans="3:7" ht="15" thickBot="1" x14ac:dyDescent="0.35">
      <c r="C380" s="10">
        <v>43229</v>
      </c>
      <c r="D380" s="11">
        <v>0.70668981481481474</v>
      </c>
      <c r="E380" s="12" t="s">
        <v>9</v>
      </c>
      <c r="F380" s="12">
        <v>29</v>
      </c>
      <c r="G380" s="12" t="s">
        <v>10</v>
      </c>
    </row>
    <row r="381" spans="3:7" ht="15" thickBot="1" x14ac:dyDescent="0.35">
      <c r="C381" s="10">
        <v>43229</v>
      </c>
      <c r="D381" s="11">
        <v>0.70668981481481474</v>
      </c>
      <c r="E381" s="12" t="s">
        <v>9</v>
      </c>
      <c r="F381" s="12">
        <v>28</v>
      </c>
      <c r="G381" s="12" t="s">
        <v>10</v>
      </c>
    </row>
    <row r="382" spans="3:7" ht="15" thickBot="1" x14ac:dyDescent="0.35">
      <c r="C382" s="10">
        <v>43229</v>
      </c>
      <c r="D382" s="11">
        <v>0.70671296296296304</v>
      </c>
      <c r="E382" s="12" t="s">
        <v>9</v>
      </c>
      <c r="F382" s="12">
        <v>29</v>
      </c>
      <c r="G382" s="12" t="s">
        <v>10</v>
      </c>
    </row>
    <row r="383" spans="3:7" ht="15" thickBot="1" x14ac:dyDescent="0.35">
      <c r="C383" s="10">
        <v>43229</v>
      </c>
      <c r="D383" s="11">
        <v>0.70673611111111112</v>
      </c>
      <c r="E383" s="12" t="s">
        <v>9</v>
      </c>
      <c r="F383" s="12">
        <v>26</v>
      </c>
      <c r="G383" s="12" t="s">
        <v>10</v>
      </c>
    </row>
    <row r="384" spans="3:7" ht="15" thickBot="1" x14ac:dyDescent="0.35">
      <c r="C384" s="10">
        <v>43229</v>
      </c>
      <c r="D384" s="11">
        <v>0.70730324074074069</v>
      </c>
      <c r="E384" s="12" t="s">
        <v>9</v>
      </c>
      <c r="F384" s="12">
        <v>24</v>
      </c>
      <c r="G384" s="12" t="s">
        <v>10</v>
      </c>
    </row>
    <row r="385" spans="3:7" ht="15" thickBot="1" x14ac:dyDescent="0.35">
      <c r="C385" s="10">
        <v>43229</v>
      </c>
      <c r="D385" s="11">
        <v>0.70847222222222228</v>
      </c>
      <c r="E385" s="12" t="s">
        <v>9</v>
      </c>
      <c r="F385" s="12">
        <v>13</v>
      </c>
      <c r="G385" s="12" t="s">
        <v>11</v>
      </c>
    </row>
    <row r="386" spans="3:7" ht="15" thickBot="1" x14ac:dyDescent="0.35">
      <c r="C386" s="10">
        <v>43229</v>
      </c>
      <c r="D386" s="11">
        <v>0.73107638888888893</v>
      </c>
      <c r="E386" s="12" t="s">
        <v>9</v>
      </c>
      <c r="F386" s="12">
        <v>11</v>
      </c>
      <c r="G386" s="12" t="s">
        <v>10</v>
      </c>
    </row>
    <row r="387" spans="3:7" ht="15" thickBot="1" x14ac:dyDescent="0.35">
      <c r="C387" s="10">
        <v>43229</v>
      </c>
      <c r="D387" s="11">
        <v>0.7345949074074074</v>
      </c>
      <c r="E387" s="12" t="s">
        <v>9</v>
      </c>
      <c r="F387" s="12">
        <v>20</v>
      </c>
      <c r="G387" s="12" t="s">
        <v>10</v>
      </c>
    </row>
    <row r="388" spans="3:7" ht="15" thickBot="1" x14ac:dyDescent="0.35">
      <c r="C388" s="10">
        <v>43229</v>
      </c>
      <c r="D388" s="11">
        <v>0.73520833333333335</v>
      </c>
      <c r="E388" s="12" t="s">
        <v>9</v>
      </c>
      <c r="F388" s="12">
        <v>11</v>
      </c>
      <c r="G388" s="12" t="s">
        <v>10</v>
      </c>
    </row>
    <row r="389" spans="3:7" ht="15" thickBot="1" x14ac:dyDescent="0.35">
      <c r="C389" s="10">
        <v>43229</v>
      </c>
      <c r="D389" s="11">
        <v>0.74023148148148143</v>
      </c>
      <c r="E389" s="12" t="s">
        <v>9</v>
      </c>
      <c r="F389" s="12">
        <v>23</v>
      </c>
      <c r="G389" s="12" t="s">
        <v>10</v>
      </c>
    </row>
    <row r="390" spans="3:7" ht="15" thickBot="1" x14ac:dyDescent="0.35">
      <c r="C390" s="10">
        <v>43229</v>
      </c>
      <c r="D390" s="11">
        <v>0.74054398148148148</v>
      </c>
      <c r="E390" s="12" t="s">
        <v>9</v>
      </c>
      <c r="F390" s="12">
        <v>10</v>
      </c>
      <c r="G390" s="12" t="s">
        <v>11</v>
      </c>
    </row>
    <row r="391" spans="3:7" ht="15" thickBot="1" x14ac:dyDescent="0.35">
      <c r="C391" s="10">
        <v>43229</v>
      </c>
      <c r="D391" s="11">
        <v>0.74254629629629632</v>
      </c>
      <c r="E391" s="12" t="s">
        <v>9</v>
      </c>
      <c r="F391" s="12">
        <v>14</v>
      </c>
      <c r="G391" s="12" t="s">
        <v>10</v>
      </c>
    </row>
    <row r="392" spans="3:7" ht="15" thickBot="1" x14ac:dyDescent="0.35">
      <c r="C392" s="10">
        <v>43229</v>
      </c>
      <c r="D392" s="11">
        <v>0.74255787037037047</v>
      </c>
      <c r="E392" s="12" t="s">
        <v>9</v>
      </c>
      <c r="F392" s="12">
        <v>12</v>
      </c>
      <c r="G392" s="12" t="s">
        <v>10</v>
      </c>
    </row>
    <row r="393" spans="3:7" ht="15" thickBot="1" x14ac:dyDescent="0.35">
      <c r="C393" s="10">
        <v>43229</v>
      </c>
      <c r="D393" s="11">
        <v>0.74262731481481481</v>
      </c>
      <c r="E393" s="12" t="s">
        <v>9</v>
      </c>
      <c r="F393" s="12">
        <v>14</v>
      </c>
      <c r="G393" s="12" t="s">
        <v>10</v>
      </c>
    </row>
    <row r="394" spans="3:7" ht="15" thickBot="1" x14ac:dyDescent="0.35">
      <c r="C394" s="10">
        <v>43229</v>
      </c>
      <c r="D394" s="11">
        <v>0.74288194444444444</v>
      </c>
      <c r="E394" s="12" t="s">
        <v>9</v>
      </c>
      <c r="F394" s="12">
        <v>24</v>
      </c>
      <c r="G394" s="12" t="s">
        <v>10</v>
      </c>
    </row>
    <row r="395" spans="3:7" ht="15" thickBot="1" x14ac:dyDescent="0.35">
      <c r="C395" s="10">
        <v>43229</v>
      </c>
      <c r="D395" s="11">
        <v>0.74450231481481488</v>
      </c>
      <c r="E395" s="12" t="s">
        <v>9</v>
      </c>
      <c r="F395" s="12">
        <v>12</v>
      </c>
      <c r="G395" s="12" t="s">
        <v>10</v>
      </c>
    </row>
    <row r="396" spans="3:7" ht="15" thickBot="1" x14ac:dyDescent="0.35">
      <c r="C396" s="10">
        <v>43229</v>
      </c>
      <c r="D396" s="11">
        <v>0.74476851851851855</v>
      </c>
      <c r="E396" s="12" t="s">
        <v>9</v>
      </c>
      <c r="F396" s="12">
        <v>12</v>
      </c>
      <c r="G396" s="12" t="s">
        <v>11</v>
      </c>
    </row>
    <row r="397" spans="3:7" ht="15" thickBot="1" x14ac:dyDescent="0.35">
      <c r="C397" s="10">
        <v>43229</v>
      </c>
      <c r="D397" s="11">
        <v>0.74480324074074078</v>
      </c>
      <c r="E397" s="12" t="s">
        <v>9</v>
      </c>
      <c r="F397" s="12">
        <v>14</v>
      </c>
      <c r="G397" s="12" t="s">
        <v>10</v>
      </c>
    </row>
    <row r="398" spans="3:7" ht="15" thickBot="1" x14ac:dyDescent="0.35">
      <c r="C398" s="10">
        <v>43229</v>
      </c>
      <c r="D398" s="11">
        <v>0.74849537037037039</v>
      </c>
      <c r="E398" s="12" t="s">
        <v>9</v>
      </c>
      <c r="F398" s="12">
        <v>22</v>
      </c>
      <c r="G398" s="12" t="s">
        <v>10</v>
      </c>
    </row>
    <row r="399" spans="3:7" ht="15" thickBot="1" x14ac:dyDescent="0.35">
      <c r="C399" s="10">
        <v>43229</v>
      </c>
      <c r="D399" s="11">
        <v>0.7565277777777778</v>
      </c>
      <c r="E399" s="12" t="s">
        <v>9</v>
      </c>
      <c r="F399" s="12">
        <v>19</v>
      </c>
      <c r="G399" s="12" t="s">
        <v>11</v>
      </c>
    </row>
    <row r="400" spans="3:7" ht="15" thickBot="1" x14ac:dyDescent="0.35">
      <c r="C400" s="10">
        <v>43229</v>
      </c>
      <c r="D400" s="11">
        <v>0.75792824074074072</v>
      </c>
      <c r="E400" s="12" t="s">
        <v>9</v>
      </c>
      <c r="F400" s="12">
        <v>20</v>
      </c>
      <c r="G400" s="12" t="s">
        <v>10</v>
      </c>
    </row>
    <row r="401" spans="3:7" ht="15" thickBot="1" x14ac:dyDescent="0.35">
      <c r="C401" s="10">
        <v>43229</v>
      </c>
      <c r="D401" s="11">
        <v>0.75884259259259268</v>
      </c>
      <c r="E401" s="12" t="s">
        <v>9</v>
      </c>
      <c r="F401" s="12">
        <v>22</v>
      </c>
      <c r="G401" s="12" t="s">
        <v>10</v>
      </c>
    </row>
    <row r="402" spans="3:7" ht="15" thickBot="1" x14ac:dyDescent="0.35">
      <c r="C402" s="10">
        <v>43229</v>
      </c>
      <c r="D402" s="11">
        <v>0.76449074074074075</v>
      </c>
      <c r="E402" s="12" t="s">
        <v>9</v>
      </c>
      <c r="F402" s="12">
        <v>20</v>
      </c>
      <c r="G402" s="12" t="s">
        <v>10</v>
      </c>
    </row>
    <row r="403" spans="3:7" ht="15" thickBot="1" x14ac:dyDescent="0.35">
      <c r="C403" s="10">
        <v>43229</v>
      </c>
      <c r="D403" s="11">
        <v>0.7645601851851852</v>
      </c>
      <c r="E403" s="12" t="s">
        <v>9</v>
      </c>
      <c r="F403" s="12">
        <v>24</v>
      </c>
      <c r="G403" s="12" t="s">
        <v>10</v>
      </c>
    </row>
    <row r="404" spans="3:7" ht="15" thickBot="1" x14ac:dyDescent="0.35">
      <c r="C404" s="10">
        <v>43229</v>
      </c>
      <c r="D404" s="11">
        <v>0.76655092592592589</v>
      </c>
      <c r="E404" s="12" t="s">
        <v>9</v>
      </c>
      <c r="F404" s="12">
        <v>13</v>
      </c>
      <c r="G404" s="12" t="s">
        <v>11</v>
      </c>
    </row>
    <row r="405" spans="3:7" ht="15" thickBot="1" x14ac:dyDescent="0.35">
      <c r="C405" s="10">
        <v>43229</v>
      </c>
      <c r="D405" s="11">
        <v>0.77256944444444453</v>
      </c>
      <c r="E405" s="12" t="s">
        <v>9</v>
      </c>
      <c r="F405" s="12">
        <v>23</v>
      </c>
      <c r="G405" s="12" t="s">
        <v>10</v>
      </c>
    </row>
    <row r="406" spans="3:7" ht="15" thickBot="1" x14ac:dyDescent="0.35">
      <c r="C406" s="10">
        <v>43229</v>
      </c>
      <c r="D406" s="11">
        <v>0.77258101851851846</v>
      </c>
      <c r="E406" s="12" t="s">
        <v>9</v>
      </c>
      <c r="F406" s="12">
        <v>23</v>
      </c>
      <c r="G406" s="12" t="s">
        <v>10</v>
      </c>
    </row>
    <row r="407" spans="3:7" ht="15" thickBot="1" x14ac:dyDescent="0.35">
      <c r="C407" s="10">
        <v>43229</v>
      </c>
      <c r="D407" s="11">
        <v>0.77259259259259261</v>
      </c>
      <c r="E407" s="12" t="s">
        <v>9</v>
      </c>
      <c r="F407" s="12">
        <v>19</v>
      </c>
      <c r="G407" s="12" t="s">
        <v>10</v>
      </c>
    </row>
    <row r="408" spans="3:7" ht="15" thickBot="1" x14ac:dyDescent="0.35">
      <c r="C408" s="10">
        <v>43229</v>
      </c>
      <c r="D408" s="11">
        <v>0.77334490740740736</v>
      </c>
      <c r="E408" s="12" t="s">
        <v>9</v>
      </c>
      <c r="F408" s="12">
        <v>45</v>
      </c>
      <c r="G408" s="12" t="s">
        <v>10</v>
      </c>
    </row>
    <row r="409" spans="3:7" ht="15" thickBot="1" x14ac:dyDescent="0.35">
      <c r="C409" s="10">
        <v>43229</v>
      </c>
      <c r="D409" s="11">
        <v>0.77634259259259253</v>
      </c>
      <c r="E409" s="12" t="s">
        <v>9</v>
      </c>
      <c r="F409" s="12">
        <v>11</v>
      </c>
      <c r="G409" s="12" t="s">
        <v>11</v>
      </c>
    </row>
    <row r="410" spans="3:7" ht="15" thickBot="1" x14ac:dyDescent="0.35">
      <c r="C410" s="10">
        <v>43229</v>
      </c>
      <c r="D410" s="11">
        <v>0.77668981481481481</v>
      </c>
      <c r="E410" s="12" t="s">
        <v>9</v>
      </c>
      <c r="F410" s="12">
        <v>27</v>
      </c>
      <c r="G410" s="12" t="s">
        <v>11</v>
      </c>
    </row>
    <row r="411" spans="3:7" ht="15" thickBot="1" x14ac:dyDescent="0.35">
      <c r="C411" s="10">
        <v>43229</v>
      </c>
      <c r="D411" s="11">
        <v>0.77671296296296299</v>
      </c>
      <c r="E411" s="12" t="s">
        <v>9</v>
      </c>
      <c r="F411" s="12">
        <v>27</v>
      </c>
      <c r="G411" s="12" t="s">
        <v>11</v>
      </c>
    </row>
    <row r="412" spans="3:7" ht="15" thickBot="1" x14ac:dyDescent="0.35">
      <c r="C412" s="10">
        <v>43229</v>
      </c>
      <c r="D412" s="11">
        <v>0.77849537037037031</v>
      </c>
      <c r="E412" s="12" t="s">
        <v>9</v>
      </c>
      <c r="F412" s="12">
        <v>11</v>
      </c>
      <c r="G412" s="12" t="s">
        <v>11</v>
      </c>
    </row>
    <row r="413" spans="3:7" ht="15" thickBot="1" x14ac:dyDescent="0.35">
      <c r="C413" s="10">
        <v>43229</v>
      </c>
      <c r="D413" s="11">
        <v>0.77957175925925926</v>
      </c>
      <c r="E413" s="12" t="s">
        <v>9</v>
      </c>
      <c r="F413" s="12">
        <v>12</v>
      </c>
      <c r="G413" s="12" t="s">
        <v>11</v>
      </c>
    </row>
    <row r="414" spans="3:7" ht="15" thickBot="1" x14ac:dyDescent="0.35">
      <c r="C414" s="10">
        <v>43229</v>
      </c>
      <c r="D414" s="11">
        <v>0.78340277777777778</v>
      </c>
      <c r="E414" s="12" t="s">
        <v>9</v>
      </c>
      <c r="F414" s="12">
        <v>12</v>
      </c>
      <c r="G414" s="12" t="s">
        <v>11</v>
      </c>
    </row>
    <row r="415" spans="3:7" ht="15" thickBot="1" x14ac:dyDescent="0.35">
      <c r="C415" s="10">
        <v>43229</v>
      </c>
      <c r="D415" s="11">
        <v>0.78412037037037041</v>
      </c>
      <c r="E415" s="12" t="s">
        <v>9</v>
      </c>
      <c r="F415" s="12">
        <v>19</v>
      </c>
      <c r="G415" s="12" t="s">
        <v>11</v>
      </c>
    </row>
    <row r="416" spans="3:7" ht="15" thickBot="1" x14ac:dyDescent="0.35">
      <c r="C416" s="10">
        <v>43229</v>
      </c>
      <c r="D416" s="11">
        <v>0.79443287037037036</v>
      </c>
      <c r="E416" s="12" t="s">
        <v>9</v>
      </c>
      <c r="F416" s="12">
        <v>10</v>
      </c>
      <c r="G416" s="12" t="s">
        <v>11</v>
      </c>
    </row>
    <row r="417" spans="3:7" ht="15" thickBot="1" x14ac:dyDescent="0.35">
      <c r="C417" s="10">
        <v>43229</v>
      </c>
      <c r="D417" s="11">
        <v>0.79699074074074072</v>
      </c>
      <c r="E417" s="12" t="s">
        <v>9</v>
      </c>
      <c r="F417" s="12">
        <v>13</v>
      </c>
      <c r="G417" s="12" t="s">
        <v>10</v>
      </c>
    </row>
    <row r="418" spans="3:7" ht="15" thickBot="1" x14ac:dyDescent="0.35">
      <c r="C418" s="10">
        <v>43229</v>
      </c>
      <c r="D418" s="11">
        <v>0.79704861111111114</v>
      </c>
      <c r="E418" s="12" t="s">
        <v>9</v>
      </c>
      <c r="F418" s="12">
        <v>10</v>
      </c>
      <c r="G418" s="12" t="s">
        <v>10</v>
      </c>
    </row>
    <row r="419" spans="3:7" ht="15" thickBot="1" x14ac:dyDescent="0.35">
      <c r="C419" s="10">
        <v>43229</v>
      </c>
      <c r="D419" s="11">
        <v>0.8062962962962964</v>
      </c>
      <c r="E419" s="12" t="s">
        <v>9</v>
      </c>
      <c r="F419" s="12">
        <v>22</v>
      </c>
      <c r="G419" s="12" t="s">
        <v>10</v>
      </c>
    </row>
    <row r="420" spans="3:7" ht="15" thickBot="1" x14ac:dyDescent="0.35">
      <c r="C420" s="10">
        <v>43229</v>
      </c>
      <c r="D420" s="11">
        <v>0.82425925925925936</v>
      </c>
      <c r="E420" s="12" t="s">
        <v>9</v>
      </c>
      <c r="F420" s="12">
        <v>22</v>
      </c>
      <c r="G420" s="12" t="s">
        <v>10</v>
      </c>
    </row>
    <row r="421" spans="3:7" ht="15" thickBot="1" x14ac:dyDescent="0.35">
      <c r="C421" s="10">
        <v>43229</v>
      </c>
      <c r="D421" s="11">
        <v>0.82896990740740739</v>
      </c>
      <c r="E421" s="12" t="s">
        <v>9</v>
      </c>
      <c r="F421" s="12">
        <v>12</v>
      </c>
      <c r="G421" s="12" t="s">
        <v>11</v>
      </c>
    </row>
    <row r="422" spans="3:7" ht="15" thickBot="1" x14ac:dyDescent="0.35">
      <c r="C422" s="10">
        <v>43229</v>
      </c>
      <c r="D422" s="11">
        <v>0.83017361111111121</v>
      </c>
      <c r="E422" s="12" t="s">
        <v>9</v>
      </c>
      <c r="F422" s="12">
        <v>13</v>
      </c>
      <c r="G422" s="12" t="s">
        <v>11</v>
      </c>
    </row>
    <row r="423" spans="3:7" ht="15" thickBot="1" x14ac:dyDescent="0.35">
      <c r="C423" s="10">
        <v>43229</v>
      </c>
      <c r="D423" s="11">
        <v>0.84099537037037031</v>
      </c>
      <c r="E423" s="12" t="s">
        <v>9</v>
      </c>
      <c r="F423" s="12">
        <v>12</v>
      </c>
      <c r="G423" s="12" t="s">
        <v>10</v>
      </c>
    </row>
    <row r="424" spans="3:7" ht="15" thickBot="1" x14ac:dyDescent="0.35">
      <c r="C424" s="10">
        <v>43229</v>
      </c>
      <c r="D424" s="11">
        <v>0.84166666666666667</v>
      </c>
      <c r="E424" s="12" t="s">
        <v>9</v>
      </c>
      <c r="F424" s="12">
        <v>12</v>
      </c>
      <c r="G424" s="12" t="s">
        <v>11</v>
      </c>
    </row>
    <row r="425" spans="3:7" ht="15" thickBot="1" x14ac:dyDescent="0.35">
      <c r="C425" s="10">
        <v>43229</v>
      </c>
      <c r="D425" s="11">
        <v>0.84171296296296294</v>
      </c>
      <c r="E425" s="12" t="s">
        <v>9</v>
      </c>
      <c r="F425" s="12">
        <v>9</v>
      </c>
      <c r="G425" s="12" t="s">
        <v>11</v>
      </c>
    </row>
    <row r="426" spans="3:7" ht="15" thickBot="1" x14ac:dyDescent="0.35">
      <c r="C426" s="10">
        <v>43229</v>
      </c>
      <c r="D426" s="11">
        <v>0.84280092592592604</v>
      </c>
      <c r="E426" s="12" t="s">
        <v>9</v>
      </c>
      <c r="F426" s="12">
        <v>16</v>
      </c>
      <c r="G426" s="12" t="s">
        <v>10</v>
      </c>
    </row>
    <row r="427" spans="3:7" ht="15" thickBot="1" x14ac:dyDescent="0.35">
      <c r="C427" s="10">
        <v>43229</v>
      </c>
      <c r="D427" s="11">
        <v>0.84289351851851846</v>
      </c>
      <c r="E427" s="12" t="s">
        <v>9</v>
      </c>
      <c r="F427" s="12">
        <v>22</v>
      </c>
      <c r="G427" s="12" t="s">
        <v>11</v>
      </c>
    </row>
    <row r="428" spans="3:7" ht="15" thickBot="1" x14ac:dyDescent="0.35">
      <c r="C428" s="10">
        <v>43229</v>
      </c>
      <c r="D428" s="11">
        <v>0.84291666666666665</v>
      </c>
      <c r="E428" s="12" t="s">
        <v>9</v>
      </c>
      <c r="F428" s="12">
        <v>23</v>
      </c>
      <c r="G428" s="12" t="s">
        <v>11</v>
      </c>
    </row>
    <row r="429" spans="3:7" ht="15" thickBot="1" x14ac:dyDescent="0.35">
      <c r="C429" s="10">
        <v>43229</v>
      </c>
      <c r="D429" s="11">
        <v>0.84293981481481473</v>
      </c>
      <c r="E429" s="12" t="s">
        <v>9</v>
      </c>
      <c r="F429" s="12">
        <v>21</v>
      </c>
      <c r="G429" s="12" t="s">
        <v>11</v>
      </c>
    </row>
    <row r="430" spans="3:7" ht="15" thickBot="1" x14ac:dyDescent="0.35">
      <c r="C430" s="10">
        <v>43229</v>
      </c>
      <c r="D430" s="11">
        <v>0.84296296296296302</v>
      </c>
      <c r="E430" s="12" t="s">
        <v>9</v>
      </c>
      <c r="F430" s="12">
        <v>17</v>
      </c>
      <c r="G430" s="12" t="s">
        <v>11</v>
      </c>
    </row>
    <row r="431" spans="3:7" ht="15" thickBot="1" x14ac:dyDescent="0.35">
      <c r="C431" s="10">
        <v>43229</v>
      </c>
      <c r="D431" s="11">
        <v>0.84299768518518514</v>
      </c>
      <c r="E431" s="12" t="s">
        <v>9</v>
      </c>
      <c r="F431" s="12">
        <v>10</v>
      </c>
      <c r="G431" s="12" t="s">
        <v>11</v>
      </c>
    </row>
    <row r="432" spans="3:7" ht="15" thickBot="1" x14ac:dyDescent="0.35">
      <c r="C432" s="10">
        <v>43229</v>
      </c>
      <c r="D432" s="11">
        <v>0.84362268518518524</v>
      </c>
      <c r="E432" s="12" t="s">
        <v>9</v>
      </c>
      <c r="F432" s="12">
        <v>11</v>
      </c>
      <c r="G432" s="12" t="s">
        <v>11</v>
      </c>
    </row>
    <row r="433" spans="3:7" ht="15" thickBot="1" x14ac:dyDescent="0.35">
      <c r="C433" s="10">
        <v>43229</v>
      </c>
      <c r="D433" s="11">
        <v>0.84368055555555566</v>
      </c>
      <c r="E433" s="12" t="s">
        <v>9</v>
      </c>
      <c r="F433" s="12">
        <v>16</v>
      </c>
      <c r="G433" s="12" t="s">
        <v>10</v>
      </c>
    </row>
    <row r="434" spans="3:7" ht="15" thickBot="1" x14ac:dyDescent="0.35">
      <c r="C434" s="10">
        <v>43229</v>
      </c>
      <c r="D434" s="11">
        <v>0.85181712962962963</v>
      </c>
      <c r="E434" s="12" t="s">
        <v>9</v>
      </c>
      <c r="F434" s="12">
        <v>22</v>
      </c>
      <c r="G434" s="12" t="s">
        <v>10</v>
      </c>
    </row>
    <row r="435" spans="3:7" ht="15" thickBot="1" x14ac:dyDescent="0.35">
      <c r="C435" s="10">
        <v>43229</v>
      </c>
      <c r="D435" s="11">
        <v>0.86293981481481474</v>
      </c>
      <c r="E435" s="12" t="s">
        <v>9</v>
      </c>
      <c r="F435" s="12">
        <v>10</v>
      </c>
      <c r="G435" s="12" t="s">
        <v>10</v>
      </c>
    </row>
    <row r="436" spans="3:7" ht="15" thickBot="1" x14ac:dyDescent="0.35">
      <c r="C436" s="10">
        <v>43229</v>
      </c>
      <c r="D436" s="11">
        <v>0.86865740740740749</v>
      </c>
      <c r="E436" s="12" t="s">
        <v>9</v>
      </c>
      <c r="F436" s="12">
        <v>12</v>
      </c>
      <c r="G436" s="12" t="s">
        <v>11</v>
      </c>
    </row>
    <row r="437" spans="3:7" ht="15" thickBot="1" x14ac:dyDescent="0.35">
      <c r="C437" s="10">
        <v>43229</v>
      </c>
      <c r="D437" s="11">
        <v>0.87015046296296295</v>
      </c>
      <c r="E437" s="12" t="s">
        <v>9</v>
      </c>
      <c r="F437" s="12">
        <v>10</v>
      </c>
      <c r="G437" s="12" t="s">
        <v>10</v>
      </c>
    </row>
    <row r="438" spans="3:7" ht="15" thickBot="1" x14ac:dyDescent="0.35">
      <c r="C438" s="10">
        <v>43230</v>
      </c>
      <c r="D438" s="11">
        <v>0.26468750000000002</v>
      </c>
      <c r="E438" s="12" t="s">
        <v>9</v>
      </c>
      <c r="F438" s="12">
        <v>9</v>
      </c>
      <c r="G438" s="12" t="s">
        <v>11</v>
      </c>
    </row>
    <row r="439" spans="3:7" ht="15" thickBot="1" x14ac:dyDescent="0.35">
      <c r="C439" s="10">
        <v>43230</v>
      </c>
      <c r="D439" s="11">
        <v>0.2726041666666667</v>
      </c>
      <c r="E439" s="12" t="s">
        <v>9</v>
      </c>
      <c r="F439" s="12">
        <v>12</v>
      </c>
      <c r="G439" s="12" t="s">
        <v>11</v>
      </c>
    </row>
    <row r="440" spans="3:7" ht="15" thickBot="1" x14ac:dyDescent="0.35">
      <c r="C440" s="10">
        <v>43230</v>
      </c>
      <c r="D440" s="11">
        <v>0.36528935185185185</v>
      </c>
      <c r="E440" s="12" t="s">
        <v>9</v>
      </c>
      <c r="F440" s="12">
        <v>15</v>
      </c>
      <c r="G440" s="12" t="s">
        <v>10</v>
      </c>
    </row>
    <row r="441" spans="3:7" ht="15" thickBot="1" x14ac:dyDescent="0.35">
      <c r="C441" s="10">
        <v>43230</v>
      </c>
      <c r="D441" s="11">
        <v>0.38230324074074074</v>
      </c>
      <c r="E441" s="12" t="s">
        <v>9</v>
      </c>
      <c r="F441" s="12">
        <v>12</v>
      </c>
      <c r="G441" s="12" t="s">
        <v>11</v>
      </c>
    </row>
    <row r="442" spans="3:7" ht="15" thickBot="1" x14ac:dyDescent="0.35">
      <c r="C442" s="10">
        <v>43230</v>
      </c>
      <c r="D442" s="11">
        <v>0.38662037037037034</v>
      </c>
      <c r="E442" s="12" t="s">
        <v>9</v>
      </c>
      <c r="F442" s="12">
        <v>10</v>
      </c>
      <c r="G442" s="12" t="s">
        <v>11</v>
      </c>
    </row>
    <row r="443" spans="3:7" ht="15" thickBot="1" x14ac:dyDescent="0.35">
      <c r="C443" s="10">
        <v>43230</v>
      </c>
      <c r="D443" s="11">
        <v>0.39223379629629629</v>
      </c>
      <c r="E443" s="12" t="s">
        <v>9</v>
      </c>
      <c r="F443" s="12">
        <v>26</v>
      </c>
      <c r="G443" s="12" t="s">
        <v>10</v>
      </c>
    </row>
    <row r="444" spans="3:7" ht="15" thickBot="1" x14ac:dyDescent="0.35">
      <c r="C444" s="10">
        <v>43230</v>
      </c>
      <c r="D444" s="11">
        <v>0.39951388888888889</v>
      </c>
      <c r="E444" s="12" t="s">
        <v>9</v>
      </c>
      <c r="F444" s="12">
        <v>17</v>
      </c>
      <c r="G444" s="12" t="s">
        <v>10</v>
      </c>
    </row>
    <row r="445" spans="3:7" ht="15" thickBot="1" x14ac:dyDescent="0.35">
      <c r="C445" s="10">
        <v>43230</v>
      </c>
      <c r="D445" s="11">
        <v>0.40513888888888888</v>
      </c>
      <c r="E445" s="12" t="s">
        <v>9</v>
      </c>
      <c r="F445" s="12">
        <v>18</v>
      </c>
      <c r="G445" s="12" t="s">
        <v>10</v>
      </c>
    </row>
    <row r="446" spans="3:7" ht="15" thickBot="1" x14ac:dyDescent="0.35">
      <c r="C446" s="10">
        <v>43230</v>
      </c>
      <c r="D446" s="11">
        <v>0.40516203703703701</v>
      </c>
      <c r="E446" s="12" t="s">
        <v>9</v>
      </c>
      <c r="F446" s="12">
        <v>11</v>
      </c>
      <c r="G446" s="12" t="s">
        <v>10</v>
      </c>
    </row>
    <row r="447" spans="3:7" ht="15" thickBot="1" x14ac:dyDescent="0.35">
      <c r="C447" s="10">
        <v>43230</v>
      </c>
      <c r="D447" s="11">
        <v>0.40531249999999996</v>
      </c>
      <c r="E447" s="12" t="s">
        <v>9</v>
      </c>
      <c r="F447" s="12">
        <v>11</v>
      </c>
      <c r="G447" s="12" t="s">
        <v>11</v>
      </c>
    </row>
    <row r="448" spans="3:7" ht="15" thickBot="1" x14ac:dyDescent="0.35">
      <c r="C448" s="10">
        <v>43230</v>
      </c>
      <c r="D448" s="11">
        <v>0.42023148148148143</v>
      </c>
      <c r="E448" s="12" t="s">
        <v>9</v>
      </c>
      <c r="F448" s="12">
        <v>16</v>
      </c>
      <c r="G448" s="12" t="s">
        <v>11</v>
      </c>
    </row>
    <row r="449" spans="3:7" ht="15" thickBot="1" x14ac:dyDescent="0.35">
      <c r="C449" s="10">
        <v>43230</v>
      </c>
      <c r="D449" s="11">
        <v>0.4238425925925926</v>
      </c>
      <c r="E449" s="12" t="s">
        <v>9</v>
      </c>
      <c r="F449" s="12">
        <v>10</v>
      </c>
      <c r="G449" s="12" t="s">
        <v>11</v>
      </c>
    </row>
    <row r="450" spans="3:7" ht="15" thickBot="1" x14ac:dyDescent="0.35">
      <c r="C450" s="10">
        <v>43230</v>
      </c>
      <c r="D450" s="11">
        <v>0.4247569444444444</v>
      </c>
      <c r="E450" s="12" t="s">
        <v>9</v>
      </c>
      <c r="F450" s="12">
        <v>25</v>
      </c>
      <c r="G450" s="12" t="s">
        <v>10</v>
      </c>
    </row>
    <row r="451" spans="3:7" ht="15" thickBot="1" x14ac:dyDescent="0.35">
      <c r="C451" s="10">
        <v>43230</v>
      </c>
      <c r="D451" s="11">
        <v>0.42910879629629628</v>
      </c>
      <c r="E451" s="12" t="s">
        <v>9</v>
      </c>
      <c r="F451" s="12">
        <v>25</v>
      </c>
      <c r="G451" s="12" t="s">
        <v>10</v>
      </c>
    </row>
    <row r="452" spans="3:7" ht="15" thickBot="1" x14ac:dyDescent="0.35">
      <c r="C452" s="10">
        <v>43230</v>
      </c>
      <c r="D452" s="11">
        <v>0.43181712962962965</v>
      </c>
      <c r="E452" s="12" t="s">
        <v>9</v>
      </c>
      <c r="F452" s="12">
        <v>21</v>
      </c>
      <c r="G452" s="12" t="s">
        <v>10</v>
      </c>
    </row>
    <row r="453" spans="3:7" ht="15" thickBot="1" x14ac:dyDescent="0.35">
      <c r="C453" s="10">
        <v>43230</v>
      </c>
      <c r="D453" s="11">
        <v>0.43307870370370366</v>
      </c>
      <c r="E453" s="12" t="s">
        <v>9</v>
      </c>
      <c r="F453" s="12">
        <v>12</v>
      </c>
      <c r="G453" s="12" t="s">
        <v>11</v>
      </c>
    </row>
    <row r="454" spans="3:7" ht="15" thickBot="1" x14ac:dyDescent="0.35">
      <c r="C454" s="10">
        <v>43230</v>
      </c>
      <c r="D454" s="11">
        <v>0.43490740740740735</v>
      </c>
      <c r="E454" s="12" t="s">
        <v>9</v>
      </c>
      <c r="F454" s="12">
        <v>26</v>
      </c>
      <c r="G454" s="12" t="s">
        <v>10</v>
      </c>
    </row>
    <row r="455" spans="3:7" ht="15" thickBot="1" x14ac:dyDescent="0.35">
      <c r="C455" s="10">
        <v>43230</v>
      </c>
      <c r="D455" s="11">
        <v>0.43793981481481481</v>
      </c>
      <c r="E455" s="12" t="s">
        <v>9</v>
      </c>
      <c r="F455" s="12">
        <v>11</v>
      </c>
      <c r="G455" s="12" t="s">
        <v>11</v>
      </c>
    </row>
    <row r="456" spans="3:7" ht="15" thickBot="1" x14ac:dyDescent="0.35">
      <c r="C456" s="10">
        <v>43230</v>
      </c>
      <c r="D456" s="11">
        <v>0.43973379629629633</v>
      </c>
      <c r="E456" s="12" t="s">
        <v>9</v>
      </c>
      <c r="F456" s="12">
        <v>12</v>
      </c>
      <c r="G456" s="12" t="s">
        <v>10</v>
      </c>
    </row>
    <row r="457" spans="3:7" ht="15" thickBot="1" x14ac:dyDescent="0.35">
      <c r="C457" s="10">
        <v>43230</v>
      </c>
      <c r="D457" s="11">
        <v>0.44839120370370367</v>
      </c>
      <c r="E457" s="12" t="s">
        <v>9</v>
      </c>
      <c r="F457" s="12">
        <v>19</v>
      </c>
      <c r="G457" s="12" t="s">
        <v>10</v>
      </c>
    </row>
    <row r="458" spans="3:7" ht="15" thickBot="1" x14ac:dyDescent="0.35">
      <c r="C458" s="10">
        <v>43230</v>
      </c>
      <c r="D458" s="11">
        <v>0.45402777777777775</v>
      </c>
      <c r="E458" s="12" t="s">
        <v>9</v>
      </c>
      <c r="F458" s="12">
        <v>23</v>
      </c>
      <c r="G458" s="12" t="s">
        <v>10</v>
      </c>
    </row>
    <row r="459" spans="3:7" ht="15" thickBot="1" x14ac:dyDescent="0.35">
      <c r="C459" s="10">
        <v>43230</v>
      </c>
      <c r="D459" s="11">
        <v>0.45841435185185181</v>
      </c>
      <c r="E459" s="12" t="s">
        <v>9</v>
      </c>
      <c r="F459" s="12">
        <v>10</v>
      </c>
      <c r="G459" s="12" t="s">
        <v>11</v>
      </c>
    </row>
    <row r="460" spans="3:7" ht="15" thickBot="1" x14ac:dyDescent="0.35">
      <c r="C460" s="10">
        <v>43230</v>
      </c>
      <c r="D460" s="11">
        <v>0.45855324074074072</v>
      </c>
      <c r="E460" s="12" t="s">
        <v>9</v>
      </c>
      <c r="F460" s="12">
        <v>29</v>
      </c>
      <c r="G460" s="12" t="s">
        <v>10</v>
      </c>
    </row>
    <row r="461" spans="3:7" ht="15" thickBot="1" x14ac:dyDescent="0.35">
      <c r="C461" s="10">
        <v>43230</v>
      </c>
      <c r="D461" s="11">
        <v>0.4599421296296296</v>
      </c>
      <c r="E461" s="12" t="s">
        <v>9</v>
      </c>
      <c r="F461" s="12">
        <v>10</v>
      </c>
      <c r="G461" s="12" t="s">
        <v>11</v>
      </c>
    </row>
    <row r="462" spans="3:7" ht="15" thickBot="1" x14ac:dyDescent="0.35">
      <c r="C462" s="10">
        <v>43230</v>
      </c>
      <c r="D462" s="11">
        <v>0.46160879629629631</v>
      </c>
      <c r="E462" s="12" t="s">
        <v>9</v>
      </c>
      <c r="F462" s="12">
        <v>28</v>
      </c>
      <c r="G462" s="12" t="s">
        <v>10</v>
      </c>
    </row>
    <row r="463" spans="3:7" ht="15" thickBot="1" x14ac:dyDescent="0.35">
      <c r="C463" s="10">
        <v>43230</v>
      </c>
      <c r="D463" s="11">
        <v>0.46326388888888892</v>
      </c>
      <c r="E463" s="12" t="s">
        <v>9</v>
      </c>
      <c r="F463" s="12">
        <v>31</v>
      </c>
      <c r="G463" s="12" t="s">
        <v>10</v>
      </c>
    </row>
    <row r="464" spans="3:7" ht="15" thickBot="1" x14ac:dyDescent="0.35">
      <c r="C464" s="10">
        <v>43230</v>
      </c>
      <c r="D464" s="11">
        <v>0.46328703703703705</v>
      </c>
      <c r="E464" s="12" t="s">
        <v>9</v>
      </c>
      <c r="F464" s="12">
        <v>27</v>
      </c>
      <c r="G464" s="12" t="s">
        <v>10</v>
      </c>
    </row>
    <row r="465" spans="3:7" ht="15" thickBot="1" x14ac:dyDescent="0.35">
      <c r="C465" s="10">
        <v>43230</v>
      </c>
      <c r="D465" s="11">
        <v>0.4646527777777778</v>
      </c>
      <c r="E465" s="12" t="s">
        <v>9</v>
      </c>
      <c r="F465" s="12">
        <v>33</v>
      </c>
      <c r="G465" s="12" t="s">
        <v>11</v>
      </c>
    </row>
    <row r="466" spans="3:7" ht="15" thickBot="1" x14ac:dyDescent="0.35">
      <c r="C466" s="10">
        <v>43230</v>
      </c>
      <c r="D466" s="11">
        <v>0.4647222222222222</v>
      </c>
      <c r="E466" s="12" t="s">
        <v>9</v>
      </c>
      <c r="F466" s="12">
        <v>12</v>
      </c>
      <c r="G466" s="12" t="s">
        <v>11</v>
      </c>
    </row>
    <row r="467" spans="3:7" ht="15" thickBot="1" x14ac:dyDescent="0.35">
      <c r="C467" s="10">
        <v>43230</v>
      </c>
      <c r="D467" s="11">
        <v>0.46500000000000002</v>
      </c>
      <c r="E467" s="12" t="s">
        <v>9</v>
      </c>
      <c r="F467" s="12">
        <v>13</v>
      </c>
      <c r="G467" s="12" t="s">
        <v>11</v>
      </c>
    </row>
    <row r="468" spans="3:7" ht="15" thickBot="1" x14ac:dyDescent="0.35">
      <c r="C468" s="10">
        <v>43230</v>
      </c>
      <c r="D468" s="11">
        <v>0.46936342592592589</v>
      </c>
      <c r="E468" s="12" t="s">
        <v>9</v>
      </c>
      <c r="F468" s="12">
        <v>12</v>
      </c>
      <c r="G468" s="12" t="s">
        <v>10</v>
      </c>
    </row>
    <row r="469" spans="3:7" ht="15" thickBot="1" x14ac:dyDescent="0.35">
      <c r="C469" s="10">
        <v>43230</v>
      </c>
      <c r="D469" s="11">
        <v>0.46949074074074071</v>
      </c>
      <c r="E469" s="12" t="s">
        <v>9</v>
      </c>
      <c r="F469" s="12">
        <v>10</v>
      </c>
      <c r="G469" s="12" t="s">
        <v>10</v>
      </c>
    </row>
    <row r="470" spans="3:7" ht="15" thickBot="1" x14ac:dyDescent="0.35">
      <c r="C470" s="10">
        <v>43230</v>
      </c>
      <c r="D470" s="11">
        <v>0.47074074074074074</v>
      </c>
      <c r="E470" s="12" t="s">
        <v>9</v>
      </c>
      <c r="F470" s="12">
        <v>12</v>
      </c>
      <c r="G470" s="12" t="s">
        <v>10</v>
      </c>
    </row>
    <row r="471" spans="3:7" ht="15" thickBot="1" x14ac:dyDescent="0.35">
      <c r="C471" s="10">
        <v>43230</v>
      </c>
      <c r="D471" s="11">
        <v>0.47233796296296293</v>
      </c>
      <c r="E471" s="12" t="s">
        <v>9</v>
      </c>
      <c r="F471" s="12">
        <v>12</v>
      </c>
      <c r="G471" s="12" t="s">
        <v>11</v>
      </c>
    </row>
    <row r="472" spans="3:7" ht="15" thickBot="1" x14ac:dyDescent="0.35">
      <c r="C472" s="10">
        <v>43230</v>
      </c>
      <c r="D472" s="11">
        <v>0.47636574074074073</v>
      </c>
      <c r="E472" s="12" t="s">
        <v>9</v>
      </c>
      <c r="F472" s="12">
        <v>27</v>
      </c>
      <c r="G472" s="12" t="s">
        <v>10</v>
      </c>
    </row>
    <row r="473" spans="3:7" ht="15" thickBot="1" x14ac:dyDescent="0.35">
      <c r="C473" s="10">
        <v>43230</v>
      </c>
      <c r="D473" s="11">
        <v>0.4790625</v>
      </c>
      <c r="E473" s="12" t="s">
        <v>9</v>
      </c>
      <c r="F473" s="12">
        <v>11</v>
      </c>
      <c r="G473" s="12" t="s">
        <v>10</v>
      </c>
    </row>
    <row r="474" spans="3:7" ht="15" thickBot="1" x14ac:dyDescent="0.35">
      <c r="C474" s="10">
        <v>43230</v>
      </c>
      <c r="D474" s="11">
        <v>0.48534722222222221</v>
      </c>
      <c r="E474" s="12" t="s">
        <v>9</v>
      </c>
      <c r="F474" s="12">
        <v>10</v>
      </c>
      <c r="G474" s="12" t="s">
        <v>11</v>
      </c>
    </row>
    <row r="475" spans="3:7" ht="15" thickBot="1" x14ac:dyDescent="0.35">
      <c r="C475" s="10">
        <v>43230</v>
      </c>
      <c r="D475" s="11">
        <v>0.49625000000000002</v>
      </c>
      <c r="E475" s="12" t="s">
        <v>9</v>
      </c>
      <c r="F475" s="12">
        <v>23</v>
      </c>
      <c r="G475" s="12" t="s">
        <v>10</v>
      </c>
    </row>
    <row r="476" spans="3:7" ht="15" thickBot="1" x14ac:dyDescent="0.35">
      <c r="C476" s="10">
        <v>43230</v>
      </c>
      <c r="D476" s="11">
        <v>0.50403935185185189</v>
      </c>
      <c r="E476" s="12" t="s">
        <v>9</v>
      </c>
      <c r="F476" s="12">
        <v>24</v>
      </c>
      <c r="G476" s="12" t="s">
        <v>11</v>
      </c>
    </row>
    <row r="477" spans="3:7" ht="15" thickBot="1" x14ac:dyDescent="0.35">
      <c r="C477" s="10">
        <v>43230</v>
      </c>
      <c r="D477" s="11">
        <v>0.50892361111111117</v>
      </c>
      <c r="E477" s="12" t="s">
        <v>9</v>
      </c>
      <c r="F477" s="12">
        <v>25</v>
      </c>
      <c r="G477" s="12" t="s">
        <v>11</v>
      </c>
    </row>
    <row r="478" spans="3:7" ht="15" thickBot="1" x14ac:dyDescent="0.35">
      <c r="C478" s="10">
        <v>43230</v>
      </c>
      <c r="D478" s="11">
        <v>0.50898148148148148</v>
      </c>
      <c r="E478" s="12" t="s">
        <v>9</v>
      </c>
      <c r="F478" s="12">
        <v>14</v>
      </c>
      <c r="G478" s="12" t="s">
        <v>11</v>
      </c>
    </row>
    <row r="479" spans="3:7" ht="15" thickBot="1" x14ac:dyDescent="0.35">
      <c r="C479" s="10">
        <v>43230</v>
      </c>
      <c r="D479" s="11">
        <v>0.50918981481481485</v>
      </c>
      <c r="E479" s="12" t="s">
        <v>9</v>
      </c>
      <c r="F479" s="12">
        <v>10</v>
      </c>
      <c r="G479" s="12" t="s">
        <v>11</v>
      </c>
    </row>
    <row r="480" spans="3:7" ht="15" thickBot="1" x14ac:dyDescent="0.35">
      <c r="C480" s="10">
        <v>43230</v>
      </c>
      <c r="D480" s="11">
        <v>0.50930555555555557</v>
      </c>
      <c r="E480" s="12" t="s">
        <v>9</v>
      </c>
      <c r="F480" s="12">
        <v>10</v>
      </c>
      <c r="G480" s="12" t="s">
        <v>11</v>
      </c>
    </row>
    <row r="481" spans="3:7" ht="15" thickBot="1" x14ac:dyDescent="0.35">
      <c r="C481" s="10">
        <v>43230</v>
      </c>
      <c r="D481" s="11">
        <v>0.51089120370370367</v>
      </c>
      <c r="E481" s="12" t="s">
        <v>9</v>
      </c>
      <c r="F481" s="12">
        <v>9</v>
      </c>
      <c r="G481" s="12" t="s">
        <v>11</v>
      </c>
    </row>
    <row r="482" spans="3:7" ht="15" thickBot="1" x14ac:dyDescent="0.35">
      <c r="C482" s="10">
        <v>43230</v>
      </c>
      <c r="D482" s="11">
        <v>0.51342592592592595</v>
      </c>
      <c r="E482" s="12" t="s">
        <v>9</v>
      </c>
      <c r="F482" s="12">
        <v>17</v>
      </c>
      <c r="G482" s="12" t="s">
        <v>10</v>
      </c>
    </row>
    <row r="483" spans="3:7" ht="15" thickBot="1" x14ac:dyDescent="0.35">
      <c r="C483" s="10">
        <v>43230</v>
      </c>
      <c r="D483" s="11">
        <v>0.51459490740740743</v>
      </c>
      <c r="E483" s="12" t="s">
        <v>9</v>
      </c>
      <c r="F483" s="12">
        <v>22</v>
      </c>
      <c r="G483" s="12" t="s">
        <v>10</v>
      </c>
    </row>
    <row r="484" spans="3:7" ht="15" thickBot="1" x14ac:dyDescent="0.35">
      <c r="C484" s="10">
        <v>43230</v>
      </c>
      <c r="D484" s="11">
        <v>0.52247685185185189</v>
      </c>
      <c r="E484" s="12" t="s">
        <v>9</v>
      </c>
      <c r="F484" s="12">
        <v>18</v>
      </c>
      <c r="G484" s="12" t="s">
        <v>11</v>
      </c>
    </row>
    <row r="485" spans="3:7" ht="15" thickBot="1" x14ac:dyDescent="0.35">
      <c r="C485" s="10">
        <v>43230</v>
      </c>
      <c r="D485" s="11">
        <v>0.52833333333333332</v>
      </c>
      <c r="E485" s="12" t="s">
        <v>9</v>
      </c>
      <c r="F485" s="12">
        <v>20</v>
      </c>
      <c r="G485" s="12" t="s">
        <v>10</v>
      </c>
    </row>
    <row r="486" spans="3:7" ht="15" thickBot="1" x14ac:dyDescent="0.35">
      <c r="C486" s="10">
        <v>43230</v>
      </c>
      <c r="D486" s="11">
        <v>0.52923611111111113</v>
      </c>
      <c r="E486" s="12" t="s">
        <v>9</v>
      </c>
      <c r="F486" s="12">
        <v>28</v>
      </c>
      <c r="G486" s="12" t="s">
        <v>10</v>
      </c>
    </row>
    <row r="487" spans="3:7" ht="15" thickBot="1" x14ac:dyDescent="0.35">
      <c r="C487" s="10">
        <v>43230</v>
      </c>
      <c r="D487" s="11">
        <v>0.53216435185185185</v>
      </c>
      <c r="E487" s="12" t="s">
        <v>9</v>
      </c>
      <c r="F487" s="12">
        <v>9</v>
      </c>
      <c r="G487" s="12" t="s">
        <v>11</v>
      </c>
    </row>
    <row r="488" spans="3:7" ht="15" thickBot="1" x14ac:dyDescent="0.35">
      <c r="C488" s="10">
        <v>43230</v>
      </c>
      <c r="D488" s="11">
        <v>0.5332986111111111</v>
      </c>
      <c r="E488" s="12" t="s">
        <v>9</v>
      </c>
      <c r="F488" s="12">
        <v>14</v>
      </c>
      <c r="G488" s="12" t="s">
        <v>10</v>
      </c>
    </row>
    <row r="489" spans="3:7" ht="15" thickBot="1" x14ac:dyDescent="0.35">
      <c r="C489" s="10">
        <v>43230</v>
      </c>
      <c r="D489" s="11">
        <v>0.53880787037037037</v>
      </c>
      <c r="E489" s="12" t="s">
        <v>9</v>
      </c>
      <c r="F489" s="12">
        <v>19</v>
      </c>
      <c r="G489" s="12" t="s">
        <v>10</v>
      </c>
    </row>
    <row r="490" spans="3:7" ht="15" thickBot="1" x14ac:dyDescent="0.35">
      <c r="C490" s="10">
        <v>43230</v>
      </c>
      <c r="D490" s="11">
        <v>0.56111111111111112</v>
      </c>
      <c r="E490" s="12" t="s">
        <v>9</v>
      </c>
      <c r="F490" s="12">
        <v>12</v>
      </c>
      <c r="G490" s="12" t="s">
        <v>11</v>
      </c>
    </row>
    <row r="491" spans="3:7" ht="15" thickBot="1" x14ac:dyDescent="0.35">
      <c r="C491" s="10">
        <v>43230</v>
      </c>
      <c r="D491" s="11">
        <v>0.57152777777777775</v>
      </c>
      <c r="E491" s="12" t="s">
        <v>9</v>
      </c>
      <c r="F491" s="12">
        <v>24</v>
      </c>
      <c r="G491" s="12" t="s">
        <v>10</v>
      </c>
    </row>
    <row r="492" spans="3:7" ht="15" thickBot="1" x14ac:dyDescent="0.35">
      <c r="C492" s="10">
        <v>43230</v>
      </c>
      <c r="D492" s="11">
        <v>0.57354166666666673</v>
      </c>
      <c r="E492" s="12" t="s">
        <v>9</v>
      </c>
      <c r="F492" s="12">
        <v>10</v>
      </c>
      <c r="G492" s="12" t="s">
        <v>10</v>
      </c>
    </row>
    <row r="493" spans="3:7" ht="15" thickBot="1" x14ac:dyDescent="0.35">
      <c r="C493" s="10">
        <v>43230</v>
      </c>
      <c r="D493" s="11">
        <v>0.59380787037037031</v>
      </c>
      <c r="E493" s="12" t="s">
        <v>9</v>
      </c>
      <c r="F493" s="12">
        <v>19</v>
      </c>
      <c r="G493" s="12" t="s">
        <v>10</v>
      </c>
    </row>
    <row r="494" spans="3:7" ht="15" thickBot="1" x14ac:dyDescent="0.35">
      <c r="C494" s="10">
        <v>43230</v>
      </c>
      <c r="D494" s="11">
        <v>0.59711805555555553</v>
      </c>
      <c r="E494" s="12" t="s">
        <v>9</v>
      </c>
      <c r="F494" s="12">
        <v>14</v>
      </c>
      <c r="G494" s="12" t="s">
        <v>11</v>
      </c>
    </row>
    <row r="495" spans="3:7" ht="15" thickBot="1" x14ac:dyDescent="0.35">
      <c r="C495" s="10">
        <v>43230</v>
      </c>
      <c r="D495" s="11">
        <v>0.5977083333333334</v>
      </c>
      <c r="E495" s="12" t="s">
        <v>9</v>
      </c>
      <c r="F495" s="12">
        <v>12</v>
      </c>
      <c r="G495" s="12" t="s">
        <v>10</v>
      </c>
    </row>
    <row r="496" spans="3:7" ht="15" thickBot="1" x14ac:dyDescent="0.35">
      <c r="C496" s="10">
        <v>43230</v>
      </c>
      <c r="D496" s="11">
        <v>0.59917824074074078</v>
      </c>
      <c r="E496" s="12" t="s">
        <v>9</v>
      </c>
      <c r="F496" s="12">
        <v>20</v>
      </c>
      <c r="G496" s="12" t="s">
        <v>10</v>
      </c>
    </row>
    <row r="497" spans="3:7" ht="15" thickBot="1" x14ac:dyDescent="0.35">
      <c r="C497" s="10">
        <v>43230</v>
      </c>
      <c r="D497" s="11">
        <v>0.61403935185185188</v>
      </c>
      <c r="E497" s="12" t="s">
        <v>9</v>
      </c>
      <c r="F497" s="12">
        <v>11</v>
      </c>
      <c r="G497" s="12" t="s">
        <v>10</v>
      </c>
    </row>
    <row r="498" spans="3:7" ht="15" thickBot="1" x14ac:dyDescent="0.35">
      <c r="C498" s="10">
        <v>43230</v>
      </c>
      <c r="D498" s="11">
        <v>0.61567129629629636</v>
      </c>
      <c r="E498" s="12" t="s">
        <v>9</v>
      </c>
      <c r="F498" s="12">
        <v>23</v>
      </c>
      <c r="G498" s="12" t="s">
        <v>11</v>
      </c>
    </row>
    <row r="499" spans="3:7" ht="15" thickBot="1" x14ac:dyDescent="0.35">
      <c r="C499" s="10">
        <v>43230</v>
      </c>
      <c r="D499" s="11">
        <v>0.6196990740740741</v>
      </c>
      <c r="E499" s="12" t="s">
        <v>9</v>
      </c>
      <c r="F499" s="12">
        <v>14</v>
      </c>
      <c r="G499" s="12" t="s">
        <v>10</v>
      </c>
    </row>
    <row r="500" spans="3:7" ht="15" thickBot="1" x14ac:dyDescent="0.35">
      <c r="C500" s="10">
        <v>43230</v>
      </c>
      <c r="D500" s="11">
        <v>0.62079861111111112</v>
      </c>
      <c r="E500" s="12" t="s">
        <v>9</v>
      </c>
      <c r="F500" s="12">
        <v>11</v>
      </c>
      <c r="G500" s="12" t="s">
        <v>11</v>
      </c>
    </row>
    <row r="501" spans="3:7" ht="15" thickBot="1" x14ac:dyDescent="0.35">
      <c r="C501" s="10">
        <v>43230</v>
      </c>
      <c r="D501" s="11">
        <v>0.62988425925925928</v>
      </c>
      <c r="E501" s="12" t="s">
        <v>9</v>
      </c>
      <c r="F501" s="12">
        <v>17</v>
      </c>
      <c r="G501" s="12" t="s">
        <v>11</v>
      </c>
    </row>
    <row r="502" spans="3:7" ht="15" thickBot="1" x14ac:dyDescent="0.35">
      <c r="C502" s="10">
        <v>43230</v>
      </c>
      <c r="D502" s="11">
        <v>0.62997685185185182</v>
      </c>
      <c r="E502" s="12" t="s">
        <v>9</v>
      </c>
      <c r="F502" s="12">
        <v>10</v>
      </c>
      <c r="G502" s="12" t="s">
        <v>11</v>
      </c>
    </row>
    <row r="503" spans="3:7" ht="15" thickBot="1" x14ac:dyDescent="0.35">
      <c r="C503" s="10">
        <v>43230</v>
      </c>
      <c r="D503" s="11">
        <v>0.64864583333333337</v>
      </c>
      <c r="E503" s="12" t="s">
        <v>9</v>
      </c>
      <c r="F503" s="12">
        <v>10</v>
      </c>
      <c r="G503" s="12" t="s">
        <v>10</v>
      </c>
    </row>
    <row r="504" spans="3:7" ht="15" thickBot="1" x14ac:dyDescent="0.35">
      <c r="C504" s="10">
        <v>43230</v>
      </c>
      <c r="D504" s="11">
        <v>0.65843750000000001</v>
      </c>
      <c r="E504" s="12" t="s">
        <v>9</v>
      </c>
      <c r="F504" s="12">
        <v>11</v>
      </c>
      <c r="G504" s="12" t="s">
        <v>11</v>
      </c>
    </row>
    <row r="505" spans="3:7" ht="15" thickBot="1" x14ac:dyDescent="0.35">
      <c r="C505" s="10">
        <v>43230</v>
      </c>
      <c r="D505" s="11">
        <v>0.65847222222222224</v>
      </c>
      <c r="E505" s="12" t="s">
        <v>9</v>
      </c>
      <c r="F505" s="12">
        <v>11</v>
      </c>
      <c r="G505" s="12" t="s">
        <v>11</v>
      </c>
    </row>
    <row r="506" spans="3:7" ht="15" thickBot="1" x14ac:dyDescent="0.35">
      <c r="C506" s="10">
        <v>43230</v>
      </c>
      <c r="D506" s="11">
        <v>0.67391203703703706</v>
      </c>
      <c r="E506" s="12" t="s">
        <v>9</v>
      </c>
      <c r="F506" s="12">
        <v>18</v>
      </c>
      <c r="G506" s="12" t="s">
        <v>10</v>
      </c>
    </row>
    <row r="507" spans="3:7" ht="15" thickBot="1" x14ac:dyDescent="0.35">
      <c r="C507" s="10">
        <v>43230</v>
      </c>
      <c r="D507" s="11">
        <v>0.68670138888888888</v>
      </c>
      <c r="E507" s="12" t="s">
        <v>9</v>
      </c>
      <c r="F507" s="12">
        <v>10</v>
      </c>
      <c r="G507" s="12" t="s">
        <v>11</v>
      </c>
    </row>
    <row r="508" spans="3:7" ht="15" thickBot="1" x14ac:dyDescent="0.35">
      <c r="C508" s="10">
        <v>43230</v>
      </c>
      <c r="D508" s="11">
        <v>0.69798611111111108</v>
      </c>
      <c r="E508" s="12" t="s">
        <v>9</v>
      </c>
      <c r="F508" s="12">
        <v>14</v>
      </c>
      <c r="G508" s="12" t="s">
        <v>10</v>
      </c>
    </row>
    <row r="509" spans="3:7" ht="15" thickBot="1" x14ac:dyDescent="0.35">
      <c r="C509" s="10">
        <v>43230</v>
      </c>
      <c r="D509" s="11">
        <v>0.6980439814814815</v>
      </c>
      <c r="E509" s="12" t="s">
        <v>9</v>
      </c>
      <c r="F509" s="12">
        <v>20</v>
      </c>
      <c r="G509" s="12" t="s">
        <v>10</v>
      </c>
    </row>
    <row r="510" spans="3:7" ht="15" thickBot="1" x14ac:dyDescent="0.35">
      <c r="C510" s="10">
        <v>43230</v>
      </c>
      <c r="D510" s="11">
        <v>0.70119212962962962</v>
      </c>
      <c r="E510" s="12" t="s">
        <v>9</v>
      </c>
      <c r="F510" s="12">
        <v>18</v>
      </c>
      <c r="G510" s="12" t="s">
        <v>10</v>
      </c>
    </row>
    <row r="511" spans="3:7" ht="15" thickBot="1" x14ac:dyDescent="0.35">
      <c r="C511" s="10">
        <v>43230</v>
      </c>
      <c r="D511" s="11">
        <v>0.72922453703703705</v>
      </c>
      <c r="E511" s="12" t="s">
        <v>9</v>
      </c>
      <c r="F511" s="12">
        <v>16</v>
      </c>
      <c r="G511" s="12" t="s">
        <v>10</v>
      </c>
    </row>
    <row r="512" spans="3:7" ht="15" thickBot="1" x14ac:dyDescent="0.35">
      <c r="C512" s="10">
        <v>43230</v>
      </c>
      <c r="D512" s="11">
        <v>0.72924768518518512</v>
      </c>
      <c r="E512" s="12" t="s">
        <v>9</v>
      </c>
      <c r="F512" s="12">
        <v>11</v>
      </c>
      <c r="G512" s="12" t="s">
        <v>10</v>
      </c>
    </row>
    <row r="513" spans="3:7" ht="15" thickBot="1" x14ac:dyDescent="0.35">
      <c r="C513" s="10">
        <v>43230</v>
      </c>
      <c r="D513" s="11">
        <v>0.73495370370370372</v>
      </c>
      <c r="E513" s="12" t="s">
        <v>9</v>
      </c>
      <c r="F513" s="12">
        <v>11</v>
      </c>
      <c r="G513" s="12" t="s">
        <v>11</v>
      </c>
    </row>
    <row r="514" spans="3:7" ht="15" thickBot="1" x14ac:dyDescent="0.35">
      <c r="C514" s="10">
        <v>43230</v>
      </c>
      <c r="D514" s="11">
        <v>0.74542824074074077</v>
      </c>
      <c r="E514" s="12" t="s">
        <v>9</v>
      </c>
      <c r="F514" s="12">
        <v>10</v>
      </c>
      <c r="G514" s="12" t="s">
        <v>11</v>
      </c>
    </row>
    <row r="515" spans="3:7" ht="15" thickBot="1" x14ac:dyDescent="0.35">
      <c r="C515" s="10">
        <v>43230</v>
      </c>
      <c r="D515" s="11">
        <v>0.74878472222222225</v>
      </c>
      <c r="E515" s="12" t="s">
        <v>9</v>
      </c>
      <c r="F515" s="12">
        <v>24</v>
      </c>
      <c r="G515" s="12" t="s">
        <v>10</v>
      </c>
    </row>
    <row r="516" spans="3:7" ht="15" thickBot="1" x14ac:dyDescent="0.35">
      <c r="C516" s="10">
        <v>43230</v>
      </c>
      <c r="D516" s="11">
        <v>0.75070601851851848</v>
      </c>
      <c r="E516" s="12" t="s">
        <v>9</v>
      </c>
      <c r="F516" s="12">
        <v>10</v>
      </c>
      <c r="G516" s="12" t="s">
        <v>11</v>
      </c>
    </row>
    <row r="517" spans="3:7" ht="15" thickBot="1" x14ac:dyDescent="0.35">
      <c r="C517" s="10">
        <v>43230</v>
      </c>
      <c r="D517" s="11">
        <v>0.75234953703703711</v>
      </c>
      <c r="E517" s="12" t="s">
        <v>9</v>
      </c>
      <c r="F517" s="12">
        <v>11</v>
      </c>
      <c r="G517" s="12" t="s">
        <v>11</v>
      </c>
    </row>
    <row r="518" spans="3:7" ht="15" thickBot="1" x14ac:dyDescent="0.35">
      <c r="C518" s="10">
        <v>43230</v>
      </c>
      <c r="D518" s="11">
        <v>0.76914351851851848</v>
      </c>
      <c r="E518" s="12" t="s">
        <v>9</v>
      </c>
      <c r="F518" s="12">
        <v>10</v>
      </c>
      <c r="G518" s="12" t="s">
        <v>10</v>
      </c>
    </row>
    <row r="519" spans="3:7" ht="15" thickBot="1" x14ac:dyDescent="0.35">
      <c r="C519" s="10">
        <v>43230</v>
      </c>
      <c r="D519" s="11">
        <v>0.77940972222222227</v>
      </c>
      <c r="E519" s="12" t="s">
        <v>9</v>
      </c>
      <c r="F519" s="12">
        <v>8</v>
      </c>
      <c r="G519" s="12" t="s">
        <v>11</v>
      </c>
    </row>
    <row r="520" spans="3:7" ht="15" thickBot="1" x14ac:dyDescent="0.35">
      <c r="C520" s="10">
        <v>43230</v>
      </c>
      <c r="D520" s="11">
        <v>0.80880787037037039</v>
      </c>
      <c r="E520" s="12" t="s">
        <v>9</v>
      </c>
      <c r="F520" s="12">
        <v>8</v>
      </c>
      <c r="G520" s="12" t="s">
        <v>10</v>
      </c>
    </row>
    <row r="521" spans="3:7" ht="15" thickBot="1" x14ac:dyDescent="0.35">
      <c r="C521" s="10">
        <v>43230</v>
      </c>
      <c r="D521" s="11">
        <v>0.8291898148148148</v>
      </c>
      <c r="E521" s="12" t="s">
        <v>9</v>
      </c>
      <c r="F521" s="12">
        <v>20</v>
      </c>
      <c r="G521" s="12" t="s">
        <v>10</v>
      </c>
    </row>
    <row r="522" spans="3:7" ht="15" thickBot="1" x14ac:dyDescent="0.35">
      <c r="C522" s="10">
        <v>43230</v>
      </c>
      <c r="D522" s="11">
        <v>0.86337962962962955</v>
      </c>
      <c r="E522" s="12" t="s">
        <v>9</v>
      </c>
      <c r="F522" s="12">
        <v>12</v>
      </c>
      <c r="G522" s="12" t="s">
        <v>11</v>
      </c>
    </row>
    <row r="523" spans="3:7" ht="15" thickBot="1" x14ac:dyDescent="0.35">
      <c r="C523" s="10">
        <v>43230</v>
      </c>
      <c r="D523" s="11">
        <v>0.94222222222222218</v>
      </c>
      <c r="E523" s="12" t="s">
        <v>9</v>
      </c>
      <c r="F523" s="12">
        <v>21</v>
      </c>
      <c r="G523" s="12" t="s">
        <v>10</v>
      </c>
    </row>
    <row r="524" spans="3:7" ht="15" thickBot="1" x14ac:dyDescent="0.35">
      <c r="C524" s="10">
        <v>43231</v>
      </c>
      <c r="D524" s="11">
        <v>0.14996527777777777</v>
      </c>
      <c r="E524" s="12" t="s">
        <v>9</v>
      </c>
      <c r="F524" s="12">
        <v>23</v>
      </c>
      <c r="G524" s="12" t="s">
        <v>10</v>
      </c>
    </row>
    <row r="525" spans="3:7" ht="15" thickBot="1" x14ac:dyDescent="0.35">
      <c r="C525" s="10">
        <v>43231</v>
      </c>
      <c r="D525" s="11">
        <v>0.15300925925925926</v>
      </c>
      <c r="E525" s="12" t="s">
        <v>9</v>
      </c>
      <c r="F525" s="12">
        <v>11</v>
      </c>
      <c r="G525" s="12" t="s">
        <v>11</v>
      </c>
    </row>
    <row r="526" spans="3:7" ht="15" thickBot="1" x14ac:dyDescent="0.35">
      <c r="C526" s="10">
        <v>43231</v>
      </c>
      <c r="D526" s="11">
        <v>0.15344907407407407</v>
      </c>
      <c r="E526" s="12" t="s">
        <v>9</v>
      </c>
      <c r="F526" s="12">
        <v>11</v>
      </c>
      <c r="G526" s="12" t="s">
        <v>11</v>
      </c>
    </row>
    <row r="527" spans="3:7" ht="15" thickBot="1" x14ac:dyDescent="0.35">
      <c r="C527" s="10">
        <v>43231</v>
      </c>
      <c r="D527" s="11">
        <v>0.2829861111111111</v>
      </c>
      <c r="E527" s="12" t="s">
        <v>9</v>
      </c>
      <c r="F527" s="12">
        <v>9</v>
      </c>
      <c r="G527" s="12" t="s">
        <v>11</v>
      </c>
    </row>
    <row r="528" spans="3:7" ht="15" thickBot="1" x14ac:dyDescent="0.35">
      <c r="C528" s="10">
        <v>43231</v>
      </c>
      <c r="D528" s="11">
        <v>0.2829976851851852</v>
      </c>
      <c r="E528" s="12" t="s">
        <v>9</v>
      </c>
      <c r="F528" s="12">
        <v>8</v>
      </c>
      <c r="G528" s="12" t="s">
        <v>11</v>
      </c>
    </row>
    <row r="529" spans="3:7" ht="15" thickBot="1" x14ac:dyDescent="0.35">
      <c r="C529" s="10">
        <v>43231</v>
      </c>
      <c r="D529" s="11">
        <v>0.2829976851851852</v>
      </c>
      <c r="E529" s="12" t="s">
        <v>9</v>
      </c>
      <c r="F529" s="12">
        <v>8</v>
      </c>
      <c r="G529" s="12" t="s">
        <v>11</v>
      </c>
    </row>
    <row r="530" spans="3:7" ht="15" thickBot="1" x14ac:dyDescent="0.35">
      <c r="C530" s="10">
        <v>43231</v>
      </c>
      <c r="D530" s="11">
        <v>0.28793981481481484</v>
      </c>
      <c r="E530" s="12" t="s">
        <v>9</v>
      </c>
      <c r="F530" s="12">
        <v>11</v>
      </c>
      <c r="G530" s="12" t="s">
        <v>11</v>
      </c>
    </row>
    <row r="531" spans="3:7" ht="15" thickBot="1" x14ac:dyDescent="0.35">
      <c r="C531" s="10">
        <v>43231</v>
      </c>
      <c r="D531" s="11">
        <v>0.28793981481481484</v>
      </c>
      <c r="E531" s="12" t="s">
        <v>9</v>
      </c>
      <c r="F531" s="12">
        <v>15</v>
      </c>
      <c r="G531" s="12" t="s">
        <v>11</v>
      </c>
    </row>
    <row r="532" spans="3:7" ht="15" thickBot="1" x14ac:dyDescent="0.35">
      <c r="C532" s="10">
        <v>43231</v>
      </c>
      <c r="D532" s="11">
        <v>0.28795138888888888</v>
      </c>
      <c r="E532" s="12" t="s">
        <v>9</v>
      </c>
      <c r="F532" s="12">
        <v>11</v>
      </c>
      <c r="G532" s="12" t="s">
        <v>11</v>
      </c>
    </row>
    <row r="533" spans="3:7" ht="15" thickBot="1" x14ac:dyDescent="0.35">
      <c r="C533" s="10">
        <v>43231</v>
      </c>
      <c r="D533" s="11">
        <v>0.28796296296296298</v>
      </c>
      <c r="E533" s="12" t="s">
        <v>9</v>
      </c>
      <c r="F533" s="12">
        <v>13</v>
      </c>
      <c r="G533" s="12" t="s">
        <v>11</v>
      </c>
    </row>
    <row r="534" spans="3:7" ht="15" thickBot="1" x14ac:dyDescent="0.35">
      <c r="C534" s="10">
        <v>43231</v>
      </c>
      <c r="D534" s="11">
        <v>0.28798611111111111</v>
      </c>
      <c r="E534" s="12" t="s">
        <v>9</v>
      </c>
      <c r="F534" s="12">
        <v>16</v>
      </c>
      <c r="G534" s="12" t="s">
        <v>11</v>
      </c>
    </row>
    <row r="535" spans="3:7" ht="15" thickBot="1" x14ac:dyDescent="0.35">
      <c r="C535" s="10">
        <v>43231</v>
      </c>
      <c r="D535" s="11">
        <v>0.28799768518518515</v>
      </c>
      <c r="E535" s="12" t="s">
        <v>9</v>
      </c>
      <c r="F535" s="12">
        <v>17</v>
      </c>
      <c r="G535" s="12" t="s">
        <v>11</v>
      </c>
    </row>
    <row r="536" spans="3:7" ht="15" thickBot="1" x14ac:dyDescent="0.35">
      <c r="C536" s="10">
        <v>43231</v>
      </c>
      <c r="D536" s="11">
        <v>0.28961805555555559</v>
      </c>
      <c r="E536" s="12" t="s">
        <v>9</v>
      </c>
      <c r="F536" s="12">
        <v>23</v>
      </c>
      <c r="G536" s="12" t="s">
        <v>10</v>
      </c>
    </row>
    <row r="537" spans="3:7" ht="15" thickBot="1" x14ac:dyDescent="0.35">
      <c r="C537" s="10">
        <v>43231</v>
      </c>
      <c r="D537" s="11">
        <v>0.28961805555555559</v>
      </c>
      <c r="E537" s="12" t="s">
        <v>9</v>
      </c>
      <c r="F537" s="12">
        <v>23</v>
      </c>
      <c r="G537" s="12" t="s">
        <v>10</v>
      </c>
    </row>
    <row r="538" spans="3:7" ht="15" thickBot="1" x14ac:dyDescent="0.35">
      <c r="C538" s="10">
        <v>43231</v>
      </c>
      <c r="D538" s="11">
        <v>0.28962962962962963</v>
      </c>
      <c r="E538" s="12" t="s">
        <v>9</v>
      </c>
      <c r="F538" s="12">
        <v>13</v>
      </c>
      <c r="G538" s="12" t="s">
        <v>10</v>
      </c>
    </row>
    <row r="539" spans="3:7" ht="15" thickBot="1" x14ac:dyDescent="0.35">
      <c r="C539" s="10">
        <v>43231</v>
      </c>
      <c r="D539" s="11">
        <v>0.3331365740740741</v>
      </c>
      <c r="E539" s="12" t="s">
        <v>9</v>
      </c>
      <c r="F539" s="12">
        <v>21</v>
      </c>
      <c r="G539" s="12" t="s">
        <v>11</v>
      </c>
    </row>
    <row r="540" spans="3:7" ht="15" thickBot="1" x14ac:dyDescent="0.35">
      <c r="C540" s="10">
        <v>43231</v>
      </c>
      <c r="D540" s="11">
        <v>0.34129629629629626</v>
      </c>
      <c r="E540" s="12" t="s">
        <v>9</v>
      </c>
      <c r="F540" s="12">
        <v>20</v>
      </c>
      <c r="G540" s="12" t="s">
        <v>11</v>
      </c>
    </row>
    <row r="541" spans="3:7" ht="15" thickBot="1" x14ac:dyDescent="0.35">
      <c r="C541" s="10">
        <v>43231</v>
      </c>
      <c r="D541" s="11">
        <v>0.34824074074074068</v>
      </c>
      <c r="E541" s="12" t="s">
        <v>9</v>
      </c>
      <c r="F541" s="12">
        <v>11</v>
      </c>
      <c r="G541" s="12" t="s">
        <v>11</v>
      </c>
    </row>
    <row r="542" spans="3:7" ht="15" thickBot="1" x14ac:dyDescent="0.35">
      <c r="C542" s="10">
        <v>43231</v>
      </c>
      <c r="D542" s="11">
        <v>0.34958333333333336</v>
      </c>
      <c r="E542" s="12" t="s">
        <v>9</v>
      </c>
      <c r="F542" s="12">
        <v>10</v>
      </c>
      <c r="G542" s="12" t="s">
        <v>10</v>
      </c>
    </row>
    <row r="543" spans="3:7" ht="15" thickBot="1" x14ac:dyDescent="0.35">
      <c r="C543" s="10">
        <v>43231</v>
      </c>
      <c r="D543" s="11">
        <v>0.35078703703703701</v>
      </c>
      <c r="E543" s="12" t="s">
        <v>9</v>
      </c>
      <c r="F543" s="12">
        <v>11</v>
      </c>
      <c r="G543" s="12" t="s">
        <v>11</v>
      </c>
    </row>
    <row r="544" spans="3:7" ht="15" thickBot="1" x14ac:dyDescent="0.35">
      <c r="C544" s="10">
        <v>43231</v>
      </c>
      <c r="D544" s="11">
        <v>0.35659722222222223</v>
      </c>
      <c r="E544" s="12" t="s">
        <v>9</v>
      </c>
      <c r="F544" s="12">
        <v>23</v>
      </c>
      <c r="G544" s="12" t="s">
        <v>10</v>
      </c>
    </row>
    <row r="545" spans="3:7" ht="15" thickBot="1" x14ac:dyDescent="0.35">
      <c r="C545" s="10">
        <v>43231</v>
      </c>
      <c r="D545" s="11">
        <v>0.37474537037037042</v>
      </c>
      <c r="E545" s="12" t="s">
        <v>9</v>
      </c>
      <c r="F545" s="12">
        <v>13</v>
      </c>
      <c r="G545" s="12" t="s">
        <v>10</v>
      </c>
    </row>
    <row r="546" spans="3:7" ht="15" thickBot="1" x14ac:dyDescent="0.35">
      <c r="C546" s="10">
        <v>43231</v>
      </c>
      <c r="D546" s="11">
        <v>0.41228009259259263</v>
      </c>
      <c r="E546" s="12" t="s">
        <v>9</v>
      </c>
      <c r="F546" s="12">
        <v>11</v>
      </c>
      <c r="G546" s="12" t="s">
        <v>10</v>
      </c>
    </row>
    <row r="547" spans="3:7" ht="15" thickBot="1" x14ac:dyDescent="0.35">
      <c r="C547" s="10">
        <v>43231</v>
      </c>
      <c r="D547" s="11">
        <v>0.41312499999999996</v>
      </c>
      <c r="E547" s="12" t="s">
        <v>9</v>
      </c>
      <c r="F547" s="12">
        <v>11</v>
      </c>
      <c r="G547" s="12" t="s">
        <v>11</v>
      </c>
    </row>
    <row r="548" spans="3:7" ht="15" thickBot="1" x14ac:dyDescent="0.35">
      <c r="C548" s="10">
        <v>43231</v>
      </c>
      <c r="D548" s="11">
        <v>0.45565972222222223</v>
      </c>
      <c r="E548" s="12" t="s">
        <v>9</v>
      </c>
      <c r="F548" s="12">
        <v>11</v>
      </c>
      <c r="G548" s="12" t="s">
        <v>11</v>
      </c>
    </row>
    <row r="549" spans="3:7" ht="15" thickBot="1" x14ac:dyDescent="0.35">
      <c r="C549" s="10">
        <v>43231</v>
      </c>
      <c r="D549" s="11">
        <v>0.4762615740740741</v>
      </c>
      <c r="E549" s="12" t="s">
        <v>9</v>
      </c>
      <c r="F549" s="12">
        <v>11</v>
      </c>
      <c r="G549" s="12" t="s">
        <v>11</v>
      </c>
    </row>
    <row r="550" spans="3:7" ht="15" thickBot="1" x14ac:dyDescent="0.35">
      <c r="C550" s="10">
        <v>43231</v>
      </c>
      <c r="D550" s="11">
        <v>0.47635416666666663</v>
      </c>
      <c r="E550" s="12" t="s">
        <v>9</v>
      </c>
      <c r="F550" s="12">
        <v>10</v>
      </c>
      <c r="G550" s="12" t="s">
        <v>11</v>
      </c>
    </row>
    <row r="551" spans="3:7" ht="15" thickBot="1" x14ac:dyDescent="0.35">
      <c r="C551" s="10">
        <v>43231</v>
      </c>
      <c r="D551" s="11">
        <v>0.4773148148148148</v>
      </c>
      <c r="E551" s="12" t="s">
        <v>9</v>
      </c>
      <c r="F551" s="12">
        <v>17</v>
      </c>
      <c r="G551" s="12" t="s">
        <v>10</v>
      </c>
    </row>
    <row r="552" spans="3:7" ht="15" thickBot="1" x14ac:dyDescent="0.35">
      <c r="C552" s="10">
        <v>43231</v>
      </c>
      <c r="D552" s="11">
        <v>0.47791666666666671</v>
      </c>
      <c r="E552" s="12" t="s">
        <v>9</v>
      </c>
      <c r="F552" s="12">
        <v>12</v>
      </c>
      <c r="G552" s="12" t="s">
        <v>11</v>
      </c>
    </row>
    <row r="553" spans="3:7" ht="15" thickBot="1" x14ac:dyDescent="0.35">
      <c r="C553" s="10">
        <v>43231</v>
      </c>
      <c r="D553" s="11">
        <v>0.47795138888888888</v>
      </c>
      <c r="E553" s="12" t="s">
        <v>9</v>
      </c>
      <c r="F553" s="12">
        <v>10</v>
      </c>
      <c r="G553" s="12" t="s">
        <v>11</v>
      </c>
    </row>
    <row r="554" spans="3:7" ht="15" thickBot="1" x14ac:dyDescent="0.35">
      <c r="C554" s="10">
        <v>43231</v>
      </c>
      <c r="D554" s="11">
        <v>0.47804398148148147</v>
      </c>
      <c r="E554" s="12" t="s">
        <v>9</v>
      </c>
      <c r="F554" s="12">
        <v>12</v>
      </c>
      <c r="G554" s="12" t="s">
        <v>11</v>
      </c>
    </row>
    <row r="555" spans="3:7" ht="15" thickBot="1" x14ac:dyDescent="0.35">
      <c r="C555" s="10">
        <v>43231</v>
      </c>
      <c r="D555" s="11">
        <v>0.47839120370370369</v>
      </c>
      <c r="E555" s="12" t="s">
        <v>9</v>
      </c>
      <c r="F555" s="12">
        <v>22</v>
      </c>
      <c r="G555" s="12" t="s">
        <v>11</v>
      </c>
    </row>
    <row r="556" spans="3:7" ht="15" thickBot="1" x14ac:dyDescent="0.35">
      <c r="C556" s="10">
        <v>43231</v>
      </c>
      <c r="D556" s="11">
        <v>0.47840277777777779</v>
      </c>
      <c r="E556" s="12" t="s">
        <v>9</v>
      </c>
      <c r="F556" s="12">
        <v>21</v>
      </c>
      <c r="G556" s="12" t="s">
        <v>11</v>
      </c>
    </row>
    <row r="557" spans="3:7" ht="15" thickBot="1" x14ac:dyDescent="0.35">
      <c r="C557" s="10">
        <v>43231</v>
      </c>
      <c r="D557" s="11">
        <v>0.47842592592592598</v>
      </c>
      <c r="E557" s="12" t="s">
        <v>9</v>
      </c>
      <c r="F557" s="12">
        <v>18</v>
      </c>
      <c r="G557" s="12" t="s">
        <v>11</v>
      </c>
    </row>
    <row r="558" spans="3:7" ht="15" thickBot="1" x14ac:dyDescent="0.35">
      <c r="C558" s="10">
        <v>43231</v>
      </c>
      <c r="D558" s="11">
        <v>0.48202546296296295</v>
      </c>
      <c r="E558" s="12" t="s">
        <v>9</v>
      </c>
      <c r="F558" s="12">
        <v>13</v>
      </c>
      <c r="G558" s="12" t="s">
        <v>11</v>
      </c>
    </row>
    <row r="559" spans="3:7" ht="15" thickBot="1" x14ac:dyDescent="0.35">
      <c r="C559" s="10">
        <v>43231</v>
      </c>
      <c r="D559" s="11">
        <v>0.49451388888888892</v>
      </c>
      <c r="E559" s="12" t="s">
        <v>9</v>
      </c>
      <c r="F559" s="12">
        <v>11</v>
      </c>
      <c r="G559" s="12" t="s">
        <v>10</v>
      </c>
    </row>
    <row r="560" spans="3:7" ht="15" thickBot="1" x14ac:dyDescent="0.35">
      <c r="C560" s="10">
        <v>43231</v>
      </c>
      <c r="D560" s="11">
        <v>0.49831018518518522</v>
      </c>
      <c r="E560" s="12" t="s">
        <v>9</v>
      </c>
      <c r="F560" s="12">
        <v>12</v>
      </c>
      <c r="G560" s="12" t="s">
        <v>11</v>
      </c>
    </row>
    <row r="561" spans="3:7" ht="15" thickBot="1" x14ac:dyDescent="0.35">
      <c r="C561" s="10">
        <v>43231</v>
      </c>
      <c r="D561" s="11">
        <v>0.4991666666666667</v>
      </c>
      <c r="E561" s="12" t="s">
        <v>9</v>
      </c>
      <c r="F561" s="12">
        <v>12</v>
      </c>
      <c r="G561" s="12" t="s">
        <v>10</v>
      </c>
    </row>
    <row r="562" spans="3:7" ht="15" thickBot="1" x14ac:dyDescent="0.35">
      <c r="C562" s="10">
        <v>43231</v>
      </c>
      <c r="D562" s="11">
        <v>0.50179398148148147</v>
      </c>
      <c r="E562" s="12" t="s">
        <v>9</v>
      </c>
      <c r="F562" s="12">
        <v>26</v>
      </c>
      <c r="G562" s="12" t="s">
        <v>10</v>
      </c>
    </row>
    <row r="563" spans="3:7" ht="15" thickBot="1" x14ac:dyDescent="0.35">
      <c r="C563" s="10">
        <v>43231</v>
      </c>
      <c r="D563" s="11">
        <v>0.52325231481481482</v>
      </c>
      <c r="E563" s="12" t="s">
        <v>9</v>
      </c>
      <c r="F563" s="12">
        <v>15</v>
      </c>
      <c r="G563" s="12" t="s">
        <v>11</v>
      </c>
    </row>
    <row r="564" spans="3:7" ht="15" thickBot="1" x14ac:dyDescent="0.35">
      <c r="C564" s="10">
        <v>43231</v>
      </c>
      <c r="D564" s="11">
        <v>0.52597222222222217</v>
      </c>
      <c r="E564" s="12" t="s">
        <v>9</v>
      </c>
      <c r="F564" s="12">
        <v>25</v>
      </c>
      <c r="G564" s="12" t="s">
        <v>10</v>
      </c>
    </row>
    <row r="565" spans="3:7" ht="15" thickBot="1" x14ac:dyDescent="0.35">
      <c r="C565" s="10">
        <v>43231</v>
      </c>
      <c r="D565" s="11">
        <v>0.52836805555555555</v>
      </c>
      <c r="E565" s="12" t="s">
        <v>9</v>
      </c>
      <c r="F565" s="12">
        <v>19</v>
      </c>
      <c r="G565" s="12" t="s">
        <v>10</v>
      </c>
    </row>
    <row r="566" spans="3:7" ht="15" thickBot="1" x14ac:dyDescent="0.35">
      <c r="C566" s="10">
        <v>43231</v>
      </c>
      <c r="D566" s="11">
        <v>0.53192129629629636</v>
      </c>
      <c r="E566" s="12" t="s">
        <v>9</v>
      </c>
      <c r="F566" s="12">
        <v>18</v>
      </c>
      <c r="G566" s="12" t="s">
        <v>10</v>
      </c>
    </row>
    <row r="567" spans="3:7" ht="15" thickBot="1" x14ac:dyDescent="0.35">
      <c r="C567" s="10">
        <v>43231</v>
      </c>
      <c r="D567" s="11">
        <v>0.53483796296296293</v>
      </c>
      <c r="E567" s="12" t="s">
        <v>9</v>
      </c>
      <c r="F567" s="12">
        <v>14</v>
      </c>
      <c r="G567" s="12" t="s">
        <v>11</v>
      </c>
    </row>
    <row r="568" spans="3:7" ht="15" thickBot="1" x14ac:dyDescent="0.35">
      <c r="C568" s="10">
        <v>43231</v>
      </c>
      <c r="D568" s="11">
        <v>0.53601851851851856</v>
      </c>
      <c r="E568" s="12" t="s">
        <v>9</v>
      </c>
      <c r="F568" s="12">
        <v>34</v>
      </c>
      <c r="G568" s="12" t="s">
        <v>10</v>
      </c>
    </row>
    <row r="569" spans="3:7" ht="15" thickBot="1" x14ac:dyDescent="0.35">
      <c r="C569" s="10">
        <v>43231</v>
      </c>
      <c r="D569" s="11">
        <v>0.54562500000000003</v>
      </c>
      <c r="E569" s="12" t="s">
        <v>9</v>
      </c>
      <c r="F569" s="12">
        <v>22</v>
      </c>
      <c r="G569" s="12" t="s">
        <v>11</v>
      </c>
    </row>
    <row r="570" spans="3:7" ht="15" thickBot="1" x14ac:dyDescent="0.35">
      <c r="C570" s="10">
        <v>43231</v>
      </c>
      <c r="D570" s="11">
        <v>0.54563657407407407</v>
      </c>
      <c r="E570" s="12" t="s">
        <v>9</v>
      </c>
      <c r="F570" s="12">
        <v>12</v>
      </c>
      <c r="G570" s="12" t="s">
        <v>11</v>
      </c>
    </row>
    <row r="571" spans="3:7" ht="15" thickBot="1" x14ac:dyDescent="0.35">
      <c r="C571" s="10">
        <v>43231</v>
      </c>
      <c r="D571" s="11">
        <v>0.54570601851851852</v>
      </c>
      <c r="E571" s="12" t="s">
        <v>9</v>
      </c>
      <c r="F571" s="12">
        <v>9</v>
      </c>
      <c r="G571" s="12" t="s">
        <v>11</v>
      </c>
    </row>
    <row r="572" spans="3:7" ht="15" thickBot="1" x14ac:dyDescent="0.35">
      <c r="C572" s="10">
        <v>43231</v>
      </c>
      <c r="D572" s="11">
        <v>0.55371527777777774</v>
      </c>
      <c r="E572" s="12" t="s">
        <v>9</v>
      </c>
      <c r="F572" s="12">
        <v>27</v>
      </c>
      <c r="G572" s="12" t="s">
        <v>10</v>
      </c>
    </row>
    <row r="573" spans="3:7" ht="15" thickBot="1" x14ac:dyDescent="0.35">
      <c r="C573" s="10">
        <v>43231</v>
      </c>
      <c r="D573" s="11">
        <v>0.56026620370370372</v>
      </c>
      <c r="E573" s="12" t="s">
        <v>9</v>
      </c>
      <c r="F573" s="12">
        <v>13</v>
      </c>
      <c r="G573" s="12" t="s">
        <v>11</v>
      </c>
    </row>
    <row r="574" spans="3:7" ht="15" thickBot="1" x14ac:dyDescent="0.35">
      <c r="C574" s="10">
        <v>43231</v>
      </c>
      <c r="D574" s="11">
        <v>0.56832175925925921</v>
      </c>
      <c r="E574" s="12" t="s">
        <v>9</v>
      </c>
      <c r="F574" s="12">
        <v>12</v>
      </c>
      <c r="G574" s="12" t="s">
        <v>10</v>
      </c>
    </row>
    <row r="575" spans="3:7" ht="15" thickBot="1" x14ac:dyDescent="0.35">
      <c r="C575" s="10">
        <v>43231</v>
      </c>
      <c r="D575" s="11">
        <v>0.56901620370370376</v>
      </c>
      <c r="E575" s="12" t="s">
        <v>9</v>
      </c>
      <c r="F575" s="12">
        <v>20</v>
      </c>
      <c r="G575" s="12" t="s">
        <v>10</v>
      </c>
    </row>
    <row r="576" spans="3:7" ht="15" thickBot="1" x14ac:dyDescent="0.35">
      <c r="C576" s="10">
        <v>43231</v>
      </c>
      <c r="D576" s="11">
        <v>0.57399305555555558</v>
      </c>
      <c r="E576" s="12" t="s">
        <v>9</v>
      </c>
      <c r="F576" s="12">
        <v>10</v>
      </c>
      <c r="G576" s="12" t="s">
        <v>10</v>
      </c>
    </row>
    <row r="577" spans="3:7" ht="15" thickBot="1" x14ac:dyDescent="0.35">
      <c r="C577" s="10">
        <v>43231</v>
      </c>
      <c r="D577" s="11">
        <v>0.58552083333333338</v>
      </c>
      <c r="E577" s="12" t="s">
        <v>9</v>
      </c>
      <c r="F577" s="12">
        <v>31</v>
      </c>
      <c r="G577" s="12" t="s">
        <v>11</v>
      </c>
    </row>
    <row r="578" spans="3:7" ht="15" thickBot="1" x14ac:dyDescent="0.35">
      <c r="C578" s="10">
        <v>43231</v>
      </c>
      <c r="D578" s="11">
        <v>0.58556712962962965</v>
      </c>
      <c r="E578" s="12" t="s">
        <v>9</v>
      </c>
      <c r="F578" s="12">
        <v>14</v>
      </c>
      <c r="G578" s="12" t="s">
        <v>11</v>
      </c>
    </row>
    <row r="579" spans="3:7" ht="15" thickBot="1" x14ac:dyDescent="0.35">
      <c r="C579" s="10">
        <v>43231</v>
      </c>
      <c r="D579" s="11">
        <v>0.58696759259259257</v>
      </c>
      <c r="E579" s="12" t="s">
        <v>9</v>
      </c>
      <c r="F579" s="12">
        <v>12</v>
      </c>
      <c r="G579" s="12" t="s">
        <v>11</v>
      </c>
    </row>
    <row r="580" spans="3:7" ht="15" thickBot="1" x14ac:dyDescent="0.35">
      <c r="C580" s="10">
        <v>43231</v>
      </c>
      <c r="D580" s="11">
        <v>0.59906249999999994</v>
      </c>
      <c r="E580" s="12" t="s">
        <v>9</v>
      </c>
      <c r="F580" s="12">
        <v>22</v>
      </c>
      <c r="G580" s="12" t="s">
        <v>10</v>
      </c>
    </row>
    <row r="581" spans="3:7" ht="15" thickBot="1" x14ac:dyDescent="0.35">
      <c r="C581" s="10">
        <v>43231</v>
      </c>
      <c r="D581" s="11">
        <v>0.60067129629629623</v>
      </c>
      <c r="E581" s="12" t="s">
        <v>9</v>
      </c>
      <c r="F581" s="12">
        <v>33</v>
      </c>
      <c r="G581" s="12" t="s">
        <v>10</v>
      </c>
    </row>
    <row r="582" spans="3:7" ht="15" thickBot="1" x14ac:dyDescent="0.35">
      <c r="C582" s="10">
        <v>43231</v>
      </c>
      <c r="D582" s="11">
        <v>0.61553240740740744</v>
      </c>
      <c r="E582" s="12" t="s">
        <v>9</v>
      </c>
      <c r="F582" s="12">
        <v>26</v>
      </c>
      <c r="G582" s="12" t="s">
        <v>10</v>
      </c>
    </row>
    <row r="583" spans="3:7" ht="15" thickBot="1" x14ac:dyDescent="0.35">
      <c r="C583" s="10">
        <v>43231</v>
      </c>
      <c r="D583" s="11">
        <v>0.61681712962962965</v>
      </c>
      <c r="E583" s="12" t="s">
        <v>9</v>
      </c>
      <c r="F583" s="12">
        <v>11</v>
      </c>
      <c r="G583" s="12" t="s">
        <v>11</v>
      </c>
    </row>
    <row r="584" spans="3:7" ht="15" thickBot="1" x14ac:dyDescent="0.35">
      <c r="C584" s="10">
        <v>43231</v>
      </c>
      <c r="D584" s="11">
        <v>0.62343749999999998</v>
      </c>
      <c r="E584" s="12" t="s">
        <v>9</v>
      </c>
      <c r="F584" s="12">
        <v>20</v>
      </c>
      <c r="G584" s="12" t="s">
        <v>10</v>
      </c>
    </row>
    <row r="585" spans="3:7" ht="15" thickBot="1" x14ac:dyDescent="0.35">
      <c r="C585" s="10">
        <v>43231</v>
      </c>
      <c r="D585" s="11">
        <v>0.63453703703703701</v>
      </c>
      <c r="E585" s="12" t="s">
        <v>9</v>
      </c>
      <c r="F585" s="12">
        <v>28</v>
      </c>
      <c r="G585" s="12" t="s">
        <v>10</v>
      </c>
    </row>
    <row r="586" spans="3:7" ht="15" thickBot="1" x14ac:dyDescent="0.35">
      <c r="C586" s="10">
        <v>43231</v>
      </c>
      <c r="D586" s="11">
        <v>0.64427083333333335</v>
      </c>
      <c r="E586" s="12" t="s">
        <v>9</v>
      </c>
      <c r="F586" s="12">
        <v>15</v>
      </c>
      <c r="G586" s="12" t="s">
        <v>10</v>
      </c>
    </row>
    <row r="587" spans="3:7" ht="15" thickBot="1" x14ac:dyDescent="0.35">
      <c r="C587" s="10">
        <v>43231</v>
      </c>
      <c r="D587" s="11">
        <v>0.65046296296296291</v>
      </c>
      <c r="E587" s="12" t="s">
        <v>9</v>
      </c>
      <c r="F587" s="12">
        <v>29</v>
      </c>
      <c r="G587" s="12" t="s">
        <v>10</v>
      </c>
    </row>
    <row r="588" spans="3:7" ht="15" thickBot="1" x14ac:dyDescent="0.35">
      <c r="C588" s="10">
        <v>43231</v>
      </c>
      <c r="D588" s="11">
        <v>0.6509490740740741</v>
      </c>
      <c r="E588" s="12" t="s">
        <v>9</v>
      </c>
      <c r="F588" s="12">
        <v>35</v>
      </c>
      <c r="G588" s="12" t="s">
        <v>10</v>
      </c>
    </row>
    <row r="589" spans="3:7" ht="15" thickBot="1" x14ac:dyDescent="0.35">
      <c r="C589" s="10">
        <v>43231</v>
      </c>
      <c r="D589" s="11">
        <v>0.65194444444444444</v>
      </c>
      <c r="E589" s="12" t="s">
        <v>9</v>
      </c>
      <c r="F589" s="12">
        <v>33</v>
      </c>
      <c r="G589" s="12" t="s">
        <v>10</v>
      </c>
    </row>
    <row r="590" spans="3:7" ht="15" thickBot="1" x14ac:dyDescent="0.35">
      <c r="C590" s="10">
        <v>43231</v>
      </c>
      <c r="D590" s="11">
        <v>0.65393518518518523</v>
      </c>
      <c r="E590" s="12" t="s">
        <v>9</v>
      </c>
      <c r="F590" s="12">
        <v>26</v>
      </c>
      <c r="G590" s="12" t="s">
        <v>10</v>
      </c>
    </row>
    <row r="591" spans="3:7" ht="15" thickBot="1" x14ac:dyDescent="0.35">
      <c r="C591" s="10">
        <v>43231</v>
      </c>
      <c r="D591" s="11">
        <v>0.6572337962962963</v>
      </c>
      <c r="E591" s="12" t="s">
        <v>9</v>
      </c>
      <c r="F591" s="12">
        <v>27</v>
      </c>
      <c r="G591" s="12" t="s">
        <v>10</v>
      </c>
    </row>
    <row r="592" spans="3:7" ht="15" thickBot="1" x14ac:dyDescent="0.35">
      <c r="C592" s="10">
        <v>43231</v>
      </c>
      <c r="D592" s="11">
        <v>0.66817129629629635</v>
      </c>
      <c r="E592" s="12" t="s">
        <v>9</v>
      </c>
      <c r="F592" s="12">
        <v>14</v>
      </c>
      <c r="G592" s="12" t="s">
        <v>10</v>
      </c>
    </row>
    <row r="593" spans="3:7" ht="15" thickBot="1" x14ac:dyDescent="0.35">
      <c r="C593" s="10">
        <v>43231</v>
      </c>
      <c r="D593" s="11">
        <v>0.67385416666666664</v>
      </c>
      <c r="E593" s="12" t="s">
        <v>9</v>
      </c>
      <c r="F593" s="12">
        <v>11</v>
      </c>
      <c r="G593" s="12" t="s">
        <v>11</v>
      </c>
    </row>
    <row r="594" spans="3:7" ht="15" thickBot="1" x14ac:dyDescent="0.35">
      <c r="C594" s="10">
        <v>43231</v>
      </c>
      <c r="D594" s="11">
        <v>0.67458333333333342</v>
      </c>
      <c r="E594" s="12" t="s">
        <v>9</v>
      </c>
      <c r="F594" s="12">
        <v>10</v>
      </c>
      <c r="G594" s="12" t="s">
        <v>11</v>
      </c>
    </row>
    <row r="595" spans="3:7" ht="15" thickBot="1" x14ac:dyDescent="0.35">
      <c r="C595" s="10">
        <v>43231</v>
      </c>
      <c r="D595" s="11">
        <v>0.67516203703703714</v>
      </c>
      <c r="E595" s="12" t="s">
        <v>9</v>
      </c>
      <c r="F595" s="12">
        <v>27</v>
      </c>
      <c r="G595" s="12" t="s">
        <v>10</v>
      </c>
    </row>
    <row r="596" spans="3:7" ht="15" thickBot="1" x14ac:dyDescent="0.35">
      <c r="C596" s="10">
        <v>43231</v>
      </c>
      <c r="D596" s="11">
        <v>0.68111111111111111</v>
      </c>
      <c r="E596" s="12" t="s">
        <v>9</v>
      </c>
      <c r="F596" s="12">
        <v>25</v>
      </c>
      <c r="G596" s="12" t="s">
        <v>11</v>
      </c>
    </row>
    <row r="597" spans="3:7" ht="15" thickBot="1" x14ac:dyDescent="0.35">
      <c r="C597" s="10">
        <v>43231</v>
      </c>
      <c r="D597" s="11">
        <v>0.68890046296296292</v>
      </c>
      <c r="E597" s="12" t="s">
        <v>9</v>
      </c>
      <c r="F597" s="12">
        <v>23</v>
      </c>
      <c r="G597" s="12" t="s">
        <v>10</v>
      </c>
    </row>
    <row r="598" spans="3:7" ht="15" thickBot="1" x14ac:dyDescent="0.35">
      <c r="C598" s="10">
        <v>43231</v>
      </c>
      <c r="D598" s="11">
        <v>0.69715277777777773</v>
      </c>
      <c r="E598" s="12" t="s">
        <v>9</v>
      </c>
      <c r="F598" s="12">
        <v>28</v>
      </c>
      <c r="G598" s="12" t="s">
        <v>10</v>
      </c>
    </row>
    <row r="599" spans="3:7" ht="15" thickBot="1" x14ac:dyDescent="0.35">
      <c r="C599" s="10">
        <v>43231</v>
      </c>
      <c r="D599" s="11">
        <v>0.70581018518518512</v>
      </c>
      <c r="E599" s="12" t="s">
        <v>9</v>
      </c>
      <c r="F599" s="12">
        <v>20</v>
      </c>
      <c r="G599" s="12" t="s">
        <v>10</v>
      </c>
    </row>
    <row r="600" spans="3:7" ht="15" thickBot="1" x14ac:dyDescent="0.35">
      <c r="C600" s="10">
        <v>43231</v>
      </c>
      <c r="D600" s="11">
        <v>0.71371527777777777</v>
      </c>
      <c r="E600" s="12" t="s">
        <v>9</v>
      </c>
      <c r="F600" s="12">
        <v>19</v>
      </c>
      <c r="G600" s="12" t="s">
        <v>10</v>
      </c>
    </row>
    <row r="601" spans="3:7" ht="15" thickBot="1" x14ac:dyDescent="0.35">
      <c r="C601" s="10">
        <v>43231</v>
      </c>
      <c r="D601" s="11">
        <v>0.71481481481481479</v>
      </c>
      <c r="E601" s="12" t="s">
        <v>9</v>
      </c>
      <c r="F601" s="12">
        <v>10</v>
      </c>
      <c r="G601" s="12" t="s">
        <v>11</v>
      </c>
    </row>
    <row r="602" spans="3:7" ht="15" thickBot="1" x14ac:dyDescent="0.35">
      <c r="C602" s="10">
        <v>43231</v>
      </c>
      <c r="D602" s="11">
        <v>0.71649305555555554</v>
      </c>
      <c r="E602" s="12" t="s">
        <v>9</v>
      </c>
      <c r="F602" s="12">
        <v>10</v>
      </c>
      <c r="G602" s="12" t="s">
        <v>10</v>
      </c>
    </row>
    <row r="603" spans="3:7" ht="15" thickBot="1" x14ac:dyDescent="0.35">
      <c r="C603" s="10">
        <v>43231</v>
      </c>
      <c r="D603" s="11">
        <v>0.71803240740740737</v>
      </c>
      <c r="E603" s="12" t="s">
        <v>9</v>
      </c>
      <c r="F603" s="12">
        <v>13</v>
      </c>
      <c r="G603" s="12" t="s">
        <v>10</v>
      </c>
    </row>
    <row r="604" spans="3:7" ht="15" thickBot="1" x14ac:dyDescent="0.35">
      <c r="C604" s="10">
        <v>43231</v>
      </c>
      <c r="D604" s="11">
        <v>0.71864583333333332</v>
      </c>
      <c r="E604" s="12" t="s">
        <v>9</v>
      </c>
      <c r="F604" s="12">
        <v>11</v>
      </c>
      <c r="G604" s="12" t="s">
        <v>11</v>
      </c>
    </row>
    <row r="605" spans="3:7" ht="15" thickBot="1" x14ac:dyDescent="0.35">
      <c r="C605" s="10">
        <v>43231</v>
      </c>
      <c r="D605" s="11">
        <v>0.72789351851851858</v>
      </c>
      <c r="E605" s="12" t="s">
        <v>9</v>
      </c>
      <c r="F605" s="12">
        <v>18</v>
      </c>
      <c r="G605" s="12" t="s">
        <v>10</v>
      </c>
    </row>
    <row r="606" spans="3:7" ht="15" thickBot="1" x14ac:dyDescent="0.35">
      <c r="C606" s="10">
        <v>43231</v>
      </c>
      <c r="D606" s="11">
        <v>0.73031250000000003</v>
      </c>
      <c r="E606" s="12" t="s">
        <v>9</v>
      </c>
      <c r="F606" s="12">
        <v>9</v>
      </c>
      <c r="G606" s="12" t="s">
        <v>11</v>
      </c>
    </row>
    <row r="607" spans="3:7" ht="15" thickBot="1" x14ac:dyDescent="0.35">
      <c r="C607" s="10">
        <v>43231</v>
      </c>
      <c r="D607" s="11">
        <v>0.73859953703703696</v>
      </c>
      <c r="E607" s="12" t="s">
        <v>9</v>
      </c>
      <c r="F607" s="12">
        <v>20</v>
      </c>
      <c r="G607" s="12" t="s">
        <v>10</v>
      </c>
    </row>
    <row r="608" spans="3:7" ht="15" thickBot="1" x14ac:dyDescent="0.35">
      <c r="C608" s="10">
        <v>43231</v>
      </c>
      <c r="D608" s="11">
        <v>0.74688657407407411</v>
      </c>
      <c r="E608" s="12" t="s">
        <v>9</v>
      </c>
      <c r="F608" s="12">
        <v>15</v>
      </c>
      <c r="G608" s="12" t="s">
        <v>11</v>
      </c>
    </row>
    <row r="609" spans="3:7" ht="15" thickBot="1" x14ac:dyDescent="0.35">
      <c r="C609" s="10">
        <v>43231</v>
      </c>
      <c r="D609" s="11">
        <v>0.7471875</v>
      </c>
      <c r="E609" s="12" t="s">
        <v>9</v>
      </c>
      <c r="F609" s="12">
        <v>13</v>
      </c>
      <c r="G609" s="12" t="s">
        <v>11</v>
      </c>
    </row>
    <row r="610" spans="3:7" ht="15" thickBot="1" x14ac:dyDescent="0.35">
      <c r="C610" s="10">
        <v>43231</v>
      </c>
      <c r="D610" s="11">
        <v>0.75435185185185183</v>
      </c>
      <c r="E610" s="12" t="s">
        <v>9</v>
      </c>
      <c r="F610" s="12">
        <v>24</v>
      </c>
      <c r="G610" s="12" t="s">
        <v>10</v>
      </c>
    </row>
    <row r="611" spans="3:7" ht="15" thickBot="1" x14ac:dyDescent="0.35">
      <c r="C611" s="10">
        <v>43231</v>
      </c>
      <c r="D611" s="11">
        <v>0.7596180555555555</v>
      </c>
      <c r="E611" s="12" t="s">
        <v>9</v>
      </c>
      <c r="F611" s="12">
        <v>21</v>
      </c>
      <c r="G611" s="12" t="s">
        <v>10</v>
      </c>
    </row>
    <row r="612" spans="3:7" ht="15" thickBot="1" x14ac:dyDescent="0.35">
      <c r="C612" s="10">
        <v>43231</v>
      </c>
      <c r="D612" s="11">
        <v>0.76581018518518518</v>
      </c>
      <c r="E612" s="12" t="s">
        <v>9</v>
      </c>
      <c r="F612" s="12">
        <v>10</v>
      </c>
      <c r="G612" s="12" t="s">
        <v>11</v>
      </c>
    </row>
    <row r="613" spans="3:7" ht="15" thickBot="1" x14ac:dyDescent="0.35">
      <c r="C613" s="10">
        <v>43231</v>
      </c>
      <c r="D613" s="11">
        <v>0.76930555555555558</v>
      </c>
      <c r="E613" s="12" t="s">
        <v>9</v>
      </c>
      <c r="F613" s="12">
        <v>11</v>
      </c>
      <c r="G613" s="12" t="s">
        <v>11</v>
      </c>
    </row>
    <row r="614" spans="3:7" ht="15" thickBot="1" x14ac:dyDescent="0.35">
      <c r="C614" s="10">
        <v>43231</v>
      </c>
      <c r="D614" s="11">
        <v>0.77216435185185184</v>
      </c>
      <c r="E614" s="12" t="s">
        <v>9</v>
      </c>
      <c r="F614" s="12">
        <v>10</v>
      </c>
      <c r="G614" s="12" t="s">
        <v>10</v>
      </c>
    </row>
    <row r="615" spans="3:7" ht="15" thickBot="1" x14ac:dyDescent="0.35">
      <c r="C615" s="10">
        <v>43231</v>
      </c>
      <c r="D615" s="11">
        <v>0.79059027777777768</v>
      </c>
      <c r="E615" s="12" t="s">
        <v>9</v>
      </c>
      <c r="F615" s="12">
        <v>26</v>
      </c>
      <c r="G615" s="12" t="s">
        <v>10</v>
      </c>
    </row>
    <row r="616" spans="3:7" ht="15" thickBot="1" x14ac:dyDescent="0.35">
      <c r="C616" s="10">
        <v>43231</v>
      </c>
      <c r="D616" s="11">
        <v>0.79751157407407414</v>
      </c>
      <c r="E616" s="12" t="s">
        <v>9</v>
      </c>
      <c r="F616" s="12">
        <v>11</v>
      </c>
      <c r="G616" s="12" t="s">
        <v>11</v>
      </c>
    </row>
    <row r="617" spans="3:7" ht="15" thickBot="1" x14ac:dyDescent="0.35">
      <c r="C617" s="10">
        <v>43231</v>
      </c>
      <c r="D617" s="11">
        <v>0.80798611111111107</v>
      </c>
      <c r="E617" s="12" t="s">
        <v>9</v>
      </c>
      <c r="F617" s="12">
        <v>12</v>
      </c>
      <c r="G617" s="12" t="s">
        <v>11</v>
      </c>
    </row>
    <row r="618" spans="3:7" ht="15" thickBot="1" x14ac:dyDescent="0.35">
      <c r="C618" s="10">
        <v>43231</v>
      </c>
      <c r="D618" s="11">
        <v>0.80949074074074068</v>
      </c>
      <c r="E618" s="12" t="s">
        <v>9</v>
      </c>
      <c r="F618" s="12">
        <v>11</v>
      </c>
      <c r="G618" s="12" t="s">
        <v>11</v>
      </c>
    </row>
    <row r="619" spans="3:7" ht="15" thickBot="1" x14ac:dyDescent="0.35">
      <c r="C619" s="10">
        <v>43231</v>
      </c>
      <c r="D619" s="11">
        <v>0.81334490740740739</v>
      </c>
      <c r="E619" s="12" t="s">
        <v>9</v>
      </c>
      <c r="F619" s="12">
        <v>15</v>
      </c>
      <c r="G619" s="12" t="s">
        <v>11</v>
      </c>
    </row>
    <row r="620" spans="3:7" ht="15" thickBot="1" x14ac:dyDescent="0.35">
      <c r="C620" s="10">
        <v>43231</v>
      </c>
      <c r="D620" s="11">
        <v>0.81351851851851853</v>
      </c>
      <c r="E620" s="12" t="s">
        <v>9</v>
      </c>
      <c r="F620" s="12">
        <v>18</v>
      </c>
      <c r="G620" s="12" t="s">
        <v>10</v>
      </c>
    </row>
    <row r="621" spans="3:7" ht="15" thickBot="1" x14ac:dyDescent="0.35">
      <c r="C621" s="10">
        <v>43231</v>
      </c>
      <c r="D621" s="11">
        <v>0.82047453703703699</v>
      </c>
      <c r="E621" s="12" t="s">
        <v>9</v>
      </c>
      <c r="F621" s="12">
        <v>11</v>
      </c>
      <c r="G621" s="12" t="s">
        <v>10</v>
      </c>
    </row>
    <row r="622" spans="3:7" ht="15" thickBot="1" x14ac:dyDescent="0.35">
      <c r="C622" s="10">
        <v>43231</v>
      </c>
      <c r="D622" s="11">
        <v>0.82143518518518521</v>
      </c>
      <c r="E622" s="12" t="s">
        <v>9</v>
      </c>
      <c r="F622" s="12">
        <v>13</v>
      </c>
      <c r="G622" s="12" t="s">
        <v>11</v>
      </c>
    </row>
    <row r="623" spans="3:7" ht="15" thickBot="1" x14ac:dyDescent="0.35">
      <c r="C623" s="10">
        <v>43231</v>
      </c>
      <c r="D623" s="11">
        <v>0.82787037037037037</v>
      </c>
      <c r="E623" s="12" t="s">
        <v>9</v>
      </c>
      <c r="F623" s="12">
        <v>11</v>
      </c>
      <c r="G623" s="12" t="s">
        <v>10</v>
      </c>
    </row>
    <row r="624" spans="3:7" ht="15" thickBot="1" x14ac:dyDescent="0.35">
      <c r="C624" s="10">
        <v>43231</v>
      </c>
      <c r="D624" s="11">
        <v>0.84310185185185194</v>
      </c>
      <c r="E624" s="12" t="s">
        <v>9</v>
      </c>
      <c r="F624" s="12">
        <v>19</v>
      </c>
      <c r="G624" s="12" t="s">
        <v>10</v>
      </c>
    </row>
    <row r="625" spans="3:7" ht="15" thickBot="1" x14ac:dyDescent="0.35">
      <c r="C625" s="10">
        <v>43231</v>
      </c>
      <c r="D625" s="11">
        <v>0.84313657407407405</v>
      </c>
      <c r="E625" s="12" t="s">
        <v>9</v>
      </c>
      <c r="F625" s="12">
        <v>12</v>
      </c>
      <c r="G625" s="12" t="s">
        <v>10</v>
      </c>
    </row>
    <row r="626" spans="3:7" ht="15" thickBot="1" x14ac:dyDescent="0.35">
      <c r="C626" s="10">
        <v>43231</v>
      </c>
      <c r="D626" s="11">
        <v>0.84495370370370371</v>
      </c>
      <c r="E626" s="12" t="s">
        <v>9</v>
      </c>
      <c r="F626" s="12">
        <v>10</v>
      </c>
      <c r="G626" s="12" t="s">
        <v>11</v>
      </c>
    </row>
    <row r="627" spans="3:7" ht="15" thickBot="1" x14ac:dyDescent="0.35">
      <c r="C627" s="10">
        <v>43231</v>
      </c>
      <c r="D627" s="11">
        <v>0.8507407407407408</v>
      </c>
      <c r="E627" s="12" t="s">
        <v>9</v>
      </c>
      <c r="F627" s="12">
        <v>13</v>
      </c>
      <c r="G627" s="12" t="s">
        <v>11</v>
      </c>
    </row>
    <row r="628" spans="3:7" ht="15" thickBot="1" x14ac:dyDescent="0.35">
      <c r="C628" s="10">
        <v>43231</v>
      </c>
      <c r="D628" s="11">
        <v>0.87787037037037041</v>
      </c>
      <c r="E628" s="12" t="s">
        <v>9</v>
      </c>
      <c r="F628" s="12">
        <v>12</v>
      </c>
      <c r="G628" s="12" t="s">
        <v>11</v>
      </c>
    </row>
    <row r="629" spans="3:7" ht="15" thickBot="1" x14ac:dyDescent="0.35">
      <c r="C629" s="10">
        <v>43232</v>
      </c>
      <c r="D629" s="11">
        <v>7.5358796296296285E-2</v>
      </c>
      <c r="E629" s="12" t="s">
        <v>9</v>
      </c>
      <c r="F629" s="12">
        <v>26</v>
      </c>
      <c r="G629" s="12" t="s">
        <v>10</v>
      </c>
    </row>
    <row r="630" spans="3:7" ht="15" thickBot="1" x14ac:dyDescent="0.35">
      <c r="C630" s="10">
        <v>43232</v>
      </c>
      <c r="D630" s="11">
        <v>0.12824074074074074</v>
      </c>
      <c r="E630" s="12" t="s">
        <v>9</v>
      </c>
      <c r="F630" s="12">
        <v>20</v>
      </c>
      <c r="G630" s="12" t="s">
        <v>10</v>
      </c>
    </row>
    <row r="631" spans="3:7" ht="15" thickBot="1" x14ac:dyDescent="0.35">
      <c r="C631" s="10">
        <v>43232</v>
      </c>
      <c r="D631" s="11">
        <v>0.13082175925925926</v>
      </c>
      <c r="E631" s="12" t="s">
        <v>9</v>
      </c>
      <c r="F631" s="12">
        <v>12</v>
      </c>
      <c r="G631" s="12" t="s">
        <v>11</v>
      </c>
    </row>
    <row r="632" spans="3:7" ht="15" thickBot="1" x14ac:dyDescent="0.35">
      <c r="C632" s="10">
        <v>43232</v>
      </c>
      <c r="D632" s="11">
        <v>0.13130787037037037</v>
      </c>
      <c r="E632" s="12" t="s">
        <v>9</v>
      </c>
      <c r="F632" s="12">
        <v>11</v>
      </c>
      <c r="G632" s="12" t="s">
        <v>11</v>
      </c>
    </row>
    <row r="633" spans="3:7" ht="15" thickBot="1" x14ac:dyDescent="0.35">
      <c r="C633" s="10">
        <v>43232</v>
      </c>
      <c r="D633" s="11">
        <v>0.23165509259259257</v>
      </c>
      <c r="E633" s="12" t="s">
        <v>9</v>
      </c>
      <c r="F633" s="12">
        <v>11</v>
      </c>
      <c r="G633" s="12" t="s">
        <v>11</v>
      </c>
    </row>
    <row r="634" spans="3:7" ht="15" thickBot="1" x14ac:dyDescent="0.35">
      <c r="C634" s="10">
        <v>43232</v>
      </c>
      <c r="D634" s="11">
        <v>0.34446759259259263</v>
      </c>
      <c r="E634" s="12" t="s">
        <v>9</v>
      </c>
      <c r="F634" s="12">
        <v>16</v>
      </c>
      <c r="G634" s="12" t="s">
        <v>10</v>
      </c>
    </row>
    <row r="635" spans="3:7" ht="15" thickBot="1" x14ac:dyDescent="0.35">
      <c r="C635" s="10">
        <v>43232</v>
      </c>
      <c r="D635" s="11">
        <v>0.34473379629629625</v>
      </c>
      <c r="E635" s="12" t="s">
        <v>9</v>
      </c>
      <c r="F635" s="12">
        <v>37</v>
      </c>
      <c r="G635" s="12" t="s">
        <v>10</v>
      </c>
    </row>
    <row r="636" spans="3:7" ht="15" thickBot="1" x14ac:dyDescent="0.35">
      <c r="C636" s="10">
        <v>43232</v>
      </c>
      <c r="D636" s="11">
        <v>0.34659722222222222</v>
      </c>
      <c r="E636" s="12" t="s">
        <v>9</v>
      </c>
      <c r="F636" s="12">
        <v>10</v>
      </c>
      <c r="G636" s="12" t="s">
        <v>11</v>
      </c>
    </row>
    <row r="637" spans="3:7" ht="15" thickBot="1" x14ac:dyDescent="0.35">
      <c r="C637" s="10">
        <v>43232</v>
      </c>
      <c r="D637" s="11">
        <v>0.35168981481481482</v>
      </c>
      <c r="E637" s="12" t="s">
        <v>9</v>
      </c>
      <c r="F637" s="12">
        <v>11</v>
      </c>
      <c r="G637" s="12" t="s">
        <v>11</v>
      </c>
    </row>
    <row r="638" spans="3:7" ht="15" thickBot="1" x14ac:dyDescent="0.35">
      <c r="C638" s="10">
        <v>43232</v>
      </c>
      <c r="D638" s="11">
        <v>0.35685185185185181</v>
      </c>
      <c r="E638" s="12" t="s">
        <v>9</v>
      </c>
      <c r="F638" s="12">
        <v>22</v>
      </c>
      <c r="G638" s="12" t="s">
        <v>10</v>
      </c>
    </row>
    <row r="639" spans="3:7" ht="15" thickBot="1" x14ac:dyDescent="0.35">
      <c r="C639" s="10">
        <v>43232</v>
      </c>
      <c r="D639" s="11">
        <v>0.37471064814814814</v>
      </c>
      <c r="E639" s="12" t="s">
        <v>9</v>
      </c>
      <c r="F639" s="12">
        <v>10</v>
      </c>
      <c r="G639" s="12" t="s">
        <v>11</v>
      </c>
    </row>
    <row r="640" spans="3:7" ht="15" thickBot="1" x14ac:dyDescent="0.35">
      <c r="C640" s="10">
        <v>43232</v>
      </c>
      <c r="D640" s="11">
        <v>0.38277777777777783</v>
      </c>
      <c r="E640" s="12" t="s">
        <v>9</v>
      </c>
      <c r="F640" s="12">
        <v>28</v>
      </c>
      <c r="G640" s="12" t="s">
        <v>10</v>
      </c>
    </row>
    <row r="641" spans="3:7" ht="15" thickBot="1" x14ac:dyDescent="0.35">
      <c r="C641" s="10">
        <v>43232</v>
      </c>
      <c r="D641" s="11">
        <v>0.38916666666666666</v>
      </c>
      <c r="E641" s="12" t="s">
        <v>9</v>
      </c>
      <c r="F641" s="12">
        <v>22</v>
      </c>
      <c r="G641" s="12" t="s">
        <v>10</v>
      </c>
    </row>
    <row r="642" spans="3:7" ht="15" thickBot="1" x14ac:dyDescent="0.35">
      <c r="C642" s="10">
        <v>43232</v>
      </c>
      <c r="D642" s="11">
        <v>0.38945601851851852</v>
      </c>
      <c r="E642" s="12" t="s">
        <v>9</v>
      </c>
      <c r="F642" s="12">
        <v>36</v>
      </c>
      <c r="G642" s="12" t="s">
        <v>10</v>
      </c>
    </row>
    <row r="643" spans="3:7" ht="15" thickBot="1" x14ac:dyDescent="0.35">
      <c r="C643" s="10">
        <v>43232</v>
      </c>
      <c r="D643" s="11">
        <v>0.39026620370370368</v>
      </c>
      <c r="E643" s="12" t="s">
        <v>9</v>
      </c>
      <c r="F643" s="12">
        <v>15</v>
      </c>
      <c r="G643" s="12" t="s">
        <v>10</v>
      </c>
    </row>
    <row r="644" spans="3:7" ht="15" thickBot="1" x14ac:dyDescent="0.35">
      <c r="C644" s="10">
        <v>43232</v>
      </c>
      <c r="D644" s="11">
        <v>0.39030092592592597</v>
      </c>
      <c r="E644" s="12" t="s">
        <v>9</v>
      </c>
      <c r="F644" s="12">
        <v>17</v>
      </c>
      <c r="G644" s="12" t="s">
        <v>10</v>
      </c>
    </row>
    <row r="645" spans="3:7" ht="15" thickBot="1" x14ac:dyDescent="0.35">
      <c r="C645" s="10">
        <v>43232</v>
      </c>
      <c r="D645" s="11">
        <v>0.39093749999999999</v>
      </c>
      <c r="E645" s="12" t="s">
        <v>9</v>
      </c>
      <c r="F645" s="12">
        <v>12</v>
      </c>
      <c r="G645" s="12" t="s">
        <v>11</v>
      </c>
    </row>
    <row r="646" spans="3:7" ht="15" thickBot="1" x14ac:dyDescent="0.35">
      <c r="C646" s="10">
        <v>43232</v>
      </c>
      <c r="D646" s="11">
        <v>0.39188657407407407</v>
      </c>
      <c r="E646" s="12" t="s">
        <v>9</v>
      </c>
      <c r="F646" s="12">
        <v>25</v>
      </c>
      <c r="G646" s="12" t="s">
        <v>10</v>
      </c>
    </row>
    <row r="647" spans="3:7" ht="15" thickBot="1" x14ac:dyDescent="0.35">
      <c r="C647" s="10">
        <v>43232</v>
      </c>
      <c r="D647" s="11">
        <v>0.39256944444444447</v>
      </c>
      <c r="E647" s="12" t="s">
        <v>9</v>
      </c>
      <c r="F647" s="12">
        <v>29</v>
      </c>
      <c r="G647" s="12" t="s">
        <v>10</v>
      </c>
    </row>
    <row r="648" spans="3:7" ht="15" thickBot="1" x14ac:dyDescent="0.35">
      <c r="C648" s="10">
        <v>43232</v>
      </c>
      <c r="D648" s="11">
        <v>0.39260416666666664</v>
      </c>
      <c r="E648" s="12" t="s">
        <v>9</v>
      </c>
      <c r="F648" s="12">
        <v>22</v>
      </c>
      <c r="G648" s="12" t="s">
        <v>10</v>
      </c>
    </row>
    <row r="649" spans="3:7" ht="15" thickBot="1" x14ac:dyDescent="0.35">
      <c r="C649" s="10">
        <v>43232</v>
      </c>
      <c r="D649" s="11">
        <v>0.39885416666666668</v>
      </c>
      <c r="E649" s="12" t="s">
        <v>9</v>
      </c>
      <c r="F649" s="12">
        <v>18</v>
      </c>
      <c r="G649" s="12" t="s">
        <v>10</v>
      </c>
    </row>
    <row r="650" spans="3:7" ht="15" thickBot="1" x14ac:dyDescent="0.35">
      <c r="C650" s="10">
        <v>43232</v>
      </c>
      <c r="D650" s="11">
        <v>0.40232638888888889</v>
      </c>
      <c r="E650" s="12" t="s">
        <v>9</v>
      </c>
      <c r="F650" s="12">
        <v>24</v>
      </c>
      <c r="G650" s="12" t="s">
        <v>10</v>
      </c>
    </row>
    <row r="651" spans="3:7" ht="15" thickBot="1" x14ac:dyDescent="0.35">
      <c r="C651" s="10">
        <v>43232</v>
      </c>
      <c r="D651" s="11">
        <v>0.40734953703703702</v>
      </c>
      <c r="E651" s="12" t="s">
        <v>9</v>
      </c>
      <c r="F651" s="12">
        <v>18</v>
      </c>
      <c r="G651" s="12" t="s">
        <v>10</v>
      </c>
    </row>
    <row r="652" spans="3:7" ht="15" thickBot="1" x14ac:dyDescent="0.35">
      <c r="C652" s="10">
        <v>43232</v>
      </c>
      <c r="D652" s="11">
        <v>0.41127314814814814</v>
      </c>
      <c r="E652" s="12" t="s">
        <v>9</v>
      </c>
      <c r="F652" s="12">
        <v>9</v>
      </c>
      <c r="G652" s="12" t="s">
        <v>10</v>
      </c>
    </row>
    <row r="653" spans="3:7" ht="15" thickBot="1" x14ac:dyDescent="0.35">
      <c r="C653" s="10">
        <v>43232</v>
      </c>
      <c r="D653" s="11">
        <v>0.41129629629629627</v>
      </c>
      <c r="E653" s="12" t="s">
        <v>9</v>
      </c>
      <c r="F653" s="12">
        <v>9</v>
      </c>
      <c r="G653" s="12" t="s">
        <v>10</v>
      </c>
    </row>
    <row r="654" spans="3:7" ht="15" thickBot="1" x14ac:dyDescent="0.35">
      <c r="C654" s="10">
        <v>43232</v>
      </c>
      <c r="D654" s="11">
        <v>0.41640046296296296</v>
      </c>
      <c r="E654" s="12" t="s">
        <v>9</v>
      </c>
      <c r="F654" s="12">
        <v>11</v>
      </c>
      <c r="G654" s="12" t="s">
        <v>11</v>
      </c>
    </row>
    <row r="655" spans="3:7" ht="15" thickBot="1" x14ac:dyDescent="0.35">
      <c r="C655" s="10">
        <v>43232</v>
      </c>
      <c r="D655" s="11">
        <v>0.42575231481481479</v>
      </c>
      <c r="E655" s="12" t="s">
        <v>9</v>
      </c>
      <c r="F655" s="12">
        <v>28</v>
      </c>
      <c r="G655" s="12" t="s">
        <v>10</v>
      </c>
    </row>
    <row r="656" spans="3:7" ht="15" thickBot="1" x14ac:dyDescent="0.35">
      <c r="C656" s="10">
        <v>43232</v>
      </c>
      <c r="D656" s="11">
        <v>0.43581018518518522</v>
      </c>
      <c r="E656" s="12" t="s">
        <v>9</v>
      </c>
      <c r="F656" s="12">
        <v>16</v>
      </c>
      <c r="G656" s="12" t="s">
        <v>10</v>
      </c>
    </row>
    <row r="657" spans="3:7" ht="15" thickBot="1" x14ac:dyDescent="0.35">
      <c r="C657" s="10">
        <v>43232</v>
      </c>
      <c r="D657" s="11">
        <v>0.43827546296296299</v>
      </c>
      <c r="E657" s="12" t="s">
        <v>9</v>
      </c>
      <c r="F657" s="12">
        <v>31</v>
      </c>
      <c r="G657" s="12" t="s">
        <v>10</v>
      </c>
    </row>
    <row r="658" spans="3:7" ht="15" thickBot="1" x14ac:dyDescent="0.35">
      <c r="C658" s="10">
        <v>43232</v>
      </c>
      <c r="D658" s="11">
        <v>0.43952546296296297</v>
      </c>
      <c r="E658" s="12" t="s">
        <v>9</v>
      </c>
      <c r="F658" s="12">
        <v>15</v>
      </c>
      <c r="G658" s="12" t="s">
        <v>10</v>
      </c>
    </row>
    <row r="659" spans="3:7" ht="15" thickBot="1" x14ac:dyDescent="0.35">
      <c r="C659" s="10">
        <v>43232</v>
      </c>
      <c r="D659" s="11">
        <v>0.45518518518518519</v>
      </c>
      <c r="E659" s="12" t="s">
        <v>9</v>
      </c>
      <c r="F659" s="12">
        <v>24</v>
      </c>
      <c r="G659" s="12" t="s">
        <v>10</v>
      </c>
    </row>
    <row r="660" spans="3:7" ht="15" thickBot="1" x14ac:dyDescent="0.35">
      <c r="C660" s="10">
        <v>43232</v>
      </c>
      <c r="D660" s="11">
        <v>0.45673611111111106</v>
      </c>
      <c r="E660" s="12" t="s">
        <v>9</v>
      </c>
      <c r="F660" s="12">
        <v>12</v>
      </c>
      <c r="G660" s="12" t="s">
        <v>10</v>
      </c>
    </row>
    <row r="661" spans="3:7" ht="15" thickBot="1" x14ac:dyDescent="0.35">
      <c r="C661" s="10">
        <v>43232</v>
      </c>
      <c r="D661" s="11">
        <v>0.46358796296296295</v>
      </c>
      <c r="E661" s="12" t="s">
        <v>9</v>
      </c>
      <c r="F661" s="12">
        <v>22</v>
      </c>
      <c r="G661" s="12" t="s">
        <v>10</v>
      </c>
    </row>
    <row r="662" spans="3:7" ht="15" thickBot="1" x14ac:dyDescent="0.35">
      <c r="C662" s="10">
        <v>43232</v>
      </c>
      <c r="D662" s="11">
        <v>0.46965277777777775</v>
      </c>
      <c r="E662" s="12" t="s">
        <v>9</v>
      </c>
      <c r="F662" s="12">
        <v>22</v>
      </c>
      <c r="G662" s="12" t="s">
        <v>10</v>
      </c>
    </row>
    <row r="663" spans="3:7" ht="15" thickBot="1" x14ac:dyDescent="0.35">
      <c r="C663" s="10">
        <v>43232</v>
      </c>
      <c r="D663" s="11">
        <v>0.47311342592592592</v>
      </c>
      <c r="E663" s="12" t="s">
        <v>9</v>
      </c>
      <c r="F663" s="12">
        <v>13</v>
      </c>
      <c r="G663" s="12" t="s">
        <v>11</v>
      </c>
    </row>
    <row r="664" spans="3:7" ht="15" thickBot="1" x14ac:dyDescent="0.35">
      <c r="C664" s="10">
        <v>43232</v>
      </c>
      <c r="D664" s="11">
        <v>0.48226851851851849</v>
      </c>
      <c r="E664" s="12" t="s">
        <v>9</v>
      </c>
      <c r="F664" s="12">
        <v>21</v>
      </c>
      <c r="G664" s="12" t="s">
        <v>10</v>
      </c>
    </row>
    <row r="665" spans="3:7" ht="15" thickBot="1" x14ac:dyDescent="0.35">
      <c r="C665" s="10">
        <v>43232</v>
      </c>
      <c r="D665" s="11">
        <v>0.50732638888888892</v>
      </c>
      <c r="E665" s="12" t="s">
        <v>9</v>
      </c>
      <c r="F665" s="12">
        <v>13</v>
      </c>
      <c r="G665" s="12" t="s">
        <v>11</v>
      </c>
    </row>
    <row r="666" spans="3:7" ht="15" thickBot="1" x14ac:dyDescent="0.35">
      <c r="C666" s="10">
        <v>43232</v>
      </c>
      <c r="D666" s="11">
        <v>0.51020833333333326</v>
      </c>
      <c r="E666" s="12" t="s">
        <v>9</v>
      </c>
      <c r="F666" s="12">
        <v>11</v>
      </c>
      <c r="G666" s="12" t="s">
        <v>10</v>
      </c>
    </row>
    <row r="667" spans="3:7" ht="15" thickBot="1" x14ac:dyDescent="0.35">
      <c r="C667" s="10">
        <v>43232</v>
      </c>
      <c r="D667" s="11">
        <v>0.52150462962962962</v>
      </c>
      <c r="E667" s="12" t="s">
        <v>9</v>
      </c>
      <c r="F667" s="12">
        <v>27</v>
      </c>
      <c r="G667" s="12" t="s">
        <v>10</v>
      </c>
    </row>
    <row r="668" spans="3:7" ht="15" thickBot="1" x14ac:dyDescent="0.35">
      <c r="C668" s="10">
        <v>43232</v>
      </c>
      <c r="D668" s="11">
        <v>0.52209490740740738</v>
      </c>
      <c r="E668" s="12" t="s">
        <v>9</v>
      </c>
      <c r="F668" s="12">
        <v>11</v>
      </c>
      <c r="G668" s="12" t="s">
        <v>11</v>
      </c>
    </row>
    <row r="669" spans="3:7" ht="15" thickBot="1" x14ac:dyDescent="0.35">
      <c r="C669" s="10">
        <v>43232</v>
      </c>
      <c r="D669" s="11">
        <v>0.52728009259259256</v>
      </c>
      <c r="E669" s="12" t="s">
        <v>9</v>
      </c>
      <c r="F669" s="12">
        <v>10</v>
      </c>
      <c r="G669" s="12" t="s">
        <v>11</v>
      </c>
    </row>
    <row r="670" spans="3:7" ht="15" thickBot="1" x14ac:dyDescent="0.35">
      <c r="C670" s="10">
        <v>43232</v>
      </c>
      <c r="D670" s="11">
        <v>0.5294444444444445</v>
      </c>
      <c r="E670" s="12" t="s">
        <v>9</v>
      </c>
      <c r="F670" s="12">
        <v>16</v>
      </c>
      <c r="G670" s="12" t="s">
        <v>10</v>
      </c>
    </row>
    <row r="671" spans="3:7" ht="15" thickBot="1" x14ac:dyDescent="0.35">
      <c r="C671" s="10">
        <v>43232</v>
      </c>
      <c r="D671" s="11">
        <v>0.53067129629629628</v>
      </c>
      <c r="E671" s="12" t="s">
        <v>9</v>
      </c>
      <c r="F671" s="12">
        <v>13</v>
      </c>
      <c r="G671" s="12" t="s">
        <v>11</v>
      </c>
    </row>
    <row r="672" spans="3:7" ht="15" thickBot="1" x14ac:dyDescent="0.35">
      <c r="C672" s="10">
        <v>43232</v>
      </c>
      <c r="D672" s="11">
        <v>0.53611111111111109</v>
      </c>
      <c r="E672" s="12" t="s">
        <v>9</v>
      </c>
      <c r="F672" s="12">
        <v>13</v>
      </c>
      <c r="G672" s="12" t="s">
        <v>11</v>
      </c>
    </row>
    <row r="673" spans="3:7" ht="15" thickBot="1" x14ac:dyDescent="0.35">
      <c r="C673" s="10">
        <v>43232</v>
      </c>
      <c r="D673" s="11">
        <v>0.5490046296296297</v>
      </c>
      <c r="E673" s="12" t="s">
        <v>9</v>
      </c>
      <c r="F673" s="12">
        <v>16</v>
      </c>
      <c r="G673" s="12" t="s">
        <v>10</v>
      </c>
    </row>
    <row r="674" spans="3:7" ht="15" thickBot="1" x14ac:dyDescent="0.35">
      <c r="C674" s="10">
        <v>43232</v>
      </c>
      <c r="D674" s="11">
        <v>0.55061342592592599</v>
      </c>
      <c r="E674" s="12" t="s">
        <v>9</v>
      </c>
      <c r="F674" s="12">
        <v>12</v>
      </c>
      <c r="G674" s="12" t="s">
        <v>11</v>
      </c>
    </row>
    <row r="675" spans="3:7" ht="15" thickBot="1" x14ac:dyDescent="0.35">
      <c r="C675" s="10">
        <v>43232</v>
      </c>
      <c r="D675" s="11">
        <v>0.55623842592592598</v>
      </c>
      <c r="E675" s="12" t="s">
        <v>9</v>
      </c>
      <c r="F675" s="12">
        <v>10</v>
      </c>
      <c r="G675" s="12" t="s">
        <v>11</v>
      </c>
    </row>
    <row r="676" spans="3:7" ht="15" thickBot="1" x14ac:dyDescent="0.35">
      <c r="C676" s="10">
        <v>43232</v>
      </c>
      <c r="D676" s="11">
        <v>0.56111111111111112</v>
      </c>
      <c r="E676" s="12" t="s">
        <v>9</v>
      </c>
      <c r="F676" s="12">
        <v>34</v>
      </c>
      <c r="G676" s="12" t="s">
        <v>10</v>
      </c>
    </row>
    <row r="677" spans="3:7" ht="15" thickBot="1" x14ac:dyDescent="0.35">
      <c r="C677" s="10">
        <v>43232</v>
      </c>
      <c r="D677" s="11">
        <v>0.57473379629629628</v>
      </c>
      <c r="E677" s="12" t="s">
        <v>9</v>
      </c>
      <c r="F677" s="12">
        <v>34</v>
      </c>
      <c r="G677" s="12" t="s">
        <v>10</v>
      </c>
    </row>
    <row r="678" spans="3:7" ht="15" thickBot="1" x14ac:dyDescent="0.35">
      <c r="C678" s="10">
        <v>43232</v>
      </c>
      <c r="D678" s="11">
        <v>0.57688657407407407</v>
      </c>
      <c r="E678" s="12" t="s">
        <v>9</v>
      </c>
      <c r="F678" s="12">
        <v>33</v>
      </c>
      <c r="G678" s="12" t="s">
        <v>11</v>
      </c>
    </row>
    <row r="679" spans="3:7" ht="15" thickBot="1" x14ac:dyDescent="0.35">
      <c r="C679" s="10">
        <v>43232</v>
      </c>
      <c r="D679" s="11">
        <v>0.58518518518518514</v>
      </c>
      <c r="E679" s="12" t="s">
        <v>9</v>
      </c>
      <c r="F679" s="12">
        <v>32</v>
      </c>
      <c r="G679" s="12" t="s">
        <v>10</v>
      </c>
    </row>
    <row r="680" spans="3:7" ht="15" thickBot="1" x14ac:dyDescent="0.35">
      <c r="C680" s="10">
        <v>43232</v>
      </c>
      <c r="D680" s="11">
        <v>0.58729166666666666</v>
      </c>
      <c r="E680" s="12" t="s">
        <v>9</v>
      </c>
      <c r="F680" s="12">
        <v>19</v>
      </c>
      <c r="G680" s="12" t="s">
        <v>10</v>
      </c>
    </row>
    <row r="681" spans="3:7" ht="15" thickBot="1" x14ac:dyDescent="0.35">
      <c r="C681" s="10">
        <v>43232</v>
      </c>
      <c r="D681" s="11">
        <v>0.59063657407407411</v>
      </c>
      <c r="E681" s="12" t="s">
        <v>9</v>
      </c>
      <c r="F681" s="12">
        <v>26</v>
      </c>
      <c r="G681" s="12" t="s">
        <v>10</v>
      </c>
    </row>
    <row r="682" spans="3:7" ht="15" thickBot="1" x14ac:dyDescent="0.35">
      <c r="C682" s="10">
        <v>43232</v>
      </c>
      <c r="D682" s="11">
        <v>0.59077546296296302</v>
      </c>
      <c r="E682" s="12" t="s">
        <v>9</v>
      </c>
      <c r="F682" s="12">
        <v>15</v>
      </c>
      <c r="G682" s="12" t="s">
        <v>10</v>
      </c>
    </row>
    <row r="683" spans="3:7" ht="15" thickBot="1" x14ac:dyDescent="0.35">
      <c r="C683" s="10">
        <v>43232</v>
      </c>
      <c r="D683" s="11">
        <v>0.59543981481481478</v>
      </c>
      <c r="E683" s="12" t="s">
        <v>9</v>
      </c>
      <c r="F683" s="12">
        <v>11</v>
      </c>
      <c r="G683" s="12" t="s">
        <v>11</v>
      </c>
    </row>
    <row r="684" spans="3:7" ht="15" thickBot="1" x14ac:dyDescent="0.35">
      <c r="C684" s="10">
        <v>43232</v>
      </c>
      <c r="D684" s="11">
        <v>0.59763888888888894</v>
      </c>
      <c r="E684" s="12" t="s">
        <v>9</v>
      </c>
      <c r="F684" s="12">
        <v>23</v>
      </c>
      <c r="G684" s="12" t="s">
        <v>10</v>
      </c>
    </row>
    <row r="685" spans="3:7" ht="15" thickBot="1" x14ac:dyDescent="0.35">
      <c r="C685" s="10">
        <v>43232</v>
      </c>
      <c r="D685" s="11">
        <v>0.59766203703703702</v>
      </c>
      <c r="E685" s="12" t="s">
        <v>9</v>
      </c>
      <c r="F685" s="12">
        <v>21</v>
      </c>
      <c r="G685" s="12" t="s">
        <v>11</v>
      </c>
    </row>
    <row r="686" spans="3:7" ht="15" thickBot="1" x14ac:dyDescent="0.35">
      <c r="C686" s="10">
        <v>43232</v>
      </c>
      <c r="D686" s="11">
        <v>0.59868055555555555</v>
      </c>
      <c r="E686" s="12" t="s">
        <v>9</v>
      </c>
      <c r="F686" s="12">
        <v>12</v>
      </c>
      <c r="G686" s="12" t="s">
        <v>11</v>
      </c>
    </row>
    <row r="687" spans="3:7" ht="15" thickBot="1" x14ac:dyDescent="0.35">
      <c r="C687" s="10">
        <v>43232</v>
      </c>
      <c r="D687" s="11">
        <v>0.60537037037037034</v>
      </c>
      <c r="E687" s="12" t="s">
        <v>9</v>
      </c>
      <c r="F687" s="12">
        <v>18</v>
      </c>
      <c r="G687" s="12" t="s">
        <v>10</v>
      </c>
    </row>
    <row r="688" spans="3:7" ht="15" thickBot="1" x14ac:dyDescent="0.35">
      <c r="C688" s="10">
        <v>43232</v>
      </c>
      <c r="D688" s="11">
        <v>0.6054166666666666</v>
      </c>
      <c r="E688" s="12" t="s">
        <v>9</v>
      </c>
      <c r="F688" s="12">
        <v>11</v>
      </c>
      <c r="G688" s="12" t="s">
        <v>10</v>
      </c>
    </row>
    <row r="689" spans="3:7" ht="15" thickBot="1" x14ac:dyDescent="0.35">
      <c r="C689" s="10">
        <v>43232</v>
      </c>
      <c r="D689" s="11">
        <v>0.61232638888888891</v>
      </c>
      <c r="E689" s="12" t="s">
        <v>9</v>
      </c>
      <c r="F689" s="12">
        <v>12</v>
      </c>
      <c r="G689" s="12" t="s">
        <v>10</v>
      </c>
    </row>
    <row r="690" spans="3:7" ht="15" thickBot="1" x14ac:dyDescent="0.35">
      <c r="C690" s="10">
        <v>43232</v>
      </c>
      <c r="D690" s="11">
        <v>0.61586805555555557</v>
      </c>
      <c r="E690" s="12" t="s">
        <v>9</v>
      </c>
      <c r="F690" s="12">
        <v>13</v>
      </c>
      <c r="G690" s="12" t="s">
        <v>11</v>
      </c>
    </row>
    <row r="691" spans="3:7" ht="15" thickBot="1" x14ac:dyDescent="0.35">
      <c r="C691" s="10">
        <v>43232</v>
      </c>
      <c r="D691" s="11">
        <v>0.62037037037037035</v>
      </c>
      <c r="E691" s="12" t="s">
        <v>9</v>
      </c>
      <c r="F691" s="12">
        <v>30</v>
      </c>
      <c r="G691" s="12" t="s">
        <v>10</v>
      </c>
    </row>
    <row r="692" spans="3:7" ht="15" thickBot="1" x14ac:dyDescent="0.35">
      <c r="C692" s="10">
        <v>43232</v>
      </c>
      <c r="D692" s="11">
        <v>0.63725694444444447</v>
      </c>
      <c r="E692" s="12" t="s">
        <v>9</v>
      </c>
      <c r="F692" s="12">
        <v>11</v>
      </c>
      <c r="G692" s="12" t="s">
        <v>11</v>
      </c>
    </row>
    <row r="693" spans="3:7" ht="15" thickBot="1" x14ac:dyDescent="0.35">
      <c r="C693" s="10">
        <v>43232</v>
      </c>
      <c r="D693" s="11">
        <v>0.64363425925925932</v>
      </c>
      <c r="E693" s="12" t="s">
        <v>9</v>
      </c>
      <c r="F693" s="12">
        <v>10</v>
      </c>
      <c r="G693" s="12" t="s">
        <v>10</v>
      </c>
    </row>
    <row r="694" spans="3:7" ht="15" thickBot="1" x14ac:dyDescent="0.35">
      <c r="C694" s="10">
        <v>43232</v>
      </c>
      <c r="D694" s="11">
        <v>0.64547453703703705</v>
      </c>
      <c r="E694" s="12" t="s">
        <v>9</v>
      </c>
      <c r="F694" s="12">
        <v>21</v>
      </c>
      <c r="G694" s="12" t="s">
        <v>10</v>
      </c>
    </row>
    <row r="695" spans="3:7" ht="15" thickBot="1" x14ac:dyDescent="0.35">
      <c r="C695" s="10">
        <v>43232</v>
      </c>
      <c r="D695" s="11">
        <v>0.64966435185185178</v>
      </c>
      <c r="E695" s="12" t="s">
        <v>9</v>
      </c>
      <c r="F695" s="12">
        <v>18</v>
      </c>
      <c r="G695" s="12" t="s">
        <v>10</v>
      </c>
    </row>
    <row r="696" spans="3:7" ht="15" thickBot="1" x14ac:dyDescent="0.35">
      <c r="C696" s="10">
        <v>43232</v>
      </c>
      <c r="D696" s="11">
        <v>0.65218750000000003</v>
      </c>
      <c r="E696" s="12" t="s">
        <v>9</v>
      </c>
      <c r="F696" s="12">
        <v>13</v>
      </c>
      <c r="G696" s="12" t="s">
        <v>11</v>
      </c>
    </row>
    <row r="697" spans="3:7" ht="15" thickBot="1" x14ac:dyDescent="0.35">
      <c r="C697" s="10">
        <v>43232</v>
      </c>
      <c r="D697" s="11">
        <v>0.65711805555555558</v>
      </c>
      <c r="E697" s="12" t="s">
        <v>9</v>
      </c>
      <c r="F697" s="12">
        <v>22</v>
      </c>
      <c r="G697" s="12" t="s">
        <v>10</v>
      </c>
    </row>
    <row r="698" spans="3:7" ht="15" thickBot="1" x14ac:dyDescent="0.35">
      <c r="C698" s="10">
        <v>43232</v>
      </c>
      <c r="D698" s="11">
        <v>0.66707175925925932</v>
      </c>
      <c r="E698" s="12" t="s">
        <v>9</v>
      </c>
      <c r="F698" s="12">
        <v>16</v>
      </c>
      <c r="G698" s="12" t="s">
        <v>11</v>
      </c>
    </row>
    <row r="699" spans="3:7" ht="15" thickBot="1" x14ac:dyDescent="0.35">
      <c r="C699" s="10">
        <v>43232</v>
      </c>
      <c r="D699" s="11">
        <v>0.66766203703703697</v>
      </c>
      <c r="E699" s="12" t="s">
        <v>9</v>
      </c>
      <c r="F699" s="12">
        <v>22</v>
      </c>
      <c r="G699" s="12" t="s">
        <v>10</v>
      </c>
    </row>
    <row r="700" spans="3:7" ht="15" thickBot="1" x14ac:dyDescent="0.35">
      <c r="C700" s="10">
        <v>43232</v>
      </c>
      <c r="D700" s="11">
        <v>0.66886574074074068</v>
      </c>
      <c r="E700" s="12" t="s">
        <v>9</v>
      </c>
      <c r="F700" s="12">
        <v>21</v>
      </c>
      <c r="G700" s="12" t="s">
        <v>11</v>
      </c>
    </row>
    <row r="701" spans="3:7" ht="15" thickBot="1" x14ac:dyDescent="0.35">
      <c r="C701" s="10">
        <v>43232</v>
      </c>
      <c r="D701" s="11">
        <v>0.67251157407407414</v>
      </c>
      <c r="E701" s="12" t="s">
        <v>9</v>
      </c>
      <c r="F701" s="12">
        <v>10</v>
      </c>
      <c r="G701" s="12" t="s">
        <v>11</v>
      </c>
    </row>
    <row r="702" spans="3:7" ht="15" thickBot="1" x14ac:dyDescent="0.35">
      <c r="C702" s="10">
        <v>43232</v>
      </c>
      <c r="D702" s="11">
        <v>0.67936342592592591</v>
      </c>
      <c r="E702" s="12" t="s">
        <v>9</v>
      </c>
      <c r="F702" s="12">
        <v>13</v>
      </c>
      <c r="G702" s="12" t="s">
        <v>11</v>
      </c>
    </row>
    <row r="703" spans="3:7" ht="15" thickBot="1" x14ac:dyDescent="0.35">
      <c r="C703" s="10">
        <v>43232</v>
      </c>
      <c r="D703" s="11">
        <v>0.68447916666666664</v>
      </c>
      <c r="E703" s="12" t="s">
        <v>9</v>
      </c>
      <c r="F703" s="12">
        <v>13</v>
      </c>
      <c r="G703" s="12" t="s">
        <v>11</v>
      </c>
    </row>
    <row r="704" spans="3:7" ht="15" thickBot="1" x14ac:dyDescent="0.35">
      <c r="C704" s="10">
        <v>43232</v>
      </c>
      <c r="D704" s="11">
        <v>0.68662037037037038</v>
      </c>
      <c r="E704" s="12" t="s">
        <v>9</v>
      </c>
      <c r="F704" s="12">
        <v>10</v>
      </c>
      <c r="G704" s="12" t="s">
        <v>10</v>
      </c>
    </row>
    <row r="705" spans="3:7" ht="15" thickBot="1" x14ac:dyDescent="0.35">
      <c r="C705" s="10">
        <v>43232</v>
      </c>
      <c r="D705" s="11">
        <v>0.69974537037037043</v>
      </c>
      <c r="E705" s="12" t="s">
        <v>9</v>
      </c>
      <c r="F705" s="12">
        <v>11</v>
      </c>
      <c r="G705" s="12" t="s">
        <v>11</v>
      </c>
    </row>
    <row r="706" spans="3:7" ht="15" thickBot="1" x14ac:dyDescent="0.35">
      <c r="C706" s="10">
        <v>43232</v>
      </c>
      <c r="D706" s="11">
        <v>0.71414351851851843</v>
      </c>
      <c r="E706" s="12" t="s">
        <v>9</v>
      </c>
      <c r="F706" s="12">
        <v>15</v>
      </c>
      <c r="G706" s="12" t="s">
        <v>10</v>
      </c>
    </row>
    <row r="707" spans="3:7" ht="15" thickBot="1" x14ac:dyDescent="0.35">
      <c r="C707" s="10">
        <v>43232</v>
      </c>
      <c r="D707" s="11">
        <v>0.71506944444444442</v>
      </c>
      <c r="E707" s="12" t="s">
        <v>9</v>
      </c>
      <c r="F707" s="12">
        <v>12</v>
      </c>
      <c r="G707" s="12" t="s">
        <v>11</v>
      </c>
    </row>
    <row r="708" spans="3:7" ht="15" thickBot="1" x14ac:dyDescent="0.35">
      <c r="C708" s="10">
        <v>43232</v>
      </c>
      <c r="D708" s="11">
        <v>0.72076388888888887</v>
      </c>
      <c r="E708" s="12" t="s">
        <v>9</v>
      </c>
      <c r="F708" s="12">
        <v>13</v>
      </c>
      <c r="G708" s="12" t="s">
        <v>11</v>
      </c>
    </row>
    <row r="709" spans="3:7" ht="15" thickBot="1" x14ac:dyDescent="0.35">
      <c r="C709" s="10">
        <v>43232</v>
      </c>
      <c r="D709" s="11">
        <v>0.72613425925925934</v>
      </c>
      <c r="E709" s="12" t="s">
        <v>9</v>
      </c>
      <c r="F709" s="12">
        <v>17</v>
      </c>
      <c r="G709" s="12" t="s">
        <v>10</v>
      </c>
    </row>
    <row r="710" spans="3:7" ht="15" thickBot="1" x14ac:dyDescent="0.35">
      <c r="C710" s="10">
        <v>43232</v>
      </c>
      <c r="D710" s="11">
        <v>0.72688657407407409</v>
      </c>
      <c r="E710" s="12" t="s">
        <v>9</v>
      </c>
      <c r="F710" s="12">
        <v>12</v>
      </c>
      <c r="G710" s="12" t="s">
        <v>11</v>
      </c>
    </row>
    <row r="711" spans="3:7" ht="15" thickBot="1" x14ac:dyDescent="0.35">
      <c r="C711" s="10">
        <v>43232</v>
      </c>
      <c r="D711" s="11">
        <v>0.72789351851851858</v>
      </c>
      <c r="E711" s="12" t="s">
        <v>9</v>
      </c>
      <c r="F711" s="12">
        <v>14</v>
      </c>
      <c r="G711" s="12" t="s">
        <v>11</v>
      </c>
    </row>
    <row r="712" spans="3:7" ht="15" thickBot="1" x14ac:dyDescent="0.35">
      <c r="C712" s="10">
        <v>43232</v>
      </c>
      <c r="D712" s="11">
        <v>0.73549768518518521</v>
      </c>
      <c r="E712" s="12" t="s">
        <v>9</v>
      </c>
      <c r="F712" s="12">
        <v>12</v>
      </c>
      <c r="G712" s="12" t="s">
        <v>11</v>
      </c>
    </row>
    <row r="713" spans="3:7" ht="15" thickBot="1" x14ac:dyDescent="0.35">
      <c r="C713" s="10">
        <v>43232</v>
      </c>
      <c r="D713" s="11">
        <v>0.75629629629629624</v>
      </c>
      <c r="E713" s="12" t="s">
        <v>9</v>
      </c>
      <c r="F713" s="12">
        <v>11</v>
      </c>
      <c r="G713" s="12" t="s">
        <v>11</v>
      </c>
    </row>
    <row r="714" spans="3:7" ht="15" thickBot="1" x14ac:dyDescent="0.35">
      <c r="C714" s="10">
        <v>43232</v>
      </c>
      <c r="D714" s="11">
        <v>0.77460648148148137</v>
      </c>
      <c r="E714" s="12" t="s">
        <v>9</v>
      </c>
      <c r="F714" s="12">
        <v>21</v>
      </c>
      <c r="G714" s="12" t="s">
        <v>10</v>
      </c>
    </row>
    <row r="715" spans="3:7" ht="15" thickBot="1" x14ac:dyDescent="0.35">
      <c r="C715" s="10">
        <v>43232</v>
      </c>
      <c r="D715" s="11">
        <v>0.81275462962962963</v>
      </c>
      <c r="E715" s="12" t="s">
        <v>9</v>
      </c>
      <c r="F715" s="12">
        <v>20</v>
      </c>
      <c r="G715" s="12" t="s">
        <v>10</v>
      </c>
    </row>
    <row r="716" spans="3:7" ht="15" thickBot="1" x14ac:dyDescent="0.35">
      <c r="C716" s="10">
        <v>43232</v>
      </c>
      <c r="D716" s="11">
        <v>0.83898148148148144</v>
      </c>
      <c r="E716" s="12" t="s">
        <v>9</v>
      </c>
      <c r="F716" s="12">
        <v>10</v>
      </c>
      <c r="G716" s="12" t="s">
        <v>11</v>
      </c>
    </row>
    <row r="717" spans="3:7" ht="15" thickBot="1" x14ac:dyDescent="0.35">
      <c r="C717" s="10">
        <v>43232</v>
      </c>
      <c r="D717" s="11">
        <v>0.84864583333333332</v>
      </c>
      <c r="E717" s="12" t="s">
        <v>9</v>
      </c>
      <c r="F717" s="12">
        <v>26</v>
      </c>
      <c r="G717" s="12" t="s">
        <v>10</v>
      </c>
    </row>
    <row r="718" spans="3:7" ht="15" thickBot="1" x14ac:dyDescent="0.35">
      <c r="C718" s="10">
        <v>43232</v>
      </c>
      <c r="D718" s="11">
        <v>0.85680555555555549</v>
      </c>
      <c r="E718" s="12" t="s">
        <v>9</v>
      </c>
      <c r="F718" s="12">
        <v>12</v>
      </c>
      <c r="G718" s="12" t="s">
        <v>10</v>
      </c>
    </row>
    <row r="719" spans="3:7" ht="15" thickBot="1" x14ac:dyDescent="0.35">
      <c r="C719" s="10">
        <v>43233</v>
      </c>
      <c r="D719" s="11">
        <v>0.32364583333333335</v>
      </c>
      <c r="E719" s="12" t="s">
        <v>9</v>
      </c>
      <c r="F719" s="12">
        <v>12</v>
      </c>
      <c r="G719" s="12" t="s">
        <v>11</v>
      </c>
    </row>
    <row r="720" spans="3:7" ht="15" thickBot="1" x14ac:dyDescent="0.35">
      <c r="C720" s="10">
        <v>43233</v>
      </c>
      <c r="D720" s="11">
        <v>0.33061342592592591</v>
      </c>
      <c r="E720" s="12" t="s">
        <v>9</v>
      </c>
      <c r="F720" s="12">
        <v>11</v>
      </c>
      <c r="G720" s="12" t="s">
        <v>10</v>
      </c>
    </row>
    <row r="721" spans="3:7" ht="15" thickBot="1" x14ac:dyDescent="0.35">
      <c r="C721" s="10">
        <v>43233</v>
      </c>
      <c r="D721" s="11">
        <v>0.36219907407407409</v>
      </c>
      <c r="E721" s="12" t="s">
        <v>9</v>
      </c>
      <c r="F721" s="12">
        <v>9</v>
      </c>
      <c r="G721" s="12" t="s">
        <v>11</v>
      </c>
    </row>
    <row r="722" spans="3:7" ht="15" thickBot="1" x14ac:dyDescent="0.35">
      <c r="C722" s="10">
        <v>43233</v>
      </c>
      <c r="D722" s="11">
        <v>0.36379629629629634</v>
      </c>
      <c r="E722" s="12" t="s">
        <v>9</v>
      </c>
      <c r="F722" s="12">
        <v>5</v>
      </c>
      <c r="G722" s="12" t="s">
        <v>10</v>
      </c>
    </row>
    <row r="723" spans="3:7" ht="15" thickBot="1" x14ac:dyDescent="0.35">
      <c r="C723" s="10">
        <v>43233</v>
      </c>
      <c r="D723" s="11">
        <v>0.36381944444444447</v>
      </c>
      <c r="E723" s="12" t="s">
        <v>9</v>
      </c>
      <c r="F723" s="12">
        <v>8</v>
      </c>
      <c r="G723" s="12" t="s">
        <v>10</v>
      </c>
    </row>
    <row r="724" spans="3:7" ht="15" thickBot="1" x14ac:dyDescent="0.35">
      <c r="C724" s="10">
        <v>43233</v>
      </c>
      <c r="D724" s="11">
        <v>0.36387731481481483</v>
      </c>
      <c r="E724" s="12" t="s">
        <v>9</v>
      </c>
      <c r="F724" s="12">
        <v>13</v>
      </c>
      <c r="G724" s="12" t="s">
        <v>10</v>
      </c>
    </row>
    <row r="725" spans="3:7" ht="15" thickBot="1" x14ac:dyDescent="0.35">
      <c r="C725" s="10">
        <v>43233</v>
      </c>
      <c r="D725" s="11">
        <v>0.3640856481481482</v>
      </c>
      <c r="E725" s="12" t="s">
        <v>9</v>
      </c>
      <c r="F725" s="12">
        <v>16</v>
      </c>
      <c r="G725" s="12" t="s">
        <v>10</v>
      </c>
    </row>
    <row r="726" spans="3:7" ht="15" thickBot="1" x14ac:dyDescent="0.35">
      <c r="C726" s="10">
        <v>43233</v>
      </c>
      <c r="D726" s="11">
        <v>0.36499999999999999</v>
      </c>
      <c r="E726" s="12" t="s">
        <v>9</v>
      </c>
      <c r="F726" s="12">
        <v>11</v>
      </c>
      <c r="G726" s="12" t="s">
        <v>11</v>
      </c>
    </row>
    <row r="727" spans="3:7" ht="15" thickBot="1" x14ac:dyDescent="0.35">
      <c r="C727" s="10">
        <v>43233</v>
      </c>
      <c r="D727" s="11">
        <v>0.36916666666666664</v>
      </c>
      <c r="E727" s="12" t="s">
        <v>9</v>
      </c>
      <c r="F727" s="12">
        <v>10</v>
      </c>
      <c r="G727" s="12" t="s">
        <v>11</v>
      </c>
    </row>
    <row r="728" spans="3:7" ht="15" thickBot="1" x14ac:dyDescent="0.35">
      <c r="C728" s="10">
        <v>43233</v>
      </c>
      <c r="D728" s="11">
        <v>0.37065972222222227</v>
      </c>
      <c r="E728" s="12" t="s">
        <v>9</v>
      </c>
      <c r="F728" s="12">
        <v>25</v>
      </c>
      <c r="G728" s="12" t="s">
        <v>10</v>
      </c>
    </row>
    <row r="729" spans="3:7" ht="15" thickBot="1" x14ac:dyDescent="0.35">
      <c r="C729" s="10">
        <v>43233</v>
      </c>
      <c r="D729" s="11">
        <v>0.3787152777777778</v>
      </c>
      <c r="E729" s="12" t="s">
        <v>9</v>
      </c>
      <c r="F729" s="12">
        <v>26</v>
      </c>
      <c r="G729" s="12" t="s">
        <v>10</v>
      </c>
    </row>
    <row r="730" spans="3:7" ht="15" thickBot="1" x14ac:dyDescent="0.35">
      <c r="C730" s="10">
        <v>43233</v>
      </c>
      <c r="D730" s="11">
        <v>0.3787152777777778</v>
      </c>
      <c r="E730" s="12" t="s">
        <v>9</v>
      </c>
      <c r="F730" s="12">
        <v>19</v>
      </c>
      <c r="G730" s="12" t="s">
        <v>10</v>
      </c>
    </row>
    <row r="731" spans="3:7" ht="15" thickBot="1" x14ac:dyDescent="0.35">
      <c r="C731" s="10">
        <v>43233</v>
      </c>
      <c r="D731" s="11">
        <v>0.38476851851851851</v>
      </c>
      <c r="E731" s="12" t="s">
        <v>9</v>
      </c>
      <c r="F731" s="12">
        <v>26</v>
      </c>
      <c r="G731" s="12" t="s">
        <v>10</v>
      </c>
    </row>
    <row r="732" spans="3:7" ht="15" thickBot="1" x14ac:dyDescent="0.35">
      <c r="C732" s="10">
        <v>43233</v>
      </c>
      <c r="D732" s="11">
        <v>0.39055555555555554</v>
      </c>
      <c r="E732" s="12" t="s">
        <v>9</v>
      </c>
      <c r="F732" s="12">
        <v>11</v>
      </c>
      <c r="G732" s="12" t="s">
        <v>11</v>
      </c>
    </row>
    <row r="733" spans="3:7" ht="15" thickBot="1" x14ac:dyDescent="0.35">
      <c r="C733" s="10">
        <v>43233</v>
      </c>
      <c r="D733" s="11">
        <v>0.39930555555555558</v>
      </c>
      <c r="E733" s="12" t="s">
        <v>9</v>
      </c>
      <c r="F733" s="12">
        <v>10</v>
      </c>
      <c r="G733" s="12" t="s">
        <v>10</v>
      </c>
    </row>
    <row r="734" spans="3:7" ht="15" thickBot="1" x14ac:dyDescent="0.35">
      <c r="C734" s="10">
        <v>43233</v>
      </c>
      <c r="D734" s="11">
        <v>0.40062500000000001</v>
      </c>
      <c r="E734" s="12" t="s">
        <v>9</v>
      </c>
      <c r="F734" s="12">
        <v>18</v>
      </c>
      <c r="G734" s="12" t="s">
        <v>10</v>
      </c>
    </row>
    <row r="735" spans="3:7" ht="15" thickBot="1" x14ac:dyDescent="0.35">
      <c r="C735" s="10">
        <v>43233</v>
      </c>
      <c r="D735" s="11">
        <v>0.40178240740740739</v>
      </c>
      <c r="E735" s="12" t="s">
        <v>9</v>
      </c>
      <c r="F735" s="12">
        <v>15</v>
      </c>
      <c r="G735" s="12" t="s">
        <v>10</v>
      </c>
    </row>
    <row r="736" spans="3:7" ht="15" thickBot="1" x14ac:dyDescent="0.35">
      <c r="C736" s="10">
        <v>43233</v>
      </c>
      <c r="D736" s="11">
        <v>0.40337962962962964</v>
      </c>
      <c r="E736" s="12" t="s">
        <v>9</v>
      </c>
      <c r="F736" s="12">
        <v>19</v>
      </c>
      <c r="G736" s="12" t="s">
        <v>11</v>
      </c>
    </row>
    <row r="737" spans="3:7" ht="15" thickBot="1" x14ac:dyDescent="0.35">
      <c r="C737" s="10">
        <v>43233</v>
      </c>
      <c r="D737" s="11">
        <v>0.40337962962962964</v>
      </c>
      <c r="E737" s="12" t="s">
        <v>9</v>
      </c>
      <c r="F737" s="12">
        <v>19</v>
      </c>
      <c r="G737" s="12" t="s">
        <v>11</v>
      </c>
    </row>
    <row r="738" spans="3:7" ht="15" thickBot="1" x14ac:dyDescent="0.35">
      <c r="C738" s="10">
        <v>43233</v>
      </c>
      <c r="D738" s="11">
        <v>0.40347222222222223</v>
      </c>
      <c r="E738" s="12" t="s">
        <v>9</v>
      </c>
      <c r="F738" s="12">
        <v>11</v>
      </c>
      <c r="G738" s="12" t="s">
        <v>11</v>
      </c>
    </row>
    <row r="739" spans="3:7" ht="15" thickBot="1" x14ac:dyDescent="0.35">
      <c r="C739" s="10">
        <v>43233</v>
      </c>
      <c r="D739" s="11">
        <v>0.41348379629629628</v>
      </c>
      <c r="E739" s="12" t="s">
        <v>9</v>
      </c>
      <c r="F739" s="12">
        <v>24</v>
      </c>
      <c r="G739" s="12" t="s">
        <v>10</v>
      </c>
    </row>
    <row r="740" spans="3:7" ht="15" thickBot="1" x14ac:dyDescent="0.35">
      <c r="C740" s="10">
        <v>43233</v>
      </c>
      <c r="D740" s="11">
        <v>0.41509259259259257</v>
      </c>
      <c r="E740" s="12" t="s">
        <v>9</v>
      </c>
      <c r="F740" s="12">
        <v>17</v>
      </c>
      <c r="G740" s="12" t="s">
        <v>10</v>
      </c>
    </row>
    <row r="741" spans="3:7" ht="15" thickBot="1" x14ac:dyDescent="0.35">
      <c r="C741" s="10">
        <v>43233</v>
      </c>
      <c r="D741" s="11">
        <v>0.41618055555555555</v>
      </c>
      <c r="E741" s="12" t="s">
        <v>9</v>
      </c>
      <c r="F741" s="12">
        <v>15</v>
      </c>
      <c r="G741" s="12" t="s">
        <v>10</v>
      </c>
    </row>
    <row r="742" spans="3:7" ht="15" thickBot="1" x14ac:dyDescent="0.35">
      <c r="C742" s="10">
        <v>43233</v>
      </c>
      <c r="D742" s="11">
        <v>0.42503472222222222</v>
      </c>
      <c r="E742" s="12" t="s">
        <v>9</v>
      </c>
      <c r="F742" s="12">
        <v>15</v>
      </c>
      <c r="G742" s="12" t="s">
        <v>10</v>
      </c>
    </row>
    <row r="743" spans="3:7" ht="15" thickBot="1" x14ac:dyDescent="0.35">
      <c r="C743" s="10">
        <v>43233</v>
      </c>
      <c r="D743" s="11">
        <v>0.42552083333333335</v>
      </c>
      <c r="E743" s="12" t="s">
        <v>9</v>
      </c>
      <c r="F743" s="12">
        <v>19</v>
      </c>
      <c r="G743" s="12" t="s">
        <v>10</v>
      </c>
    </row>
    <row r="744" spans="3:7" ht="15" thickBot="1" x14ac:dyDescent="0.35">
      <c r="C744" s="10">
        <v>43233</v>
      </c>
      <c r="D744" s="11">
        <v>0.42829861111111112</v>
      </c>
      <c r="E744" s="12" t="s">
        <v>9</v>
      </c>
      <c r="F744" s="12">
        <v>26</v>
      </c>
      <c r="G744" s="12" t="s">
        <v>10</v>
      </c>
    </row>
    <row r="745" spans="3:7" ht="15" thickBot="1" x14ac:dyDescent="0.35">
      <c r="C745" s="10">
        <v>43233</v>
      </c>
      <c r="D745" s="11">
        <v>0.42833333333333329</v>
      </c>
      <c r="E745" s="12" t="s">
        <v>9</v>
      </c>
      <c r="F745" s="12">
        <v>29</v>
      </c>
      <c r="G745" s="12" t="s">
        <v>10</v>
      </c>
    </row>
    <row r="746" spans="3:7" ht="15" thickBot="1" x14ac:dyDescent="0.35">
      <c r="C746" s="10">
        <v>43233</v>
      </c>
      <c r="D746" s="11">
        <v>0.42924768518518519</v>
      </c>
      <c r="E746" s="12" t="s">
        <v>9</v>
      </c>
      <c r="F746" s="12">
        <v>30</v>
      </c>
      <c r="G746" s="12" t="s">
        <v>10</v>
      </c>
    </row>
    <row r="747" spans="3:7" ht="15" thickBot="1" x14ac:dyDescent="0.35">
      <c r="C747" s="10">
        <v>43233</v>
      </c>
      <c r="D747" s="11">
        <v>0.43129629629629629</v>
      </c>
      <c r="E747" s="12" t="s">
        <v>9</v>
      </c>
      <c r="F747" s="12">
        <v>11</v>
      </c>
      <c r="G747" s="12" t="s">
        <v>11</v>
      </c>
    </row>
    <row r="748" spans="3:7" ht="15" thickBot="1" x14ac:dyDescent="0.35">
      <c r="C748" s="10">
        <v>43233</v>
      </c>
      <c r="D748" s="11">
        <v>0.43909722222222225</v>
      </c>
      <c r="E748" s="12" t="s">
        <v>9</v>
      </c>
      <c r="F748" s="12">
        <v>12</v>
      </c>
      <c r="G748" s="12" t="s">
        <v>11</v>
      </c>
    </row>
    <row r="749" spans="3:7" ht="15" thickBot="1" x14ac:dyDescent="0.35">
      <c r="C749" s="10">
        <v>43233</v>
      </c>
      <c r="D749" s="11">
        <v>0.43961805555555555</v>
      </c>
      <c r="E749" s="12" t="s">
        <v>9</v>
      </c>
      <c r="F749" s="12">
        <v>11</v>
      </c>
      <c r="G749" s="12" t="s">
        <v>10</v>
      </c>
    </row>
    <row r="750" spans="3:7" ht="15" thickBot="1" x14ac:dyDescent="0.35">
      <c r="C750" s="10">
        <v>43233</v>
      </c>
      <c r="D750" s="11">
        <v>0.44097222222222227</v>
      </c>
      <c r="E750" s="12" t="s">
        <v>9</v>
      </c>
      <c r="F750" s="12">
        <v>10</v>
      </c>
      <c r="G750" s="12" t="s">
        <v>10</v>
      </c>
    </row>
    <row r="751" spans="3:7" ht="15" thickBot="1" x14ac:dyDescent="0.35">
      <c r="C751" s="10">
        <v>43233</v>
      </c>
      <c r="D751" s="11">
        <v>0.44958333333333328</v>
      </c>
      <c r="E751" s="12" t="s">
        <v>9</v>
      </c>
      <c r="F751" s="12">
        <v>28</v>
      </c>
      <c r="G751" s="12" t="s">
        <v>10</v>
      </c>
    </row>
    <row r="752" spans="3:7" ht="15" thickBot="1" x14ac:dyDescent="0.35">
      <c r="C752" s="10">
        <v>43233</v>
      </c>
      <c r="D752" s="11">
        <v>0.45012731481481483</v>
      </c>
      <c r="E752" s="12" t="s">
        <v>9</v>
      </c>
      <c r="F752" s="12">
        <v>28</v>
      </c>
      <c r="G752" s="12" t="s">
        <v>10</v>
      </c>
    </row>
    <row r="753" spans="3:7" ht="15" thickBot="1" x14ac:dyDescent="0.35">
      <c r="C753" s="10">
        <v>43233</v>
      </c>
      <c r="D753" s="11">
        <v>0.45187500000000003</v>
      </c>
      <c r="E753" s="12" t="s">
        <v>9</v>
      </c>
      <c r="F753" s="12">
        <v>10</v>
      </c>
      <c r="G753" s="12" t="s">
        <v>10</v>
      </c>
    </row>
    <row r="754" spans="3:7" ht="15" thickBot="1" x14ac:dyDescent="0.35">
      <c r="C754" s="10">
        <v>43233</v>
      </c>
      <c r="D754" s="11">
        <v>0.45188657407407407</v>
      </c>
      <c r="E754" s="12" t="s">
        <v>9</v>
      </c>
      <c r="F754" s="12">
        <v>18</v>
      </c>
      <c r="G754" s="12" t="s">
        <v>10</v>
      </c>
    </row>
    <row r="755" spans="3:7" ht="15" thickBot="1" x14ac:dyDescent="0.35">
      <c r="C755" s="10">
        <v>43233</v>
      </c>
      <c r="D755" s="11">
        <v>0.4519097222222222</v>
      </c>
      <c r="E755" s="12" t="s">
        <v>9</v>
      </c>
      <c r="F755" s="12">
        <v>16</v>
      </c>
      <c r="G755" s="12" t="s">
        <v>10</v>
      </c>
    </row>
    <row r="756" spans="3:7" ht="15" thickBot="1" x14ac:dyDescent="0.35">
      <c r="C756" s="10">
        <v>43233</v>
      </c>
      <c r="D756" s="11">
        <v>0.45192129629629635</v>
      </c>
      <c r="E756" s="12" t="s">
        <v>9</v>
      </c>
      <c r="F756" s="12">
        <v>25</v>
      </c>
      <c r="G756" s="12" t="s">
        <v>10</v>
      </c>
    </row>
    <row r="757" spans="3:7" ht="15" thickBot="1" x14ac:dyDescent="0.35">
      <c r="C757" s="10">
        <v>43233</v>
      </c>
      <c r="D757" s="11">
        <v>0.45193287037037039</v>
      </c>
      <c r="E757" s="12" t="s">
        <v>9</v>
      </c>
      <c r="F757" s="12">
        <v>25</v>
      </c>
      <c r="G757" s="12" t="s">
        <v>10</v>
      </c>
    </row>
    <row r="758" spans="3:7" ht="15" thickBot="1" x14ac:dyDescent="0.35">
      <c r="C758" s="10">
        <v>43233</v>
      </c>
      <c r="D758" s="11">
        <v>0.45194444444444443</v>
      </c>
      <c r="E758" s="12" t="s">
        <v>9</v>
      </c>
      <c r="F758" s="12">
        <v>10</v>
      </c>
      <c r="G758" s="12" t="s">
        <v>10</v>
      </c>
    </row>
    <row r="759" spans="3:7" ht="15" thickBot="1" x14ac:dyDescent="0.35">
      <c r="C759" s="10">
        <v>43233</v>
      </c>
      <c r="D759" s="11">
        <v>0.45535879629629633</v>
      </c>
      <c r="E759" s="12" t="s">
        <v>9</v>
      </c>
      <c r="F759" s="12">
        <v>17</v>
      </c>
      <c r="G759" s="12" t="s">
        <v>11</v>
      </c>
    </row>
    <row r="760" spans="3:7" ht="15" thickBot="1" x14ac:dyDescent="0.35">
      <c r="C760" s="10">
        <v>43233</v>
      </c>
      <c r="D760" s="11">
        <v>0.45876157407407409</v>
      </c>
      <c r="E760" s="12" t="s">
        <v>9</v>
      </c>
      <c r="F760" s="12">
        <v>23</v>
      </c>
      <c r="G760" s="12" t="s">
        <v>10</v>
      </c>
    </row>
    <row r="761" spans="3:7" ht="15" thickBot="1" x14ac:dyDescent="0.35">
      <c r="C761" s="10">
        <v>43233</v>
      </c>
      <c r="D761" s="11">
        <v>0.4599421296296296</v>
      </c>
      <c r="E761" s="12" t="s">
        <v>9</v>
      </c>
      <c r="F761" s="12">
        <v>23</v>
      </c>
      <c r="G761" s="12" t="s">
        <v>11</v>
      </c>
    </row>
    <row r="762" spans="3:7" ht="15" thickBot="1" x14ac:dyDescent="0.35">
      <c r="C762" s="10">
        <v>43233</v>
      </c>
      <c r="D762" s="11">
        <v>0.45995370370370375</v>
      </c>
      <c r="E762" s="12" t="s">
        <v>9</v>
      </c>
      <c r="F762" s="12">
        <v>13</v>
      </c>
      <c r="G762" s="12" t="s">
        <v>11</v>
      </c>
    </row>
    <row r="763" spans="3:7" ht="15" thickBot="1" x14ac:dyDescent="0.35">
      <c r="C763" s="10">
        <v>43233</v>
      </c>
      <c r="D763" s="11">
        <v>0.46114583333333337</v>
      </c>
      <c r="E763" s="12" t="s">
        <v>9</v>
      </c>
      <c r="F763" s="12">
        <v>19</v>
      </c>
      <c r="G763" s="12" t="s">
        <v>10</v>
      </c>
    </row>
    <row r="764" spans="3:7" ht="15" thickBot="1" x14ac:dyDescent="0.35">
      <c r="C764" s="10">
        <v>43233</v>
      </c>
      <c r="D764" s="11">
        <v>0.46133101851851849</v>
      </c>
      <c r="E764" s="12" t="s">
        <v>9</v>
      </c>
      <c r="F764" s="12">
        <v>19</v>
      </c>
      <c r="G764" s="12" t="s">
        <v>10</v>
      </c>
    </row>
    <row r="765" spans="3:7" ht="15" thickBot="1" x14ac:dyDescent="0.35">
      <c r="C765" s="10">
        <v>43233</v>
      </c>
      <c r="D765" s="11">
        <v>0.46680555555555553</v>
      </c>
      <c r="E765" s="12" t="s">
        <v>9</v>
      </c>
      <c r="F765" s="12">
        <v>17</v>
      </c>
      <c r="G765" s="12" t="s">
        <v>10</v>
      </c>
    </row>
    <row r="766" spans="3:7" ht="15" thickBot="1" x14ac:dyDescent="0.35">
      <c r="C766" s="10">
        <v>43233</v>
      </c>
      <c r="D766" s="11">
        <v>0.47123842592592591</v>
      </c>
      <c r="E766" s="12" t="s">
        <v>9</v>
      </c>
      <c r="F766" s="12">
        <v>24</v>
      </c>
      <c r="G766" s="12" t="s">
        <v>10</v>
      </c>
    </row>
    <row r="767" spans="3:7" ht="15" thickBot="1" x14ac:dyDescent="0.35">
      <c r="C767" s="10">
        <v>43233</v>
      </c>
      <c r="D767" s="11">
        <v>0.4713310185185185</v>
      </c>
      <c r="E767" s="12" t="s">
        <v>9</v>
      </c>
      <c r="F767" s="12">
        <v>23</v>
      </c>
      <c r="G767" s="12" t="s">
        <v>10</v>
      </c>
    </row>
    <row r="768" spans="3:7" ht="15" thickBot="1" x14ac:dyDescent="0.35">
      <c r="C768" s="10">
        <v>43233</v>
      </c>
      <c r="D768" s="11">
        <v>0.47203703703703703</v>
      </c>
      <c r="E768" s="12" t="s">
        <v>9</v>
      </c>
      <c r="F768" s="12">
        <v>19</v>
      </c>
      <c r="G768" s="12" t="s">
        <v>11</v>
      </c>
    </row>
    <row r="769" spans="3:7" ht="15" thickBot="1" x14ac:dyDescent="0.35">
      <c r="C769" s="10">
        <v>43233</v>
      </c>
      <c r="D769" s="11">
        <v>0.47217592592592594</v>
      </c>
      <c r="E769" s="12" t="s">
        <v>9</v>
      </c>
      <c r="F769" s="12">
        <v>29</v>
      </c>
      <c r="G769" s="12" t="s">
        <v>10</v>
      </c>
    </row>
    <row r="770" spans="3:7" ht="15" thickBot="1" x14ac:dyDescent="0.35">
      <c r="C770" s="10">
        <v>43233</v>
      </c>
      <c r="D770" s="11">
        <v>0.47512731481481479</v>
      </c>
      <c r="E770" s="12" t="s">
        <v>9</v>
      </c>
      <c r="F770" s="12">
        <v>29</v>
      </c>
      <c r="G770" s="12" t="s">
        <v>11</v>
      </c>
    </row>
    <row r="771" spans="3:7" ht="15" thickBot="1" x14ac:dyDescent="0.35">
      <c r="C771" s="10">
        <v>43233</v>
      </c>
      <c r="D771" s="11">
        <v>0.47520833333333329</v>
      </c>
      <c r="E771" s="12" t="s">
        <v>9</v>
      </c>
      <c r="F771" s="12">
        <v>32</v>
      </c>
      <c r="G771" s="12" t="s">
        <v>10</v>
      </c>
    </row>
    <row r="772" spans="3:7" ht="15" thickBot="1" x14ac:dyDescent="0.35">
      <c r="C772" s="10">
        <v>43233</v>
      </c>
      <c r="D772" s="11">
        <v>0.48028935185185184</v>
      </c>
      <c r="E772" s="12" t="s">
        <v>9</v>
      </c>
      <c r="F772" s="12">
        <v>40</v>
      </c>
      <c r="G772" s="12" t="s">
        <v>10</v>
      </c>
    </row>
    <row r="773" spans="3:7" ht="15" thickBot="1" x14ac:dyDescent="0.35">
      <c r="C773" s="10">
        <v>43233</v>
      </c>
      <c r="D773" s="11">
        <v>0.48214120370370367</v>
      </c>
      <c r="E773" s="12" t="s">
        <v>9</v>
      </c>
      <c r="F773" s="12">
        <v>22</v>
      </c>
      <c r="G773" s="12" t="s">
        <v>10</v>
      </c>
    </row>
    <row r="774" spans="3:7" ht="15" thickBot="1" x14ac:dyDescent="0.35">
      <c r="C774" s="10">
        <v>43233</v>
      </c>
      <c r="D774" s="11">
        <v>0.48837962962962966</v>
      </c>
      <c r="E774" s="12" t="s">
        <v>9</v>
      </c>
      <c r="F774" s="12">
        <v>14</v>
      </c>
      <c r="G774" s="12" t="s">
        <v>10</v>
      </c>
    </row>
    <row r="775" spans="3:7" ht="15" thickBot="1" x14ac:dyDescent="0.35">
      <c r="C775" s="10">
        <v>43233</v>
      </c>
      <c r="D775" s="11">
        <v>0.49574074074074076</v>
      </c>
      <c r="E775" s="12" t="s">
        <v>9</v>
      </c>
      <c r="F775" s="12">
        <v>11</v>
      </c>
      <c r="G775" s="12" t="s">
        <v>11</v>
      </c>
    </row>
    <row r="776" spans="3:7" ht="15" thickBot="1" x14ac:dyDescent="0.35">
      <c r="C776" s="10">
        <v>43233</v>
      </c>
      <c r="D776" s="11">
        <v>0.50317129629629631</v>
      </c>
      <c r="E776" s="12" t="s">
        <v>9</v>
      </c>
      <c r="F776" s="12">
        <v>30</v>
      </c>
      <c r="G776" s="12" t="s">
        <v>10</v>
      </c>
    </row>
    <row r="777" spans="3:7" ht="15" thickBot="1" x14ac:dyDescent="0.35">
      <c r="C777" s="10">
        <v>43233</v>
      </c>
      <c r="D777" s="11">
        <v>0.50318287037037035</v>
      </c>
      <c r="E777" s="12" t="s">
        <v>9</v>
      </c>
      <c r="F777" s="12">
        <v>31</v>
      </c>
      <c r="G777" s="12" t="s">
        <v>10</v>
      </c>
    </row>
    <row r="778" spans="3:7" ht="15" thickBot="1" x14ac:dyDescent="0.35">
      <c r="C778" s="10">
        <v>43233</v>
      </c>
      <c r="D778" s="11">
        <v>0.51379629629629631</v>
      </c>
      <c r="E778" s="12" t="s">
        <v>9</v>
      </c>
      <c r="F778" s="12">
        <v>12</v>
      </c>
      <c r="G778" s="12" t="s">
        <v>11</v>
      </c>
    </row>
    <row r="779" spans="3:7" ht="15" thickBot="1" x14ac:dyDescent="0.35">
      <c r="C779" s="10">
        <v>43233</v>
      </c>
      <c r="D779" s="11">
        <v>0.51642361111111112</v>
      </c>
      <c r="E779" s="12" t="s">
        <v>9</v>
      </c>
      <c r="F779" s="12">
        <v>18</v>
      </c>
      <c r="G779" s="12" t="s">
        <v>10</v>
      </c>
    </row>
    <row r="780" spans="3:7" ht="15" thickBot="1" x14ac:dyDescent="0.35">
      <c r="C780" s="10">
        <v>43233</v>
      </c>
      <c r="D780" s="11">
        <v>0.51644675925925931</v>
      </c>
      <c r="E780" s="12" t="s">
        <v>9</v>
      </c>
      <c r="F780" s="12">
        <v>19</v>
      </c>
      <c r="G780" s="12" t="s">
        <v>10</v>
      </c>
    </row>
    <row r="781" spans="3:7" ht="15" thickBot="1" x14ac:dyDescent="0.35">
      <c r="C781" s="10">
        <v>43233</v>
      </c>
      <c r="D781" s="11">
        <v>0.51648148148148143</v>
      </c>
      <c r="E781" s="12" t="s">
        <v>9</v>
      </c>
      <c r="F781" s="12">
        <v>11</v>
      </c>
      <c r="G781" s="12" t="s">
        <v>10</v>
      </c>
    </row>
    <row r="782" spans="3:7" ht="15" thickBot="1" x14ac:dyDescent="0.35">
      <c r="C782" s="10">
        <v>43233</v>
      </c>
      <c r="D782" s="11">
        <v>0.53031249999999996</v>
      </c>
      <c r="E782" s="12" t="s">
        <v>9</v>
      </c>
      <c r="F782" s="12">
        <v>28</v>
      </c>
      <c r="G782" s="12" t="s">
        <v>11</v>
      </c>
    </row>
    <row r="783" spans="3:7" ht="15" thickBot="1" x14ac:dyDescent="0.35">
      <c r="C783" s="10">
        <v>43233</v>
      </c>
      <c r="D783" s="11">
        <v>0.53113425925925928</v>
      </c>
      <c r="E783" s="12" t="s">
        <v>9</v>
      </c>
      <c r="F783" s="12">
        <v>24</v>
      </c>
      <c r="G783" s="12" t="s">
        <v>11</v>
      </c>
    </row>
    <row r="784" spans="3:7" ht="15" thickBot="1" x14ac:dyDescent="0.35">
      <c r="C784" s="10">
        <v>43233</v>
      </c>
      <c r="D784" s="11">
        <v>0.53118055555555554</v>
      </c>
      <c r="E784" s="12" t="s">
        <v>9</v>
      </c>
      <c r="F784" s="12">
        <v>25</v>
      </c>
      <c r="G784" s="12" t="s">
        <v>11</v>
      </c>
    </row>
    <row r="785" spans="3:7" ht="15" thickBot="1" x14ac:dyDescent="0.35">
      <c r="C785" s="10">
        <v>43233</v>
      </c>
      <c r="D785" s="11">
        <v>0.53118055555555554</v>
      </c>
      <c r="E785" s="12" t="s">
        <v>9</v>
      </c>
      <c r="F785" s="12">
        <v>20</v>
      </c>
      <c r="G785" s="12" t="s">
        <v>11</v>
      </c>
    </row>
    <row r="786" spans="3:7" ht="15" thickBot="1" x14ac:dyDescent="0.35">
      <c r="C786" s="10">
        <v>43233</v>
      </c>
      <c r="D786" s="11">
        <v>0.53120370370370373</v>
      </c>
      <c r="E786" s="12" t="s">
        <v>9</v>
      </c>
      <c r="F786" s="12">
        <v>19</v>
      </c>
      <c r="G786" s="12" t="s">
        <v>11</v>
      </c>
    </row>
    <row r="787" spans="3:7" ht="15" thickBot="1" x14ac:dyDescent="0.35">
      <c r="C787" s="10">
        <v>43233</v>
      </c>
      <c r="D787" s="11">
        <v>0.53309027777777784</v>
      </c>
      <c r="E787" s="12" t="s">
        <v>9</v>
      </c>
      <c r="F787" s="12">
        <v>10</v>
      </c>
      <c r="G787" s="12" t="s">
        <v>11</v>
      </c>
    </row>
    <row r="788" spans="3:7" ht="15" thickBot="1" x14ac:dyDescent="0.35">
      <c r="C788" s="10">
        <v>43233</v>
      </c>
      <c r="D788" s="11">
        <v>0.53365740740740741</v>
      </c>
      <c r="E788" s="12" t="s">
        <v>9</v>
      </c>
      <c r="F788" s="12">
        <v>11</v>
      </c>
      <c r="G788" s="12" t="s">
        <v>11</v>
      </c>
    </row>
    <row r="789" spans="3:7" ht="15" thickBot="1" x14ac:dyDescent="0.35">
      <c r="C789" s="10">
        <v>43233</v>
      </c>
      <c r="D789" s="11">
        <v>0.53372685185185187</v>
      </c>
      <c r="E789" s="12" t="s">
        <v>9</v>
      </c>
      <c r="F789" s="12">
        <v>14</v>
      </c>
      <c r="G789" s="12" t="s">
        <v>11</v>
      </c>
    </row>
    <row r="790" spans="3:7" ht="15" thickBot="1" x14ac:dyDescent="0.35">
      <c r="C790" s="10">
        <v>43233</v>
      </c>
      <c r="D790" s="11">
        <v>0.53375000000000006</v>
      </c>
      <c r="E790" s="12" t="s">
        <v>9</v>
      </c>
      <c r="F790" s="12">
        <v>12</v>
      </c>
      <c r="G790" s="12" t="s">
        <v>11</v>
      </c>
    </row>
    <row r="791" spans="3:7" ht="15" thickBot="1" x14ac:dyDescent="0.35">
      <c r="C791" s="10">
        <v>43233</v>
      </c>
      <c r="D791" s="11">
        <v>0.5423958333333333</v>
      </c>
      <c r="E791" s="12" t="s">
        <v>9</v>
      </c>
      <c r="F791" s="12">
        <v>12</v>
      </c>
      <c r="G791" s="12" t="s">
        <v>11</v>
      </c>
    </row>
    <row r="792" spans="3:7" ht="15" thickBot="1" x14ac:dyDescent="0.35">
      <c r="C792" s="10">
        <v>43233</v>
      </c>
      <c r="D792" s="11">
        <v>0.54464120370370372</v>
      </c>
      <c r="E792" s="12" t="s">
        <v>9</v>
      </c>
      <c r="F792" s="12">
        <v>12</v>
      </c>
      <c r="G792" s="12" t="s">
        <v>11</v>
      </c>
    </row>
    <row r="793" spans="3:7" ht="15" thickBot="1" x14ac:dyDescent="0.35">
      <c r="C793" s="10">
        <v>43233</v>
      </c>
      <c r="D793" s="11">
        <v>0.54980324074074072</v>
      </c>
      <c r="E793" s="12" t="s">
        <v>9</v>
      </c>
      <c r="F793" s="12">
        <v>10</v>
      </c>
      <c r="G793" s="12" t="s">
        <v>10</v>
      </c>
    </row>
    <row r="794" spans="3:7" ht="15" thickBot="1" x14ac:dyDescent="0.35">
      <c r="C794" s="10">
        <v>43233</v>
      </c>
      <c r="D794" s="11">
        <v>0.5513541666666667</v>
      </c>
      <c r="E794" s="12" t="s">
        <v>9</v>
      </c>
      <c r="F794" s="12">
        <v>10</v>
      </c>
      <c r="G794" s="12" t="s">
        <v>11</v>
      </c>
    </row>
    <row r="795" spans="3:7" ht="15" thickBot="1" x14ac:dyDescent="0.35">
      <c r="C795" s="10">
        <v>43233</v>
      </c>
      <c r="D795" s="11">
        <v>0.55511574074074077</v>
      </c>
      <c r="E795" s="12" t="s">
        <v>9</v>
      </c>
      <c r="F795" s="12">
        <v>13</v>
      </c>
      <c r="G795" s="12" t="s">
        <v>11</v>
      </c>
    </row>
    <row r="796" spans="3:7" ht="15" thickBot="1" x14ac:dyDescent="0.35">
      <c r="C796" s="10">
        <v>43233</v>
      </c>
      <c r="D796" s="11">
        <v>0.55822916666666667</v>
      </c>
      <c r="E796" s="12" t="s">
        <v>9</v>
      </c>
      <c r="F796" s="12">
        <v>26</v>
      </c>
      <c r="G796" s="12" t="s">
        <v>10</v>
      </c>
    </row>
    <row r="797" spans="3:7" ht="15" thickBot="1" x14ac:dyDescent="0.35">
      <c r="C797" s="10">
        <v>43233</v>
      </c>
      <c r="D797" s="11">
        <v>0.56054398148148155</v>
      </c>
      <c r="E797" s="12" t="s">
        <v>9</v>
      </c>
      <c r="F797" s="12">
        <v>26</v>
      </c>
      <c r="G797" s="12" t="s">
        <v>10</v>
      </c>
    </row>
    <row r="798" spans="3:7" ht="15" thickBot="1" x14ac:dyDescent="0.35">
      <c r="C798" s="10">
        <v>43233</v>
      </c>
      <c r="D798" s="11">
        <v>0.56057870370370366</v>
      </c>
      <c r="E798" s="12" t="s">
        <v>9</v>
      </c>
      <c r="F798" s="12">
        <v>23</v>
      </c>
      <c r="G798" s="12" t="s">
        <v>10</v>
      </c>
    </row>
    <row r="799" spans="3:7" ht="15" thickBot="1" x14ac:dyDescent="0.35">
      <c r="C799" s="10">
        <v>43233</v>
      </c>
      <c r="D799" s="11">
        <v>0.56216435185185187</v>
      </c>
      <c r="E799" s="12" t="s">
        <v>9</v>
      </c>
      <c r="F799" s="12">
        <v>17</v>
      </c>
      <c r="G799" s="12" t="s">
        <v>11</v>
      </c>
    </row>
    <row r="800" spans="3:7" ht="15" thickBot="1" x14ac:dyDescent="0.35">
      <c r="C800" s="10">
        <v>43233</v>
      </c>
      <c r="D800" s="11">
        <v>0.56218749999999995</v>
      </c>
      <c r="E800" s="12" t="s">
        <v>9</v>
      </c>
      <c r="F800" s="12">
        <v>12</v>
      </c>
      <c r="G800" s="12" t="s">
        <v>11</v>
      </c>
    </row>
    <row r="801" spans="3:7" ht="15" thickBot="1" x14ac:dyDescent="0.35">
      <c r="C801" s="10">
        <v>43233</v>
      </c>
      <c r="D801" s="11">
        <v>0.56594907407407413</v>
      </c>
      <c r="E801" s="12" t="s">
        <v>9</v>
      </c>
      <c r="F801" s="12">
        <v>16</v>
      </c>
      <c r="G801" s="12" t="s">
        <v>10</v>
      </c>
    </row>
    <row r="802" spans="3:7" ht="15" thickBot="1" x14ac:dyDescent="0.35">
      <c r="C802" s="10">
        <v>43233</v>
      </c>
      <c r="D802" s="11">
        <v>0.57292824074074067</v>
      </c>
      <c r="E802" s="12" t="s">
        <v>9</v>
      </c>
      <c r="F802" s="12">
        <v>14</v>
      </c>
      <c r="G802" s="12" t="s">
        <v>11</v>
      </c>
    </row>
    <row r="803" spans="3:7" ht="15" thickBot="1" x14ac:dyDescent="0.35">
      <c r="C803" s="10">
        <v>43233</v>
      </c>
      <c r="D803" s="11">
        <v>0.57300925925925927</v>
      </c>
      <c r="E803" s="12" t="s">
        <v>9</v>
      </c>
      <c r="F803" s="12">
        <v>14</v>
      </c>
      <c r="G803" s="12" t="s">
        <v>10</v>
      </c>
    </row>
    <row r="804" spans="3:7" ht="15" thickBot="1" x14ac:dyDescent="0.35">
      <c r="C804" s="10">
        <v>43233</v>
      </c>
      <c r="D804" s="11">
        <v>0.57303240740740746</v>
      </c>
      <c r="E804" s="12" t="s">
        <v>9</v>
      </c>
      <c r="F804" s="12">
        <v>9</v>
      </c>
      <c r="G804" s="12" t="s">
        <v>10</v>
      </c>
    </row>
    <row r="805" spans="3:7" ht="15" thickBot="1" x14ac:dyDescent="0.35">
      <c r="C805" s="10">
        <v>43233</v>
      </c>
      <c r="D805" s="11">
        <v>0.57305555555555554</v>
      </c>
      <c r="E805" s="12" t="s">
        <v>9</v>
      </c>
      <c r="F805" s="12">
        <v>25</v>
      </c>
      <c r="G805" s="12" t="s">
        <v>10</v>
      </c>
    </row>
    <row r="806" spans="3:7" ht="15" thickBot="1" x14ac:dyDescent="0.35">
      <c r="C806" s="10">
        <v>43233</v>
      </c>
      <c r="D806" s="11">
        <v>0.57306712962962958</v>
      </c>
      <c r="E806" s="12" t="s">
        <v>9</v>
      </c>
      <c r="F806" s="12">
        <v>19</v>
      </c>
      <c r="G806" s="12" t="s">
        <v>10</v>
      </c>
    </row>
    <row r="807" spans="3:7" ht="15" thickBot="1" x14ac:dyDescent="0.35">
      <c r="C807" s="10">
        <v>43233</v>
      </c>
      <c r="D807" s="11">
        <v>0.57660879629629636</v>
      </c>
      <c r="E807" s="12" t="s">
        <v>9</v>
      </c>
      <c r="F807" s="12">
        <v>14</v>
      </c>
      <c r="G807" s="12" t="s">
        <v>11</v>
      </c>
    </row>
    <row r="808" spans="3:7" ht="15" thickBot="1" x14ac:dyDescent="0.35">
      <c r="C808" s="10">
        <v>43233</v>
      </c>
      <c r="D808" s="11">
        <v>0.58187500000000003</v>
      </c>
      <c r="E808" s="12" t="s">
        <v>9</v>
      </c>
      <c r="F808" s="12">
        <v>26</v>
      </c>
      <c r="G808" s="12" t="s">
        <v>10</v>
      </c>
    </row>
    <row r="809" spans="3:7" ht="15" thickBot="1" x14ac:dyDescent="0.35">
      <c r="C809" s="10">
        <v>43233</v>
      </c>
      <c r="D809" s="11">
        <v>0.58439814814814817</v>
      </c>
      <c r="E809" s="12" t="s">
        <v>9</v>
      </c>
      <c r="F809" s="12">
        <v>26</v>
      </c>
      <c r="G809" s="12" t="s">
        <v>10</v>
      </c>
    </row>
    <row r="810" spans="3:7" ht="15" thickBot="1" x14ac:dyDescent="0.35">
      <c r="C810" s="10">
        <v>43233</v>
      </c>
      <c r="D810" s="11">
        <v>0.58886574074074072</v>
      </c>
      <c r="E810" s="12" t="s">
        <v>9</v>
      </c>
      <c r="F810" s="12">
        <v>18</v>
      </c>
      <c r="G810" s="12" t="s">
        <v>11</v>
      </c>
    </row>
    <row r="811" spans="3:7" ht="15" thickBot="1" x14ac:dyDescent="0.35">
      <c r="C811" s="10">
        <v>43233</v>
      </c>
      <c r="D811" s="11">
        <v>0.58986111111111106</v>
      </c>
      <c r="E811" s="12" t="s">
        <v>9</v>
      </c>
      <c r="F811" s="12">
        <v>23</v>
      </c>
      <c r="G811" s="12" t="s">
        <v>10</v>
      </c>
    </row>
    <row r="812" spans="3:7" ht="15" thickBot="1" x14ac:dyDescent="0.35">
      <c r="C812" s="10">
        <v>43233</v>
      </c>
      <c r="D812" s="11">
        <v>0.5901157407407408</v>
      </c>
      <c r="E812" s="12" t="s">
        <v>9</v>
      </c>
      <c r="F812" s="12">
        <v>11</v>
      </c>
      <c r="G812" s="12" t="s">
        <v>11</v>
      </c>
    </row>
    <row r="813" spans="3:7" ht="15" thickBot="1" x14ac:dyDescent="0.35">
      <c r="C813" s="10">
        <v>43233</v>
      </c>
      <c r="D813" s="11">
        <v>0.59133101851851855</v>
      </c>
      <c r="E813" s="12" t="s">
        <v>9</v>
      </c>
      <c r="F813" s="12">
        <v>19</v>
      </c>
      <c r="G813" s="12" t="s">
        <v>10</v>
      </c>
    </row>
    <row r="814" spans="3:7" ht="15" thickBot="1" x14ac:dyDescent="0.35">
      <c r="C814" s="10">
        <v>43233</v>
      </c>
      <c r="D814" s="11">
        <v>0.5923842592592593</v>
      </c>
      <c r="E814" s="12" t="s">
        <v>9</v>
      </c>
      <c r="F814" s="12">
        <v>25</v>
      </c>
      <c r="G814" s="12" t="s">
        <v>10</v>
      </c>
    </row>
    <row r="815" spans="3:7" ht="15" thickBot="1" x14ac:dyDescent="0.35">
      <c r="C815" s="10">
        <v>43233</v>
      </c>
      <c r="D815" s="11">
        <v>0.59275462962962966</v>
      </c>
      <c r="E815" s="12" t="s">
        <v>9</v>
      </c>
      <c r="F815" s="12">
        <v>19</v>
      </c>
      <c r="G815" s="12" t="s">
        <v>10</v>
      </c>
    </row>
    <row r="816" spans="3:7" ht="15" thickBot="1" x14ac:dyDescent="0.35">
      <c r="C816" s="10">
        <v>43233</v>
      </c>
      <c r="D816" s="11">
        <v>0.59703703703703703</v>
      </c>
      <c r="E816" s="12" t="s">
        <v>9</v>
      </c>
      <c r="F816" s="12">
        <v>22</v>
      </c>
      <c r="G816" s="12" t="s">
        <v>10</v>
      </c>
    </row>
    <row r="817" spans="3:7" ht="15" thickBot="1" x14ac:dyDescent="0.35">
      <c r="C817" s="10">
        <v>43233</v>
      </c>
      <c r="D817" s="11">
        <v>0.59704861111111118</v>
      </c>
      <c r="E817" s="12" t="s">
        <v>9</v>
      </c>
      <c r="F817" s="12">
        <v>22</v>
      </c>
      <c r="G817" s="12" t="s">
        <v>10</v>
      </c>
    </row>
    <row r="818" spans="3:7" ht="15" thickBot="1" x14ac:dyDescent="0.35">
      <c r="C818" s="10">
        <v>43233</v>
      </c>
      <c r="D818" s="11">
        <v>0.59706018518518522</v>
      </c>
      <c r="E818" s="12" t="s">
        <v>9</v>
      </c>
      <c r="F818" s="12">
        <v>22</v>
      </c>
      <c r="G818" s="12" t="s">
        <v>10</v>
      </c>
    </row>
    <row r="819" spans="3:7" ht="15" thickBot="1" x14ac:dyDescent="0.35">
      <c r="C819" s="10">
        <v>43233</v>
      </c>
      <c r="D819" s="11">
        <v>0.6007986111111111</v>
      </c>
      <c r="E819" s="12" t="s">
        <v>9</v>
      </c>
      <c r="F819" s="12">
        <v>17</v>
      </c>
      <c r="G819" s="12" t="s">
        <v>10</v>
      </c>
    </row>
    <row r="820" spans="3:7" ht="15" thickBot="1" x14ac:dyDescent="0.35">
      <c r="C820" s="10">
        <v>43233</v>
      </c>
      <c r="D820" s="11">
        <v>0.60111111111111104</v>
      </c>
      <c r="E820" s="12" t="s">
        <v>9</v>
      </c>
      <c r="F820" s="12">
        <v>17</v>
      </c>
      <c r="G820" s="12" t="s">
        <v>10</v>
      </c>
    </row>
    <row r="821" spans="3:7" ht="15" thickBot="1" x14ac:dyDescent="0.35">
      <c r="C821" s="10">
        <v>43233</v>
      </c>
      <c r="D821" s="11">
        <v>0.60123842592592591</v>
      </c>
      <c r="E821" s="12" t="s">
        <v>9</v>
      </c>
      <c r="F821" s="12">
        <v>32</v>
      </c>
      <c r="G821" s="12" t="s">
        <v>10</v>
      </c>
    </row>
    <row r="822" spans="3:7" ht="15" thickBot="1" x14ac:dyDescent="0.35">
      <c r="C822" s="10">
        <v>43233</v>
      </c>
      <c r="D822" s="11">
        <v>0.60350694444444442</v>
      </c>
      <c r="E822" s="12" t="s">
        <v>9</v>
      </c>
      <c r="F822" s="12">
        <v>31</v>
      </c>
      <c r="G822" s="12" t="s">
        <v>10</v>
      </c>
    </row>
    <row r="823" spans="3:7" ht="15" thickBot="1" x14ac:dyDescent="0.35">
      <c r="C823" s="10">
        <v>43233</v>
      </c>
      <c r="D823" s="11">
        <v>0.61503472222222222</v>
      </c>
      <c r="E823" s="12" t="s">
        <v>9</v>
      </c>
      <c r="F823" s="12">
        <v>12</v>
      </c>
      <c r="G823" s="12" t="s">
        <v>11</v>
      </c>
    </row>
    <row r="824" spans="3:7" ht="15" thickBot="1" x14ac:dyDescent="0.35">
      <c r="C824" s="10">
        <v>43233</v>
      </c>
      <c r="D824" s="11">
        <v>0.62078703703703708</v>
      </c>
      <c r="E824" s="12" t="s">
        <v>9</v>
      </c>
      <c r="F824" s="12">
        <v>16</v>
      </c>
      <c r="G824" s="12" t="s">
        <v>10</v>
      </c>
    </row>
    <row r="825" spans="3:7" ht="15" thickBot="1" x14ac:dyDescent="0.35">
      <c r="C825" s="10">
        <v>43233</v>
      </c>
      <c r="D825" s="11">
        <v>0.62289351851851849</v>
      </c>
      <c r="E825" s="12" t="s">
        <v>9</v>
      </c>
      <c r="F825" s="12">
        <v>14</v>
      </c>
      <c r="G825" s="12" t="s">
        <v>11</v>
      </c>
    </row>
    <row r="826" spans="3:7" ht="15" thickBot="1" x14ac:dyDescent="0.35">
      <c r="C826" s="10">
        <v>43233</v>
      </c>
      <c r="D826" s="11">
        <v>0.63949074074074075</v>
      </c>
      <c r="E826" s="12" t="s">
        <v>9</v>
      </c>
      <c r="F826" s="12">
        <v>22</v>
      </c>
      <c r="G826" s="12" t="s">
        <v>10</v>
      </c>
    </row>
    <row r="827" spans="3:7" ht="15" thickBot="1" x14ac:dyDescent="0.35">
      <c r="C827" s="10">
        <v>43233</v>
      </c>
      <c r="D827" s="11">
        <v>0.63950231481481479</v>
      </c>
      <c r="E827" s="12" t="s">
        <v>9</v>
      </c>
      <c r="F827" s="12">
        <v>22</v>
      </c>
      <c r="G827" s="12" t="s">
        <v>10</v>
      </c>
    </row>
    <row r="828" spans="3:7" ht="15" thickBot="1" x14ac:dyDescent="0.35">
      <c r="C828" s="10">
        <v>43233</v>
      </c>
      <c r="D828" s="11">
        <v>0.63952546296296298</v>
      </c>
      <c r="E828" s="12" t="s">
        <v>9</v>
      </c>
      <c r="F828" s="12">
        <v>17</v>
      </c>
      <c r="G828" s="12" t="s">
        <v>10</v>
      </c>
    </row>
    <row r="829" spans="3:7" ht="15" thickBot="1" x14ac:dyDescent="0.35">
      <c r="C829" s="10">
        <v>43233</v>
      </c>
      <c r="D829" s="11">
        <v>0.64601851851851855</v>
      </c>
      <c r="E829" s="12" t="s">
        <v>9</v>
      </c>
      <c r="F829" s="12">
        <v>12</v>
      </c>
      <c r="G829" s="12" t="s">
        <v>11</v>
      </c>
    </row>
    <row r="830" spans="3:7" ht="15" thickBot="1" x14ac:dyDescent="0.35">
      <c r="C830" s="10">
        <v>43233</v>
      </c>
      <c r="D830" s="11">
        <v>0.6487384259259259</v>
      </c>
      <c r="E830" s="12" t="s">
        <v>9</v>
      </c>
      <c r="F830" s="12">
        <v>11</v>
      </c>
      <c r="G830" s="12" t="s">
        <v>10</v>
      </c>
    </row>
    <row r="831" spans="3:7" ht="15" thickBot="1" x14ac:dyDescent="0.35">
      <c r="C831" s="10">
        <v>43233</v>
      </c>
      <c r="D831" s="11">
        <v>0.65937499999999993</v>
      </c>
      <c r="E831" s="12" t="s">
        <v>9</v>
      </c>
      <c r="F831" s="12">
        <v>18</v>
      </c>
      <c r="G831" s="12" t="s">
        <v>11</v>
      </c>
    </row>
    <row r="832" spans="3:7" ht="15" thickBot="1" x14ac:dyDescent="0.35">
      <c r="C832" s="10">
        <v>43233</v>
      </c>
      <c r="D832" s="11">
        <v>0.65940972222222227</v>
      </c>
      <c r="E832" s="12" t="s">
        <v>9</v>
      </c>
      <c r="F832" s="12">
        <v>17</v>
      </c>
      <c r="G832" s="12" t="s">
        <v>11</v>
      </c>
    </row>
    <row r="833" spans="3:7" ht="15" thickBot="1" x14ac:dyDescent="0.35">
      <c r="C833" s="10">
        <v>43233</v>
      </c>
      <c r="D833" s="11">
        <v>0.66035879629629635</v>
      </c>
      <c r="E833" s="12" t="s">
        <v>9</v>
      </c>
      <c r="F833" s="12">
        <v>14</v>
      </c>
      <c r="G833" s="12" t="s">
        <v>11</v>
      </c>
    </row>
    <row r="834" spans="3:7" ht="15" thickBot="1" x14ac:dyDescent="0.35">
      <c r="C834" s="10">
        <v>43233</v>
      </c>
      <c r="D834" s="11">
        <v>0.66059027777777779</v>
      </c>
      <c r="E834" s="12" t="s">
        <v>9</v>
      </c>
      <c r="F834" s="12">
        <v>16</v>
      </c>
      <c r="G834" s="12" t="s">
        <v>11</v>
      </c>
    </row>
    <row r="835" spans="3:7" ht="15" thickBot="1" x14ac:dyDescent="0.35">
      <c r="C835" s="10">
        <v>43233</v>
      </c>
      <c r="D835" s="11">
        <v>0.66214120370370366</v>
      </c>
      <c r="E835" s="12" t="s">
        <v>9</v>
      </c>
      <c r="F835" s="12">
        <v>13</v>
      </c>
      <c r="G835" s="12" t="s">
        <v>11</v>
      </c>
    </row>
    <row r="836" spans="3:7" ht="15" thickBot="1" x14ac:dyDescent="0.35">
      <c r="C836" s="10">
        <v>43233</v>
      </c>
      <c r="D836" s="11">
        <v>0.66246527777777775</v>
      </c>
      <c r="E836" s="12" t="s">
        <v>9</v>
      </c>
      <c r="F836" s="12">
        <v>12</v>
      </c>
      <c r="G836" s="12" t="s">
        <v>11</v>
      </c>
    </row>
    <row r="837" spans="3:7" ht="15" thickBot="1" x14ac:dyDescent="0.35">
      <c r="C837" s="10">
        <v>43233</v>
      </c>
      <c r="D837" s="11">
        <v>0.67243055555555553</v>
      </c>
      <c r="E837" s="12" t="s">
        <v>9</v>
      </c>
      <c r="F837" s="12">
        <v>13</v>
      </c>
      <c r="G837" s="12" t="s">
        <v>10</v>
      </c>
    </row>
    <row r="838" spans="3:7" ht="15" thickBot="1" x14ac:dyDescent="0.35">
      <c r="C838" s="10">
        <v>43233</v>
      </c>
      <c r="D838" s="11">
        <v>0.67371527777777773</v>
      </c>
      <c r="E838" s="12" t="s">
        <v>9</v>
      </c>
      <c r="F838" s="12">
        <v>17</v>
      </c>
      <c r="G838" s="12" t="s">
        <v>11</v>
      </c>
    </row>
    <row r="839" spans="3:7" ht="15" thickBot="1" x14ac:dyDescent="0.35">
      <c r="C839" s="10">
        <v>43233</v>
      </c>
      <c r="D839" s="11">
        <v>0.68434027777777784</v>
      </c>
      <c r="E839" s="12" t="s">
        <v>9</v>
      </c>
      <c r="F839" s="12">
        <v>15</v>
      </c>
      <c r="G839" s="12" t="s">
        <v>10</v>
      </c>
    </row>
    <row r="840" spans="3:7" ht="15" thickBot="1" x14ac:dyDescent="0.35">
      <c r="C840" s="10">
        <v>43233</v>
      </c>
      <c r="D840" s="11">
        <v>0.68443287037037026</v>
      </c>
      <c r="E840" s="12" t="s">
        <v>9</v>
      </c>
      <c r="F840" s="12">
        <v>13</v>
      </c>
      <c r="G840" s="12" t="s">
        <v>11</v>
      </c>
    </row>
    <row r="841" spans="3:7" ht="15" thickBot="1" x14ac:dyDescent="0.35">
      <c r="C841" s="10">
        <v>43233</v>
      </c>
      <c r="D841" s="11">
        <v>0.68584490740740733</v>
      </c>
      <c r="E841" s="12" t="s">
        <v>9</v>
      </c>
      <c r="F841" s="12">
        <v>13</v>
      </c>
      <c r="G841" s="12" t="s">
        <v>10</v>
      </c>
    </row>
    <row r="842" spans="3:7" ht="15" thickBot="1" x14ac:dyDescent="0.35">
      <c r="C842" s="10">
        <v>43233</v>
      </c>
      <c r="D842" s="11">
        <v>0.69528935185185192</v>
      </c>
      <c r="E842" s="12" t="s">
        <v>9</v>
      </c>
      <c r="F842" s="12">
        <v>15</v>
      </c>
      <c r="G842" s="12" t="s">
        <v>11</v>
      </c>
    </row>
    <row r="843" spans="3:7" ht="15" thickBot="1" x14ac:dyDescent="0.35">
      <c r="C843" s="10">
        <v>43233</v>
      </c>
      <c r="D843" s="11">
        <v>0.69906250000000003</v>
      </c>
      <c r="E843" s="12" t="s">
        <v>9</v>
      </c>
      <c r="F843" s="12">
        <v>11</v>
      </c>
      <c r="G843" s="12" t="s">
        <v>10</v>
      </c>
    </row>
    <row r="844" spans="3:7" ht="15" thickBot="1" x14ac:dyDescent="0.35">
      <c r="C844" s="10">
        <v>43233</v>
      </c>
      <c r="D844" s="11">
        <v>0.69908564814814811</v>
      </c>
      <c r="E844" s="12" t="s">
        <v>9</v>
      </c>
      <c r="F844" s="12">
        <v>18</v>
      </c>
      <c r="G844" s="12" t="s">
        <v>10</v>
      </c>
    </row>
    <row r="845" spans="3:7" ht="15" thickBot="1" x14ac:dyDescent="0.35">
      <c r="C845" s="10">
        <v>43233</v>
      </c>
      <c r="D845" s="11">
        <v>0.69909722222222215</v>
      </c>
      <c r="E845" s="12" t="s">
        <v>9</v>
      </c>
      <c r="F845" s="12">
        <v>13</v>
      </c>
      <c r="G845" s="12" t="s">
        <v>10</v>
      </c>
    </row>
    <row r="846" spans="3:7" ht="15" thickBot="1" x14ac:dyDescent="0.35">
      <c r="C846" s="10">
        <v>43233</v>
      </c>
      <c r="D846" s="11">
        <v>0.69913194444444438</v>
      </c>
      <c r="E846" s="12" t="s">
        <v>9</v>
      </c>
      <c r="F846" s="12">
        <v>15</v>
      </c>
      <c r="G846" s="12" t="s">
        <v>10</v>
      </c>
    </row>
    <row r="847" spans="3:7" ht="15" thickBot="1" x14ac:dyDescent="0.35">
      <c r="C847" s="10">
        <v>43233</v>
      </c>
      <c r="D847" s="11">
        <v>0.70092592592592595</v>
      </c>
      <c r="E847" s="12" t="s">
        <v>9</v>
      </c>
      <c r="F847" s="12">
        <v>26</v>
      </c>
      <c r="G847" s="12" t="s">
        <v>10</v>
      </c>
    </row>
    <row r="848" spans="3:7" ht="15" thickBot="1" x14ac:dyDescent="0.35">
      <c r="C848" s="10">
        <v>43233</v>
      </c>
      <c r="D848" s="11">
        <v>0.70152777777777775</v>
      </c>
      <c r="E848" s="12" t="s">
        <v>9</v>
      </c>
      <c r="F848" s="12">
        <v>20</v>
      </c>
      <c r="G848" s="12" t="s">
        <v>10</v>
      </c>
    </row>
    <row r="849" spans="3:7" ht="15" thickBot="1" x14ac:dyDescent="0.35">
      <c r="C849" s="10">
        <v>43233</v>
      </c>
      <c r="D849" s="11">
        <v>0.70172453703703708</v>
      </c>
      <c r="E849" s="12" t="s">
        <v>9</v>
      </c>
      <c r="F849" s="12">
        <v>29</v>
      </c>
      <c r="G849" s="12" t="s">
        <v>10</v>
      </c>
    </row>
    <row r="850" spans="3:7" ht="15" thickBot="1" x14ac:dyDescent="0.35">
      <c r="C850" s="10">
        <v>43233</v>
      </c>
      <c r="D850" s="11">
        <v>0.70226851851851846</v>
      </c>
      <c r="E850" s="12" t="s">
        <v>9</v>
      </c>
      <c r="F850" s="12">
        <v>26</v>
      </c>
      <c r="G850" s="12" t="s">
        <v>10</v>
      </c>
    </row>
    <row r="851" spans="3:7" ht="15" thickBot="1" x14ac:dyDescent="0.35">
      <c r="C851" s="10">
        <v>43233</v>
      </c>
      <c r="D851" s="11">
        <v>0.70253472222222213</v>
      </c>
      <c r="E851" s="12" t="s">
        <v>9</v>
      </c>
      <c r="F851" s="12">
        <v>23</v>
      </c>
      <c r="G851" s="12" t="s">
        <v>10</v>
      </c>
    </row>
    <row r="852" spans="3:7" ht="15" thickBot="1" x14ac:dyDescent="0.35">
      <c r="C852" s="10">
        <v>43233</v>
      </c>
      <c r="D852" s="11">
        <v>0.70741898148148152</v>
      </c>
      <c r="E852" s="12" t="s">
        <v>9</v>
      </c>
      <c r="F852" s="12">
        <v>18</v>
      </c>
      <c r="G852" s="12" t="s">
        <v>11</v>
      </c>
    </row>
    <row r="853" spans="3:7" ht="15" thickBot="1" x14ac:dyDescent="0.35">
      <c r="C853" s="10">
        <v>43233</v>
      </c>
      <c r="D853" s="11">
        <v>0.70912037037037035</v>
      </c>
      <c r="E853" s="12" t="s">
        <v>9</v>
      </c>
      <c r="F853" s="12">
        <v>22</v>
      </c>
      <c r="G853" s="12" t="s">
        <v>10</v>
      </c>
    </row>
    <row r="854" spans="3:7" ht="15" thickBot="1" x14ac:dyDescent="0.35">
      <c r="C854" s="10">
        <v>43233</v>
      </c>
      <c r="D854" s="11">
        <v>0.71049768518518519</v>
      </c>
      <c r="E854" s="12" t="s">
        <v>9</v>
      </c>
      <c r="F854" s="12">
        <v>21</v>
      </c>
      <c r="G854" s="12" t="s">
        <v>11</v>
      </c>
    </row>
    <row r="855" spans="3:7" ht="15" thickBot="1" x14ac:dyDescent="0.35">
      <c r="C855" s="10">
        <v>43233</v>
      </c>
      <c r="D855" s="11">
        <v>0.71298611111111121</v>
      </c>
      <c r="E855" s="12" t="s">
        <v>9</v>
      </c>
      <c r="F855" s="12">
        <v>20</v>
      </c>
      <c r="G855" s="12" t="s">
        <v>10</v>
      </c>
    </row>
    <row r="856" spans="3:7" ht="15" thickBot="1" x14ac:dyDescent="0.35">
      <c r="C856" s="10">
        <v>43233</v>
      </c>
      <c r="D856" s="11">
        <v>0.71707175925925926</v>
      </c>
      <c r="E856" s="12" t="s">
        <v>9</v>
      </c>
      <c r="F856" s="12">
        <v>13</v>
      </c>
      <c r="G856" s="12" t="s">
        <v>10</v>
      </c>
    </row>
    <row r="857" spans="3:7" ht="15" thickBot="1" x14ac:dyDescent="0.35">
      <c r="C857" s="10">
        <v>43233</v>
      </c>
      <c r="D857" s="11">
        <v>0.7176851851851852</v>
      </c>
      <c r="E857" s="12" t="s">
        <v>9</v>
      </c>
      <c r="F857" s="12">
        <v>18</v>
      </c>
      <c r="G857" s="12" t="s">
        <v>10</v>
      </c>
    </row>
    <row r="858" spans="3:7" ht="15" thickBot="1" x14ac:dyDescent="0.35">
      <c r="C858" s="10">
        <v>43233</v>
      </c>
      <c r="D858" s="11">
        <v>0.71945601851851848</v>
      </c>
      <c r="E858" s="12" t="s">
        <v>9</v>
      </c>
      <c r="F858" s="12">
        <v>12</v>
      </c>
      <c r="G858" s="12" t="s">
        <v>11</v>
      </c>
    </row>
    <row r="859" spans="3:7" ht="15" thickBot="1" x14ac:dyDescent="0.35">
      <c r="C859" s="10">
        <v>43233</v>
      </c>
      <c r="D859" s="11">
        <v>0.73135416666666664</v>
      </c>
      <c r="E859" s="12" t="s">
        <v>9</v>
      </c>
      <c r="F859" s="12">
        <v>21</v>
      </c>
      <c r="G859" s="12" t="s">
        <v>10</v>
      </c>
    </row>
    <row r="860" spans="3:7" ht="15" thickBot="1" x14ac:dyDescent="0.35">
      <c r="C860" s="10">
        <v>43233</v>
      </c>
      <c r="D860" s="11">
        <v>0.73155092592592597</v>
      </c>
      <c r="E860" s="12" t="s">
        <v>9</v>
      </c>
      <c r="F860" s="12">
        <v>12</v>
      </c>
      <c r="G860" s="12" t="s">
        <v>11</v>
      </c>
    </row>
    <row r="861" spans="3:7" ht="15" thickBot="1" x14ac:dyDescent="0.35">
      <c r="C861" s="10">
        <v>43233</v>
      </c>
      <c r="D861" s="11">
        <v>0.74673611111111116</v>
      </c>
      <c r="E861" s="12" t="s">
        <v>9</v>
      </c>
      <c r="F861" s="12">
        <v>11</v>
      </c>
      <c r="G861" s="12" t="s">
        <v>10</v>
      </c>
    </row>
    <row r="862" spans="3:7" ht="15" thickBot="1" x14ac:dyDescent="0.35">
      <c r="C862" s="10">
        <v>43233</v>
      </c>
      <c r="D862" s="11">
        <v>0.74675925925925923</v>
      </c>
      <c r="E862" s="12" t="s">
        <v>9</v>
      </c>
      <c r="F862" s="12">
        <v>9</v>
      </c>
      <c r="G862" s="12" t="s">
        <v>10</v>
      </c>
    </row>
    <row r="863" spans="3:7" ht="15" thickBot="1" x14ac:dyDescent="0.35">
      <c r="C863" s="10">
        <v>43233</v>
      </c>
      <c r="D863" s="11">
        <v>0.74677083333333327</v>
      </c>
      <c r="E863" s="12" t="s">
        <v>9</v>
      </c>
      <c r="F863" s="12">
        <v>14</v>
      </c>
      <c r="G863" s="12" t="s">
        <v>10</v>
      </c>
    </row>
    <row r="864" spans="3:7" ht="15" thickBot="1" x14ac:dyDescent="0.35">
      <c r="C864" s="10">
        <v>43233</v>
      </c>
      <c r="D864" s="11">
        <v>0.74678240740740742</v>
      </c>
      <c r="E864" s="12" t="s">
        <v>9</v>
      </c>
      <c r="F864" s="12">
        <v>8</v>
      </c>
      <c r="G864" s="12" t="s">
        <v>10</v>
      </c>
    </row>
    <row r="865" spans="3:7" ht="15" thickBot="1" x14ac:dyDescent="0.35">
      <c r="C865" s="10">
        <v>43233</v>
      </c>
      <c r="D865" s="11">
        <v>0.74679398148148157</v>
      </c>
      <c r="E865" s="12" t="s">
        <v>9</v>
      </c>
      <c r="F865" s="12">
        <v>11</v>
      </c>
      <c r="G865" s="12" t="s">
        <v>10</v>
      </c>
    </row>
    <row r="866" spans="3:7" ht="15" thickBot="1" x14ac:dyDescent="0.35">
      <c r="C866" s="10">
        <v>43233</v>
      </c>
      <c r="D866" s="11">
        <v>0.75054398148148149</v>
      </c>
      <c r="E866" s="12" t="s">
        <v>9</v>
      </c>
      <c r="F866" s="12">
        <v>23</v>
      </c>
      <c r="G866" s="12" t="s">
        <v>10</v>
      </c>
    </row>
    <row r="867" spans="3:7" ht="15" thickBot="1" x14ac:dyDescent="0.35">
      <c r="C867" s="10">
        <v>43233</v>
      </c>
      <c r="D867" s="11">
        <v>0.75133101851851858</v>
      </c>
      <c r="E867" s="12" t="s">
        <v>9</v>
      </c>
      <c r="F867" s="12">
        <v>11</v>
      </c>
      <c r="G867" s="12" t="s">
        <v>11</v>
      </c>
    </row>
    <row r="868" spans="3:7" ht="15" thickBot="1" x14ac:dyDescent="0.35">
      <c r="C868" s="10">
        <v>43233</v>
      </c>
      <c r="D868" s="11">
        <v>0.75869212962962962</v>
      </c>
      <c r="E868" s="12" t="s">
        <v>9</v>
      </c>
      <c r="F868" s="12">
        <v>10</v>
      </c>
      <c r="G868" s="12" t="s">
        <v>11</v>
      </c>
    </row>
    <row r="869" spans="3:7" ht="15" thickBot="1" x14ac:dyDescent="0.35">
      <c r="C869" s="10">
        <v>43233</v>
      </c>
      <c r="D869" s="11">
        <v>0.75873842592592589</v>
      </c>
      <c r="E869" s="12" t="s">
        <v>9</v>
      </c>
      <c r="F869" s="12">
        <v>9</v>
      </c>
      <c r="G869" s="12" t="s">
        <v>11</v>
      </c>
    </row>
    <row r="870" spans="3:7" ht="15" thickBot="1" x14ac:dyDescent="0.35">
      <c r="C870" s="10">
        <v>43233</v>
      </c>
      <c r="D870" s="11">
        <v>0.75888888888888895</v>
      </c>
      <c r="E870" s="12" t="s">
        <v>9</v>
      </c>
      <c r="F870" s="12">
        <v>23</v>
      </c>
      <c r="G870" s="12" t="s">
        <v>11</v>
      </c>
    </row>
    <row r="871" spans="3:7" ht="15" thickBot="1" x14ac:dyDescent="0.35">
      <c r="C871" s="10">
        <v>43233</v>
      </c>
      <c r="D871" s="11">
        <v>0.75892361111111117</v>
      </c>
      <c r="E871" s="12" t="s">
        <v>9</v>
      </c>
      <c r="F871" s="12">
        <v>19</v>
      </c>
      <c r="G871" s="12" t="s">
        <v>11</v>
      </c>
    </row>
    <row r="872" spans="3:7" ht="15" thickBot="1" x14ac:dyDescent="0.35">
      <c r="C872" s="10">
        <v>43233</v>
      </c>
      <c r="D872" s="11">
        <v>0.76790509259259254</v>
      </c>
      <c r="E872" s="12" t="s">
        <v>9</v>
      </c>
      <c r="F872" s="12">
        <v>10</v>
      </c>
      <c r="G872" s="12" t="s">
        <v>11</v>
      </c>
    </row>
    <row r="873" spans="3:7" ht="15" thickBot="1" x14ac:dyDescent="0.35">
      <c r="C873" s="10">
        <v>43233</v>
      </c>
      <c r="D873" s="11">
        <v>0.76811342592592602</v>
      </c>
      <c r="E873" s="12" t="s">
        <v>9</v>
      </c>
      <c r="F873" s="12">
        <v>10</v>
      </c>
      <c r="G873" s="12" t="s">
        <v>10</v>
      </c>
    </row>
    <row r="874" spans="3:7" ht="15" thickBot="1" x14ac:dyDescent="0.35">
      <c r="C874" s="10">
        <v>43233</v>
      </c>
      <c r="D874" s="11">
        <v>0.76818287037037036</v>
      </c>
      <c r="E874" s="12" t="s">
        <v>9</v>
      </c>
      <c r="F874" s="12">
        <v>10</v>
      </c>
      <c r="G874" s="12" t="s">
        <v>10</v>
      </c>
    </row>
    <row r="875" spans="3:7" ht="15" thickBot="1" x14ac:dyDescent="0.35">
      <c r="C875" s="10">
        <v>43233</v>
      </c>
      <c r="D875" s="11">
        <v>0.77592592592592602</v>
      </c>
      <c r="E875" s="12" t="s">
        <v>9</v>
      </c>
      <c r="F875" s="12">
        <v>16</v>
      </c>
      <c r="G875" s="12" t="s">
        <v>11</v>
      </c>
    </row>
    <row r="876" spans="3:7" ht="15" thickBot="1" x14ac:dyDescent="0.35">
      <c r="C876" s="10">
        <v>43233</v>
      </c>
      <c r="D876" s="11">
        <v>0.81162037037037038</v>
      </c>
      <c r="E876" s="12" t="s">
        <v>9</v>
      </c>
      <c r="F876" s="12">
        <v>16</v>
      </c>
      <c r="G876" s="12" t="s">
        <v>10</v>
      </c>
    </row>
    <row r="877" spans="3:7" ht="15" thickBot="1" x14ac:dyDescent="0.35">
      <c r="C877" s="10">
        <v>43233</v>
      </c>
      <c r="D877" s="11">
        <v>0.81168981481481473</v>
      </c>
      <c r="E877" s="12" t="s">
        <v>9</v>
      </c>
      <c r="F877" s="12">
        <v>34</v>
      </c>
      <c r="G877" s="12" t="s">
        <v>10</v>
      </c>
    </row>
    <row r="878" spans="3:7" ht="15" thickBot="1" x14ac:dyDescent="0.35">
      <c r="C878" s="10">
        <v>43233</v>
      </c>
      <c r="D878" s="11">
        <v>0.81179398148148152</v>
      </c>
      <c r="E878" s="12" t="s">
        <v>9</v>
      </c>
      <c r="F878" s="12">
        <v>14</v>
      </c>
      <c r="G878" s="12" t="s">
        <v>10</v>
      </c>
    </row>
    <row r="879" spans="3:7" ht="15" thickBot="1" x14ac:dyDescent="0.35">
      <c r="C879" s="10">
        <v>43233</v>
      </c>
      <c r="D879" s="11">
        <v>0.81188657407407405</v>
      </c>
      <c r="E879" s="12" t="s">
        <v>9</v>
      </c>
      <c r="F879" s="12">
        <v>17</v>
      </c>
      <c r="G879" s="12" t="s">
        <v>10</v>
      </c>
    </row>
    <row r="880" spans="3:7" ht="15" thickBot="1" x14ac:dyDescent="0.35">
      <c r="C880" s="17">
        <v>43233</v>
      </c>
      <c r="D880" s="18">
        <v>0.85162037037037042</v>
      </c>
      <c r="E880" s="19" t="s">
        <v>9</v>
      </c>
      <c r="F880" s="19">
        <v>21</v>
      </c>
      <c r="G880" s="19" t="s">
        <v>10</v>
      </c>
    </row>
    <row r="881" spans="3:7" ht="15" thickBot="1" x14ac:dyDescent="0.35">
      <c r="C881" s="7">
        <v>43234</v>
      </c>
      <c r="D881" s="8">
        <v>0.11745370370370371</v>
      </c>
      <c r="E881" s="9" t="s">
        <v>9</v>
      </c>
      <c r="F881" s="9">
        <v>22</v>
      </c>
      <c r="G881" s="9" t="s">
        <v>10</v>
      </c>
    </row>
    <row r="882" spans="3:7" ht="15" thickBot="1" x14ac:dyDescent="0.35">
      <c r="C882" s="10">
        <v>43234</v>
      </c>
      <c r="D882" s="11">
        <v>0.1200462962962963</v>
      </c>
      <c r="E882" s="12" t="s">
        <v>9</v>
      </c>
      <c r="F882" s="12">
        <v>11</v>
      </c>
      <c r="G882" s="12" t="s">
        <v>11</v>
      </c>
    </row>
    <row r="883" spans="3:7" ht="15" thickBot="1" x14ac:dyDescent="0.35">
      <c r="C883" s="10">
        <v>43234</v>
      </c>
      <c r="D883" s="11">
        <v>0.12042824074074072</v>
      </c>
      <c r="E883" s="12" t="s">
        <v>9</v>
      </c>
      <c r="F883" s="12">
        <v>12</v>
      </c>
      <c r="G883" s="12" t="s">
        <v>11</v>
      </c>
    </row>
    <row r="884" spans="3:7" ht="15" thickBot="1" x14ac:dyDescent="0.35">
      <c r="C884" s="10">
        <v>43234</v>
      </c>
      <c r="D884" s="11">
        <v>0.28076388888888887</v>
      </c>
      <c r="E884" s="12" t="s">
        <v>9</v>
      </c>
      <c r="F884" s="12">
        <v>11</v>
      </c>
      <c r="G884" s="12" t="s">
        <v>11</v>
      </c>
    </row>
    <row r="885" spans="3:7" ht="15" thickBot="1" x14ac:dyDescent="0.35">
      <c r="C885" s="10">
        <v>43234</v>
      </c>
      <c r="D885" s="11">
        <v>0.28923611111111108</v>
      </c>
      <c r="E885" s="12" t="s">
        <v>9</v>
      </c>
      <c r="F885" s="12">
        <v>12</v>
      </c>
      <c r="G885" s="12" t="s">
        <v>11</v>
      </c>
    </row>
    <row r="886" spans="3:7" ht="15" thickBot="1" x14ac:dyDescent="0.35">
      <c r="C886" s="10">
        <v>43234</v>
      </c>
      <c r="D886" s="11">
        <v>0.29607638888888888</v>
      </c>
      <c r="E886" s="12" t="s">
        <v>9</v>
      </c>
      <c r="F886" s="12">
        <v>11</v>
      </c>
      <c r="G886" s="12" t="s">
        <v>11</v>
      </c>
    </row>
    <row r="887" spans="3:7" ht="15" thickBot="1" x14ac:dyDescent="0.35">
      <c r="C887" s="10">
        <v>43234</v>
      </c>
      <c r="D887" s="11">
        <v>0.30629629629629629</v>
      </c>
      <c r="E887" s="12" t="s">
        <v>9</v>
      </c>
      <c r="F887" s="12">
        <v>24</v>
      </c>
      <c r="G887" s="12" t="s">
        <v>11</v>
      </c>
    </row>
    <row r="888" spans="3:7" ht="15" thickBot="1" x14ac:dyDescent="0.35">
      <c r="C888" s="10">
        <v>43234</v>
      </c>
      <c r="D888" s="11">
        <v>0.30635416666666665</v>
      </c>
      <c r="E888" s="12" t="s">
        <v>9</v>
      </c>
      <c r="F888" s="12">
        <v>11</v>
      </c>
      <c r="G888" s="12" t="s">
        <v>11</v>
      </c>
    </row>
    <row r="889" spans="3:7" ht="15" thickBot="1" x14ac:dyDescent="0.35">
      <c r="C889" s="10">
        <v>43234</v>
      </c>
      <c r="D889" s="11">
        <v>0.31219907407407405</v>
      </c>
      <c r="E889" s="12" t="s">
        <v>9</v>
      </c>
      <c r="F889" s="12">
        <v>17</v>
      </c>
      <c r="G889" s="12" t="s">
        <v>11</v>
      </c>
    </row>
    <row r="890" spans="3:7" ht="15" thickBot="1" x14ac:dyDescent="0.35">
      <c r="C890" s="10">
        <v>43234</v>
      </c>
      <c r="D890" s="11">
        <v>0.31221064814814814</v>
      </c>
      <c r="E890" s="12" t="s">
        <v>9</v>
      </c>
      <c r="F890" s="12">
        <v>12</v>
      </c>
      <c r="G890" s="12" t="s">
        <v>11</v>
      </c>
    </row>
    <row r="891" spans="3:7" ht="15" thickBot="1" x14ac:dyDescent="0.35">
      <c r="C891" s="10">
        <v>43234</v>
      </c>
      <c r="D891" s="11">
        <v>0.31222222222222223</v>
      </c>
      <c r="E891" s="12" t="s">
        <v>9</v>
      </c>
      <c r="F891" s="12">
        <v>11</v>
      </c>
      <c r="G891" s="12" t="s">
        <v>11</v>
      </c>
    </row>
    <row r="892" spans="3:7" ht="15" thickBot="1" x14ac:dyDescent="0.35">
      <c r="C892" s="10">
        <v>43234</v>
      </c>
      <c r="D892" s="11">
        <v>0.31386574074074075</v>
      </c>
      <c r="E892" s="12" t="s">
        <v>9</v>
      </c>
      <c r="F892" s="12">
        <v>21</v>
      </c>
      <c r="G892" s="12" t="s">
        <v>11</v>
      </c>
    </row>
    <row r="893" spans="3:7" ht="15" thickBot="1" x14ac:dyDescent="0.35">
      <c r="C893" s="10">
        <v>43234</v>
      </c>
      <c r="D893" s="11">
        <v>0.31387731481481479</v>
      </c>
      <c r="E893" s="12" t="s">
        <v>9</v>
      </c>
      <c r="F893" s="12">
        <v>22</v>
      </c>
      <c r="G893" s="12" t="s">
        <v>11</v>
      </c>
    </row>
    <row r="894" spans="3:7" ht="15" thickBot="1" x14ac:dyDescent="0.35">
      <c r="C894" s="10">
        <v>43234</v>
      </c>
      <c r="D894" s="11">
        <v>0.31390046296296298</v>
      </c>
      <c r="E894" s="12" t="s">
        <v>9</v>
      </c>
      <c r="F894" s="12">
        <v>22</v>
      </c>
      <c r="G894" s="12" t="s">
        <v>11</v>
      </c>
    </row>
    <row r="895" spans="3:7" ht="15" thickBot="1" x14ac:dyDescent="0.35">
      <c r="C895" s="10">
        <v>43234</v>
      </c>
      <c r="D895" s="11">
        <v>0.31391203703703702</v>
      </c>
      <c r="E895" s="12" t="s">
        <v>9</v>
      </c>
      <c r="F895" s="12">
        <v>22</v>
      </c>
      <c r="G895" s="12" t="s">
        <v>11</v>
      </c>
    </row>
    <row r="896" spans="3:7" ht="15" thickBot="1" x14ac:dyDescent="0.35">
      <c r="C896" s="10">
        <v>43234</v>
      </c>
      <c r="D896" s="11">
        <v>0.31391203703703702</v>
      </c>
      <c r="E896" s="12" t="s">
        <v>9</v>
      </c>
      <c r="F896" s="12">
        <v>15</v>
      </c>
      <c r="G896" s="12" t="s">
        <v>11</v>
      </c>
    </row>
    <row r="897" spans="3:7" ht="15" thickBot="1" x14ac:dyDescent="0.35">
      <c r="C897" s="10">
        <v>43234</v>
      </c>
      <c r="D897" s="11">
        <v>0.31392361111111111</v>
      </c>
      <c r="E897" s="12" t="s">
        <v>9</v>
      </c>
      <c r="F897" s="12">
        <v>21</v>
      </c>
      <c r="G897" s="12" t="s">
        <v>11</v>
      </c>
    </row>
    <row r="898" spans="3:7" ht="15" thickBot="1" x14ac:dyDescent="0.35">
      <c r="C898" s="10">
        <v>43234</v>
      </c>
      <c r="D898" s="11">
        <v>0.31394675925925924</v>
      </c>
      <c r="E898" s="12" t="s">
        <v>9</v>
      </c>
      <c r="F898" s="12">
        <v>13</v>
      </c>
      <c r="G898" s="12" t="s">
        <v>11</v>
      </c>
    </row>
    <row r="899" spans="3:7" ht="15" thickBot="1" x14ac:dyDescent="0.35">
      <c r="C899" s="10">
        <v>43234</v>
      </c>
      <c r="D899" s="11">
        <v>0.31395833333333334</v>
      </c>
      <c r="E899" s="12" t="s">
        <v>9</v>
      </c>
      <c r="F899" s="12">
        <v>17</v>
      </c>
      <c r="G899" s="12" t="s">
        <v>11</v>
      </c>
    </row>
    <row r="900" spans="3:7" ht="15" thickBot="1" x14ac:dyDescent="0.35">
      <c r="C900" s="10">
        <v>43234</v>
      </c>
      <c r="D900" s="11">
        <v>0.31657407407407406</v>
      </c>
      <c r="E900" s="12" t="s">
        <v>9</v>
      </c>
      <c r="F900" s="12">
        <v>13</v>
      </c>
      <c r="G900" s="12" t="s">
        <v>11</v>
      </c>
    </row>
    <row r="901" spans="3:7" ht="15" thickBot="1" x14ac:dyDescent="0.35">
      <c r="C901" s="10">
        <v>43234</v>
      </c>
      <c r="D901" s="11">
        <v>0.31883101851851853</v>
      </c>
      <c r="E901" s="12" t="s">
        <v>9</v>
      </c>
      <c r="F901" s="12">
        <v>26</v>
      </c>
      <c r="G901" s="12" t="s">
        <v>10</v>
      </c>
    </row>
    <row r="902" spans="3:7" ht="15" thickBot="1" x14ac:dyDescent="0.35">
      <c r="C902" s="10">
        <v>43234</v>
      </c>
      <c r="D902" s="11">
        <v>0.31979166666666664</v>
      </c>
      <c r="E902" s="12" t="s">
        <v>9</v>
      </c>
      <c r="F902" s="12">
        <v>33</v>
      </c>
      <c r="G902" s="12" t="s">
        <v>11</v>
      </c>
    </row>
    <row r="903" spans="3:7" ht="15" thickBot="1" x14ac:dyDescent="0.35">
      <c r="C903" s="10">
        <v>43234</v>
      </c>
      <c r="D903" s="11">
        <v>0.3208449074074074</v>
      </c>
      <c r="E903" s="12" t="s">
        <v>9</v>
      </c>
      <c r="F903" s="12">
        <v>20</v>
      </c>
      <c r="G903" s="12" t="s">
        <v>11</v>
      </c>
    </row>
    <row r="904" spans="3:7" ht="15" thickBot="1" x14ac:dyDescent="0.35">
      <c r="C904" s="10">
        <v>43234</v>
      </c>
      <c r="D904" s="11">
        <v>0.32085648148148149</v>
      </c>
      <c r="E904" s="12" t="s">
        <v>9</v>
      </c>
      <c r="F904" s="12">
        <v>22</v>
      </c>
      <c r="G904" s="12" t="s">
        <v>11</v>
      </c>
    </row>
    <row r="905" spans="3:7" ht="15" thickBot="1" x14ac:dyDescent="0.35">
      <c r="C905" s="10">
        <v>43234</v>
      </c>
      <c r="D905" s="11">
        <v>0.32087962962962963</v>
      </c>
      <c r="E905" s="12" t="s">
        <v>9</v>
      </c>
      <c r="F905" s="12">
        <v>21</v>
      </c>
      <c r="G905" s="12" t="s">
        <v>11</v>
      </c>
    </row>
    <row r="906" spans="3:7" ht="15" thickBot="1" x14ac:dyDescent="0.35">
      <c r="C906" s="10">
        <v>43234</v>
      </c>
      <c r="D906" s="11">
        <v>0.32089120370370372</v>
      </c>
      <c r="E906" s="12" t="s">
        <v>9</v>
      </c>
      <c r="F906" s="12">
        <v>17</v>
      </c>
      <c r="G906" s="12" t="s">
        <v>11</v>
      </c>
    </row>
    <row r="907" spans="3:7" ht="15" thickBot="1" x14ac:dyDescent="0.35">
      <c r="C907" s="10">
        <v>43234</v>
      </c>
      <c r="D907" s="11">
        <v>0.32091435185185185</v>
      </c>
      <c r="E907" s="12" t="s">
        <v>9</v>
      </c>
      <c r="F907" s="12">
        <v>11</v>
      </c>
      <c r="G907" s="12" t="s">
        <v>11</v>
      </c>
    </row>
    <row r="908" spans="3:7" ht="15" thickBot="1" x14ac:dyDescent="0.35">
      <c r="C908" s="10">
        <v>43234</v>
      </c>
      <c r="D908" s="11">
        <v>0.32959490740740743</v>
      </c>
      <c r="E908" s="12" t="s">
        <v>9</v>
      </c>
      <c r="F908" s="12">
        <v>22</v>
      </c>
      <c r="G908" s="12" t="s">
        <v>11</v>
      </c>
    </row>
    <row r="909" spans="3:7" x14ac:dyDescent="0.3">
      <c r="C909" s="20">
        <v>43234</v>
      </c>
      <c r="D909" s="21">
        <v>0.34125</v>
      </c>
      <c r="E909" s="22" t="s">
        <v>9</v>
      </c>
      <c r="F909" s="22">
        <v>12</v>
      </c>
      <c r="G909" s="22" t="s">
        <v>11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A817D-D833-4853-834C-43FB0671C574}">
  <dimension ref="C4:T1193"/>
  <sheetViews>
    <sheetView workbookViewId="0"/>
  </sheetViews>
  <sheetFormatPr defaultRowHeight="14.4" x14ac:dyDescent="0.3"/>
  <cols>
    <col min="3" max="3" width="10.5546875" customWidth="1"/>
    <col min="4" max="4" width="11" customWidth="1"/>
    <col min="5" max="6" width="11.109375" customWidth="1"/>
    <col min="7" max="7" width="11.44140625" customWidth="1"/>
    <col min="10" max="10" width="35" customWidth="1"/>
    <col min="20" max="20" width="10.33203125" customWidth="1"/>
  </cols>
  <sheetData>
    <row r="4" spans="3:20" ht="15" thickBot="1" x14ac:dyDescent="0.35"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</row>
    <row r="5" spans="3:20" ht="15" thickBot="1" x14ac:dyDescent="0.35">
      <c r="C5" s="2" t="s">
        <v>5</v>
      </c>
      <c r="D5" s="2">
        <v>15</v>
      </c>
      <c r="E5" s="3">
        <v>43242</v>
      </c>
      <c r="F5" s="4">
        <v>0.32518518518518519</v>
      </c>
      <c r="G5" s="5">
        <v>0.5</v>
      </c>
    </row>
    <row r="6" spans="3:20" x14ac:dyDescent="0.3">
      <c r="C6" s="6" t="s">
        <v>2</v>
      </c>
      <c r="D6" s="6" t="s">
        <v>3</v>
      </c>
      <c r="E6" s="6" t="s">
        <v>6</v>
      </c>
      <c r="F6" s="6" t="s">
        <v>7</v>
      </c>
      <c r="G6" s="6" t="s">
        <v>8</v>
      </c>
    </row>
    <row r="7" spans="3:20" ht="15" thickBot="1" x14ac:dyDescent="0.35">
      <c r="C7" s="7">
        <v>43234</v>
      </c>
      <c r="D7" s="8">
        <v>0.11745370370370371</v>
      </c>
      <c r="E7" s="9" t="s">
        <v>9</v>
      </c>
      <c r="F7" s="9">
        <v>22</v>
      </c>
      <c r="G7" s="9" t="s">
        <v>10</v>
      </c>
    </row>
    <row r="8" spans="3:20" ht="15" thickBot="1" x14ac:dyDescent="0.35">
      <c r="C8" s="10">
        <v>43234</v>
      </c>
      <c r="D8" s="11">
        <v>0.1200462962962963</v>
      </c>
      <c r="E8" s="12" t="s">
        <v>9</v>
      </c>
      <c r="F8" s="12">
        <v>11</v>
      </c>
      <c r="G8" s="12" t="s">
        <v>11</v>
      </c>
    </row>
    <row r="9" spans="3:20" ht="15" thickBot="1" x14ac:dyDescent="0.35">
      <c r="C9" s="10">
        <v>43234</v>
      </c>
      <c r="D9" s="11">
        <v>0.12042824074074072</v>
      </c>
      <c r="E9" s="12" t="s">
        <v>9</v>
      </c>
      <c r="F9" s="12">
        <v>12</v>
      </c>
      <c r="G9" s="12" t="s">
        <v>11</v>
      </c>
      <c r="J9" t="s">
        <v>12</v>
      </c>
      <c r="K9" s="13">
        <f>SUM( K11:R11 )</f>
        <v>985</v>
      </c>
      <c r="L9" s="13"/>
      <c r="M9" s="14"/>
      <c r="N9" s="14"/>
      <c r="O9" s="14"/>
      <c r="P9" s="14"/>
      <c r="Q9" s="14"/>
      <c r="R9" s="14"/>
    </row>
    <row r="10" spans="3:20" ht="15" thickBot="1" x14ac:dyDescent="0.35">
      <c r="C10" s="10">
        <v>43234</v>
      </c>
      <c r="D10" s="11">
        <v>0.28076388888888887</v>
      </c>
      <c r="E10" s="12" t="s">
        <v>9</v>
      </c>
      <c r="F10" s="12">
        <v>11</v>
      </c>
      <c r="G10" s="12" t="s">
        <v>11</v>
      </c>
      <c r="K10" s="14" t="s">
        <v>44</v>
      </c>
      <c r="L10" s="14" t="s">
        <v>45</v>
      </c>
      <c r="M10" s="14" t="s">
        <v>46</v>
      </c>
      <c r="N10" s="14" t="s">
        <v>47</v>
      </c>
      <c r="O10" s="14" t="s">
        <v>48</v>
      </c>
      <c r="P10" s="14" t="s">
        <v>49</v>
      </c>
      <c r="Q10" s="14" t="s">
        <v>50</v>
      </c>
      <c r="R10" s="14"/>
      <c r="S10" s="14" t="s">
        <v>20</v>
      </c>
    </row>
    <row r="11" spans="3:20" ht="15" thickBot="1" x14ac:dyDescent="0.35">
      <c r="C11" s="10">
        <v>43234</v>
      </c>
      <c r="D11" s="11">
        <v>0.28923611111111108</v>
      </c>
      <c r="E11" s="12" t="s">
        <v>9</v>
      </c>
      <c r="F11" s="12">
        <v>12</v>
      </c>
      <c r="G11" s="12" t="s">
        <v>11</v>
      </c>
      <c r="J11" t="s">
        <v>21</v>
      </c>
      <c r="K11" s="13">
        <f>COUNTIFS($C$7:$C$991, "=2018-05-14" )</f>
        <v>163</v>
      </c>
      <c r="L11" s="13">
        <f>COUNTIFS($C$7:$C$991, "=2018-05-15" )</f>
        <v>133</v>
      </c>
      <c r="M11" s="13">
        <f>COUNTIFS($C$7:$C$991, "=2018-05-16" )</f>
        <v>150</v>
      </c>
      <c r="N11" s="13">
        <f>COUNTIFS($C$7:$C$991, "=2018-05-17" )</f>
        <v>162</v>
      </c>
      <c r="O11" s="13">
        <f>COUNTIFS($C$7:$C$991, "=2018-05-18" )</f>
        <v>156</v>
      </c>
      <c r="P11" s="13">
        <f>COUNTIFS($C$7:$C$991, "=2018-05-19" )</f>
        <v>114</v>
      </c>
      <c r="Q11" s="13">
        <f>COUNTIFS($C$7:$C$991, "=2018-05-20" )</f>
        <v>107</v>
      </c>
      <c r="R11" s="13"/>
      <c r="S11" s="13">
        <f>SUM( K11:Q11 )</f>
        <v>985</v>
      </c>
    </row>
    <row r="12" spans="3:20" ht="15" thickBot="1" x14ac:dyDescent="0.35">
      <c r="C12" s="10">
        <v>43234</v>
      </c>
      <c r="D12" s="11">
        <v>0.29607638888888888</v>
      </c>
      <c r="E12" s="12" t="s">
        <v>9</v>
      </c>
      <c r="F12" s="12">
        <v>11</v>
      </c>
      <c r="G12" s="12" t="s">
        <v>11</v>
      </c>
      <c r="J12" t="s">
        <v>22</v>
      </c>
      <c r="K12" s="13">
        <f>COUNTIFS($C$7:$C$991, "=2018-05-14",  $F$7:$F$991, "&gt;30" )</f>
        <v>7</v>
      </c>
      <c r="L12" s="13">
        <f>COUNTIFS($C$7:$C$991, "=2018-05-15", $F$7:$F$991, "&gt;30" )</f>
        <v>3</v>
      </c>
      <c r="M12" s="13">
        <f>COUNTIFS($C$7:$C$991, "=2018-05-16", $F$7:$F$991, "&gt;30" )</f>
        <v>1</v>
      </c>
      <c r="N12" s="13">
        <f>COUNTIFS($C$7:$C$991, "=2018-05-17", $F$7:$F$991, "&gt;30" )</f>
        <v>5</v>
      </c>
      <c r="O12" s="13">
        <f>COUNTIFS($C$7:$C$991, "=2018-05-18", $F$7:$F$991, "&gt;30" )</f>
        <v>1</v>
      </c>
      <c r="P12" s="13">
        <f>COUNTIFS($C$7:$C$991, "=2018-05-19", $F$7:$F$991, "&gt;30" )</f>
        <v>1</v>
      </c>
      <c r="Q12" s="13">
        <f>COUNTIFS($C$7:$C$991, "=2018-05-20", $F$7:$F$991, "&gt;30" )</f>
        <v>2</v>
      </c>
      <c r="R12" s="13"/>
      <c r="S12" s="13">
        <f>SUM( K12:R12 )</f>
        <v>20</v>
      </c>
      <c r="T12" s="15">
        <f>S12/S11</f>
        <v>2.030456852791878E-2</v>
      </c>
    </row>
    <row r="13" spans="3:20" ht="15" thickBot="1" x14ac:dyDescent="0.35">
      <c r="C13" s="10">
        <v>43234</v>
      </c>
      <c r="D13" s="11">
        <v>0.30629629629629629</v>
      </c>
      <c r="E13" s="12" t="s">
        <v>9</v>
      </c>
      <c r="F13" s="12">
        <v>24</v>
      </c>
      <c r="G13" s="12" t="s">
        <v>11</v>
      </c>
    </row>
    <row r="14" spans="3:20" ht="15" thickBot="1" x14ac:dyDescent="0.35">
      <c r="C14" s="10">
        <v>43234</v>
      </c>
      <c r="D14" s="11">
        <v>0.30635416666666665</v>
      </c>
      <c r="E14" s="12" t="s">
        <v>9</v>
      </c>
      <c r="F14" s="12">
        <v>11</v>
      </c>
      <c r="G14" s="12" t="s">
        <v>11</v>
      </c>
    </row>
    <row r="15" spans="3:20" ht="15" thickBot="1" x14ac:dyDescent="0.35">
      <c r="C15" s="10">
        <v>43234</v>
      </c>
      <c r="D15" s="11">
        <v>0.31219907407407405</v>
      </c>
      <c r="E15" s="12" t="s">
        <v>9</v>
      </c>
      <c r="F15" s="12">
        <v>17</v>
      </c>
      <c r="G15" s="12" t="s">
        <v>11</v>
      </c>
    </row>
    <row r="16" spans="3:20" ht="15" thickBot="1" x14ac:dyDescent="0.35">
      <c r="C16" s="10">
        <v>43234</v>
      </c>
      <c r="D16" s="11">
        <v>0.31221064814814814</v>
      </c>
      <c r="E16" s="12" t="s">
        <v>9</v>
      </c>
      <c r="F16" s="12">
        <v>12</v>
      </c>
      <c r="G16" s="12" t="s">
        <v>11</v>
      </c>
    </row>
    <row r="17" spans="3:7" ht="15" thickBot="1" x14ac:dyDescent="0.35">
      <c r="C17" s="10">
        <v>43234</v>
      </c>
      <c r="D17" s="11">
        <v>0.31222222222222223</v>
      </c>
      <c r="E17" s="12" t="s">
        <v>9</v>
      </c>
      <c r="F17" s="12">
        <v>11</v>
      </c>
      <c r="G17" s="12" t="s">
        <v>11</v>
      </c>
    </row>
    <row r="18" spans="3:7" ht="15" thickBot="1" x14ac:dyDescent="0.35">
      <c r="C18" s="10">
        <v>43234</v>
      </c>
      <c r="D18" s="11">
        <v>0.31386574074074075</v>
      </c>
      <c r="E18" s="12" t="s">
        <v>9</v>
      </c>
      <c r="F18" s="12">
        <v>21</v>
      </c>
      <c r="G18" s="12" t="s">
        <v>11</v>
      </c>
    </row>
    <row r="19" spans="3:7" ht="15" thickBot="1" x14ac:dyDescent="0.35">
      <c r="C19" s="10">
        <v>43234</v>
      </c>
      <c r="D19" s="11">
        <v>0.31387731481481479</v>
      </c>
      <c r="E19" s="12" t="s">
        <v>9</v>
      </c>
      <c r="F19" s="12">
        <v>22</v>
      </c>
      <c r="G19" s="12" t="s">
        <v>11</v>
      </c>
    </row>
    <row r="20" spans="3:7" ht="15" thickBot="1" x14ac:dyDescent="0.35">
      <c r="C20" s="10">
        <v>43234</v>
      </c>
      <c r="D20" s="11">
        <v>0.31390046296296298</v>
      </c>
      <c r="E20" s="12" t="s">
        <v>9</v>
      </c>
      <c r="F20" s="12">
        <v>22</v>
      </c>
      <c r="G20" s="12" t="s">
        <v>11</v>
      </c>
    </row>
    <row r="21" spans="3:7" ht="15" thickBot="1" x14ac:dyDescent="0.35">
      <c r="C21" s="10">
        <v>43234</v>
      </c>
      <c r="D21" s="11">
        <v>0.31391203703703702</v>
      </c>
      <c r="E21" s="12" t="s">
        <v>9</v>
      </c>
      <c r="F21" s="12">
        <v>22</v>
      </c>
      <c r="G21" s="12" t="s">
        <v>11</v>
      </c>
    </row>
    <row r="22" spans="3:7" ht="15" thickBot="1" x14ac:dyDescent="0.35">
      <c r="C22" s="10">
        <v>43234</v>
      </c>
      <c r="D22" s="11">
        <v>0.31391203703703702</v>
      </c>
      <c r="E22" s="12" t="s">
        <v>9</v>
      </c>
      <c r="F22" s="12">
        <v>15</v>
      </c>
      <c r="G22" s="12" t="s">
        <v>11</v>
      </c>
    </row>
    <row r="23" spans="3:7" ht="15" thickBot="1" x14ac:dyDescent="0.35">
      <c r="C23" s="10">
        <v>43234</v>
      </c>
      <c r="D23" s="11">
        <v>0.31392361111111111</v>
      </c>
      <c r="E23" s="12" t="s">
        <v>9</v>
      </c>
      <c r="F23" s="12">
        <v>21</v>
      </c>
      <c r="G23" s="12" t="s">
        <v>11</v>
      </c>
    </row>
    <row r="24" spans="3:7" ht="15" thickBot="1" x14ac:dyDescent="0.35">
      <c r="C24" s="10">
        <v>43234</v>
      </c>
      <c r="D24" s="11">
        <v>0.31394675925925924</v>
      </c>
      <c r="E24" s="12" t="s">
        <v>9</v>
      </c>
      <c r="F24" s="12">
        <v>13</v>
      </c>
      <c r="G24" s="12" t="s">
        <v>11</v>
      </c>
    </row>
    <row r="25" spans="3:7" ht="15" thickBot="1" x14ac:dyDescent="0.35">
      <c r="C25" s="10">
        <v>43234</v>
      </c>
      <c r="D25" s="11">
        <v>0.31395833333333334</v>
      </c>
      <c r="E25" s="12" t="s">
        <v>9</v>
      </c>
      <c r="F25" s="12">
        <v>17</v>
      </c>
      <c r="G25" s="12" t="s">
        <v>11</v>
      </c>
    </row>
    <row r="26" spans="3:7" ht="15" thickBot="1" x14ac:dyDescent="0.35">
      <c r="C26" s="10">
        <v>43234</v>
      </c>
      <c r="D26" s="11">
        <v>0.31657407407407406</v>
      </c>
      <c r="E26" s="12" t="s">
        <v>9</v>
      </c>
      <c r="F26" s="12">
        <v>13</v>
      </c>
      <c r="G26" s="12" t="s">
        <v>11</v>
      </c>
    </row>
    <row r="27" spans="3:7" ht="15" thickBot="1" x14ac:dyDescent="0.35">
      <c r="C27" s="10">
        <v>43234</v>
      </c>
      <c r="D27" s="11">
        <v>0.31883101851851853</v>
      </c>
      <c r="E27" s="12" t="s">
        <v>9</v>
      </c>
      <c r="F27" s="12">
        <v>26</v>
      </c>
      <c r="G27" s="12" t="s">
        <v>10</v>
      </c>
    </row>
    <row r="28" spans="3:7" ht="15" thickBot="1" x14ac:dyDescent="0.35">
      <c r="C28" s="10">
        <v>43234</v>
      </c>
      <c r="D28" s="11">
        <v>0.31979166666666664</v>
      </c>
      <c r="E28" s="12" t="s">
        <v>9</v>
      </c>
      <c r="F28" s="12">
        <v>33</v>
      </c>
      <c r="G28" s="12" t="s">
        <v>11</v>
      </c>
    </row>
    <row r="29" spans="3:7" ht="15" thickBot="1" x14ac:dyDescent="0.35">
      <c r="C29" s="10">
        <v>43234</v>
      </c>
      <c r="D29" s="11">
        <v>0.3208449074074074</v>
      </c>
      <c r="E29" s="12" t="s">
        <v>9</v>
      </c>
      <c r="F29" s="12">
        <v>20</v>
      </c>
      <c r="G29" s="12" t="s">
        <v>11</v>
      </c>
    </row>
    <row r="30" spans="3:7" ht="15" thickBot="1" x14ac:dyDescent="0.35">
      <c r="C30" s="10">
        <v>43234</v>
      </c>
      <c r="D30" s="11">
        <v>0.32085648148148149</v>
      </c>
      <c r="E30" s="12" t="s">
        <v>9</v>
      </c>
      <c r="F30" s="12">
        <v>22</v>
      </c>
      <c r="G30" s="12" t="s">
        <v>11</v>
      </c>
    </row>
    <row r="31" spans="3:7" ht="15" thickBot="1" x14ac:dyDescent="0.35">
      <c r="C31" s="10">
        <v>43234</v>
      </c>
      <c r="D31" s="11">
        <v>0.32087962962962963</v>
      </c>
      <c r="E31" s="12" t="s">
        <v>9</v>
      </c>
      <c r="F31" s="12">
        <v>21</v>
      </c>
      <c r="G31" s="12" t="s">
        <v>11</v>
      </c>
    </row>
    <row r="32" spans="3:7" ht="15" thickBot="1" x14ac:dyDescent="0.35">
      <c r="C32" s="10">
        <v>43234</v>
      </c>
      <c r="D32" s="11">
        <v>0.32089120370370372</v>
      </c>
      <c r="E32" s="12" t="s">
        <v>9</v>
      </c>
      <c r="F32" s="12">
        <v>17</v>
      </c>
      <c r="G32" s="12" t="s">
        <v>11</v>
      </c>
    </row>
    <row r="33" spans="3:7" ht="15" thickBot="1" x14ac:dyDescent="0.35">
      <c r="C33" s="10">
        <v>43234</v>
      </c>
      <c r="D33" s="11">
        <v>0.32091435185185185</v>
      </c>
      <c r="E33" s="12" t="s">
        <v>9</v>
      </c>
      <c r="F33" s="12">
        <v>11</v>
      </c>
      <c r="G33" s="12" t="s">
        <v>11</v>
      </c>
    </row>
    <row r="34" spans="3:7" ht="15" thickBot="1" x14ac:dyDescent="0.35">
      <c r="C34" s="10">
        <v>43234</v>
      </c>
      <c r="D34" s="11">
        <v>0.32959490740740743</v>
      </c>
      <c r="E34" s="12" t="s">
        <v>9</v>
      </c>
      <c r="F34" s="12">
        <v>22</v>
      </c>
      <c r="G34" s="12" t="s">
        <v>11</v>
      </c>
    </row>
    <row r="35" spans="3:7" x14ac:dyDescent="0.3">
      <c r="C35" s="20">
        <v>43234</v>
      </c>
      <c r="D35" s="21">
        <v>0.34125</v>
      </c>
      <c r="E35" s="22" t="s">
        <v>9</v>
      </c>
      <c r="F35" s="22">
        <v>12</v>
      </c>
      <c r="G35" s="22" t="s">
        <v>11</v>
      </c>
    </row>
    <row r="36" spans="3:7" ht="15" thickBot="1" x14ac:dyDescent="0.35">
      <c r="C36" s="7">
        <v>43234</v>
      </c>
      <c r="D36" s="8">
        <v>0.34459490740740745</v>
      </c>
      <c r="E36" s="9" t="s">
        <v>9</v>
      </c>
      <c r="F36" s="9">
        <v>13</v>
      </c>
      <c r="G36" s="9" t="s">
        <v>11</v>
      </c>
    </row>
    <row r="37" spans="3:7" ht="15" thickBot="1" x14ac:dyDescent="0.35">
      <c r="C37" s="10">
        <v>43234</v>
      </c>
      <c r="D37" s="11">
        <v>0.34557870370370369</v>
      </c>
      <c r="E37" s="12" t="s">
        <v>9</v>
      </c>
      <c r="F37" s="12">
        <v>11</v>
      </c>
      <c r="G37" s="12" t="s">
        <v>10</v>
      </c>
    </row>
    <row r="38" spans="3:7" ht="15" thickBot="1" x14ac:dyDescent="0.35">
      <c r="C38" s="10">
        <v>43234</v>
      </c>
      <c r="D38" s="11">
        <v>0.36340277777777774</v>
      </c>
      <c r="E38" s="12" t="s">
        <v>9</v>
      </c>
      <c r="F38" s="12">
        <v>10</v>
      </c>
      <c r="G38" s="12" t="s">
        <v>11</v>
      </c>
    </row>
    <row r="39" spans="3:7" ht="15" thickBot="1" x14ac:dyDescent="0.35">
      <c r="C39" s="10">
        <v>43234</v>
      </c>
      <c r="D39" s="11">
        <v>0.38953703703703701</v>
      </c>
      <c r="E39" s="12" t="s">
        <v>9</v>
      </c>
      <c r="F39" s="12">
        <v>17</v>
      </c>
      <c r="G39" s="12" t="s">
        <v>10</v>
      </c>
    </row>
    <row r="40" spans="3:7" ht="15" thickBot="1" x14ac:dyDescent="0.35">
      <c r="C40" s="10">
        <v>43234</v>
      </c>
      <c r="D40" s="11">
        <v>0.38958333333333334</v>
      </c>
      <c r="E40" s="12" t="s">
        <v>9</v>
      </c>
      <c r="F40" s="12">
        <v>17</v>
      </c>
      <c r="G40" s="12" t="s">
        <v>10</v>
      </c>
    </row>
    <row r="41" spans="3:7" ht="15" thickBot="1" x14ac:dyDescent="0.35">
      <c r="C41" s="10">
        <v>43234</v>
      </c>
      <c r="D41" s="11">
        <v>0.38961805555555556</v>
      </c>
      <c r="E41" s="12" t="s">
        <v>9</v>
      </c>
      <c r="F41" s="12">
        <v>11</v>
      </c>
      <c r="G41" s="12" t="s">
        <v>10</v>
      </c>
    </row>
    <row r="42" spans="3:7" ht="15" thickBot="1" x14ac:dyDescent="0.35">
      <c r="C42" s="10">
        <v>43234</v>
      </c>
      <c r="D42" s="11">
        <v>0.40370370370370368</v>
      </c>
      <c r="E42" s="12" t="s">
        <v>9</v>
      </c>
      <c r="F42" s="12">
        <v>11</v>
      </c>
      <c r="G42" s="12" t="s">
        <v>11</v>
      </c>
    </row>
    <row r="43" spans="3:7" ht="15" thickBot="1" x14ac:dyDescent="0.35">
      <c r="C43" s="10">
        <v>43234</v>
      </c>
      <c r="D43" s="11">
        <v>0.41592592592592598</v>
      </c>
      <c r="E43" s="12" t="s">
        <v>9</v>
      </c>
      <c r="F43" s="12">
        <v>12</v>
      </c>
      <c r="G43" s="12" t="s">
        <v>10</v>
      </c>
    </row>
    <row r="44" spans="3:7" ht="15" thickBot="1" x14ac:dyDescent="0.35">
      <c r="C44" s="10">
        <v>43234</v>
      </c>
      <c r="D44" s="11">
        <v>0.43980324074074079</v>
      </c>
      <c r="E44" s="12" t="s">
        <v>9</v>
      </c>
      <c r="F44" s="12">
        <v>14</v>
      </c>
      <c r="G44" s="12" t="s">
        <v>10</v>
      </c>
    </row>
    <row r="45" spans="3:7" ht="15" thickBot="1" x14ac:dyDescent="0.35">
      <c r="C45" s="10">
        <v>43234</v>
      </c>
      <c r="D45" s="11">
        <v>0.44123842592592594</v>
      </c>
      <c r="E45" s="12" t="s">
        <v>9</v>
      </c>
      <c r="F45" s="12">
        <v>12</v>
      </c>
      <c r="G45" s="12" t="s">
        <v>11</v>
      </c>
    </row>
    <row r="46" spans="3:7" ht="15" thickBot="1" x14ac:dyDescent="0.35">
      <c r="C46" s="10">
        <v>43234</v>
      </c>
      <c r="D46" s="11">
        <v>0.48121527777777778</v>
      </c>
      <c r="E46" s="12" t="s">
        <v>9</v>
      </c>
      <c r="F46" s="12">
        <v>7</v>
      </c>
      <c r="G46" s="12" t="s">
        <v>10</v>
      </c>
    </row>
    <row r="47" spans="3:7" ht="15" thickBot="1" x14ac:dyDescent="0.35">
      <c r="C47" s="10">
        <v>43234</v>
      </c>
      <c r="D47" s="11">
        <v>0.49868055555555557</v>
      </c>
      <c r="E47" s="12" t="s">
        <v>9</v>
      </c>
      <c r="F47" s="12">
        <v>11</v>
      </c>
      <c r="G47" s="12" t="s">
        <v>10</v>
      </c>
    </row>
    <row r="48" spans="3:7" ht="15" thickBot="1" x14ac:dyDescent="0.35">
      <c r="C48" s="10">
        <v>43234</v>
      </c>
      <c r="D48" s="11">
        <v>0.49950231481481483</v>
      </c>
      <c r="E48" s="12" t="s">
        <v>9</v>
      </c>
      <c r="F48" s="12">
        <v>10</v>
      </c>
      <c r="G48" s="12" t="s">
        <v>10</v>
      </c>
    </row>
    <row r="49" spans="3:7" ht="15" thickBot="1" x14ac:dyDescent="0.35">
      <c r="C49" s="10">
        <v>43234</v>
      </c>
      <c r="D49" s="11">
        <v>0.50539351851851855</v>
      </c>
      <c r="E49" s="12" t="s">
        <v>9</v>
      </c>
      <c r="F49" s="12">
        <v>22</v>
      </c>
      <c r="G49" s="12" t="s">
        <v>10</v>
      </c>
    </row>
    <row r="50" spans="3:7" ht="15" thickBot="1" x14ac:dyDescent="0.35">
      <c r="C50" s="10">
        <v>43234</v>
      </c>
      <c r="D50" s="11">
        <v>0.50541666666666674</v>
      </c>
      <c r="E50" s="12" t="s">
        <v>9</v>
      </c>
      <c r="F50" s="12">
        <v>23</v>
      </c>
      <c r="G50" s="12" t="s">
        <v>10</v>
      </c>
    </row>
    <row r="51" spans="3:7" ht="15" thickBot="1" x14ac:dyDescent="0.35">
      <c r="C51" s="10">
        <v>43234</v>
      </c>
      <c r="D51" s="11">
        <v>0.50543981481481481</v>
      </c>
      <c r="E51" s="12" t="s">
        <v>9</v>
      </c>
      <c r="F51" s="12">
        <v>25</v>
      </c>
      <c r="G51" s="12" t="s">
        <v>10</v>
      </c>
    </row>
    <row r="52" spans="3:7" ht="15" thickBot="1" x14ac:dyDescent="0.35">
      <c r="C52" s="10">
        <v>43234</v>
      </c>
      <c r="D52" s="11">
        <v>0.50866898148148143</v>
      </c>
      <c r="E52" s="12" t="s">
        <v>9</v>
      </c>
      <c r="F52" s="12">
        <v>21</v>
      </c>
      <c r="G52" s="12" t="s">
        <v>10</v>
      </c>
    </row>
    <row r="53" spans="3:7" ht="15" thickBot="1" x14ac:dyDescent="0.35">
      <c r="C53" s="10">
        <v>43234</v>
      </c>
      <c r="D53" s="11">
        <v>0.50940972222222225</v>
      </c>
      <c r="E53" s="12" t="s">
        <v>9</v>
      </c>
      <c r="F53" s="12">
        <v>11</v>
      </c>
      <c r="G53" s="12" t="s">
        <v>11</v>
      </c>
    </row>
    <row r="54" spans="3:7" ht="15" thickBot="1" x14ac:dyDescent="0.35">
      <c r="C54" s="10">
        <v>43234</v>
      </c>
      <c r="D54" s="11">
        <v>0.50974537037037038</v>
      </c>
      <c r="E54" s="12" t="s">
        <v>9</v>
      </c>
      <c r="F54" s="12">
        <v>12</v>
      </c>
      <c r="G54" s="12" t="s">
        <v>11</v>
      </c>
    </row>
    <row r="55" spans="3:7" ht="15" thickBot="1" x14ac:dyDescent="0.35">
      <c r="C55" s="10">
        <v>43234</v>
      </c>
      <c r="D55" s="11">
        <v>0.52344907407407404</v>
      </c>
      <c r="E55" s="12" t="s">
        <v>9</v>
      </c>
      <c r="F55" s="12">
        <v>11</v>
      </c>
      <c r="G55" s="12" t="s">
        <v>10</v>
      </c>
    </row>
    <row r="56" spans="3:7" ht="15" thickBot="1" x14ac:dyDescent="0.35">
      <c r="C56" s="10">
        <v>43234</v>
      </c>
      <c r="D56" s="11">
        <v>0.54145833333333326</v>
      </c>
      <c r="E56" s="12" t="s">
        <v>9</v>
      </c>
      <c r="F56" s="12">
        <v>23</v>
      </c>
      <c r="G56" s="12" t="s">
        <v>10</v>
      </c>
    </row>
    <row r="57" spans="3:7" ht="15" thickBot="1" x14ac:dyDescent="0.35">
      <c r="C57" s="10">
        <v>43234</v>
      </c>
      <c r="D57" s="11">
        <v>0.54146990740740741</v>
      </c>
      <c r="E57" s="12" t="s">
        <v>9</v>
      </c>
      <c r="F57" s="12">
        <v>16</v>
      </c>
      <c r="G57" s="12" t="s">
        <v>10</v>
      </c>
    </row>
    <row r="58" spans="3:7" ht="15" thickBot="1" x14ac:dyDescent="0.35">
      <c r="C58" s="10">
        <v>43234</v>
      </c>
      <c r="D58" s="11">
        <v>0.54150462962962964</v>
      </c>
      <c r="E58" s="12" t="s">
        <v>9</v>
      </c>
      <c r="F58" s="12">
        <v>26</v>
      </c>
      <c r="G58" s="12" t="s">
        <v>10</v>
      </c>
    </row>
    <row r="59" spans="3:7" ht="15" thickBot="1" x14ac:dyDescent="0.35">
      <c r="C59" s="10">
        <v>43234</v>
      </c>
      <c r="D59" s="11">
        <v>0.55888888888888888</v>
      </c>
      <c r="E59" s="12" t="s">
        <v>9</v>
      </c>
      <c r="F59" s="12">
        <v>16</v>
      </c>
      <c r="G59" s="12" t="s">
        <v>10</v>
      </c>
    </row>
    <row r="60" spans="3:7" ht="15" thickBot="1" x14ac:dyDescent="0.35">
      <c r="C60" s="10">
        <v>43234</v>
      </c>
      <c r="D60" s="11">
        <v>0.55890046296296292</v>
      </c>
      <c r="E60" s="12" t="s">
        <v>9</v>
      </c>
      <c r="F60" s="12">
        <v>16</v>
      </c>
      <c r="G60" s="12" t="s">
        <v>10</v>
      </c>
    </row>
    <row r="61" spans="3:7" ht="15" thickBot="1" x14ac:dyDescent="0.35">
      <c r="C61" s="10">
        <v>43234</v>
      </c>
      <c r="D61" s="11">
        <v>0.5590046296296296</v>
      </c>
      <c r="E61" s="12" t="s">
        <v>9</v>
      </c>
      <c r="F61" s="12">
        <v>10</v>
      </c>
      <c r="G61" s="12" t="s">
        <v>10</v>
      </c>
    </row>
    <row r="62" spans="3:7" ht="15" thickBot="1" x14ac:dyDescent="0.35">
      <c r="C62" s="10">
        <v>43234</v>
      </c>
      <c r="D62" s="11">
        <v>0.56011574074074078</v>
      </c>
      <c r="E62" s="12" t="s">
        <v>9</v>
      </c>
      <c r="F62" s="12">
        <v>18</v>
      </c>
      <c r="G62" s="12" t="s">
        <v>11</v>
      </c>
    </row>
    <row r="63" spans="3:7" ht="15" thickBot="1" x14ac:dyDescent="0.35">
      <c r="C63" s="10">
        <v>43234</v>
      </c>
      <c r="D63" s="11">
        <v>0.56696759259259266</v>
      </c>
      <c r="E63" s="12" t="s">
        <v>9</v>
      </c>
      <c r="F63" s="12">
        <v>21</v>
      </c>
      <c r="G63" s="12" t="s">
        <v>11</v>
      </c>
    </row>
    <row r="64" spans="3:7" ht="15" thickBot="1" x14ac:dyDescent="0.35">
      <c r="C64" s="10">
        <v>43234</v>
      </c>
      <c r="D64" s="11">
        <v>0.57177083333333334</v>
      </c>
      <c r="E64" s="12" t="s">
        <v>9</v>
      </c>
      <c r="F64" s="12">
        <v>18</v>
      </c>
      <c r="G64" s="12" t="s">
        <v>11</v>
      </c>
    </row>
    <row r="65" spans="3:7" ht="15" thickBot="1" x14ac:dyDescent="0.35">
      <c r="C65" s="10">
        <v>43234</v>
      </c>
      <c r="D65" s="11">
        <v>0.57203703703703701</v>
      </c>
      <c r="E65" s="12" t="s">
        <v>9</v>
      </c>
      <c r="F65" s="12">
        <v>14</v>
      </c>
      <c r="G65" s="12" t="s">
        <v>10</v>
      </c>
    </row>
    <row r="66" spans="3:7" ht="15" thickBot="1" x14ac:dyDescent="0.35">
      <c r="C66" s="10">
        <v>43234</v>
      </c>
      <c r="D66" s="11">
        <v>0.58043981481481477</v>
      </c>
      <c r="E66" s="12" t="s">
        <v>9</v>
      </c>
      <c r="F66" s="12">
        <v>15</v>
      </c>
      <c r="G66" s="12" t="s">
        <v>10</v>
      </c>
    </row>
    <row r="67" spans="3:7" ht="15" thickBot="1" x14ac:dyDescent="0.35">
      <c r="C67" s="10">
        <v>43234</v>
      </c>
      <c r="D67" s="11">
        <v>0.59032407407407406</v>
      </c>
      <c r="E67" s="12" t="s">
        <v>9</v>
      </c>
      <c r="F67" s="12">
        <v>13</v>
      </c>
      <c r="G67" s="12" t="s">
        <v>11</v>
      </c>
    </row>
    <row r="68" spans="3:7" ht="15" thickBot="1" x14ac:dyDescent="0.35">
      <c r="C68" s="10">
        <v>43234</v>
      </c>
      <c r="D68" s="11">
        <v>0.60032407407407407</v>
      </c>
      <c r="E68" s="12" t="s">
        <v>9</v>
      </c>
      <c r="F68" s="12">
        <v>10</v>
      </c>
      <c r="G68" s="12" t="s">
        <v>11</v>
      </c>
    </row>
    <row r="69" spans="3:7" ht="15" thickBot="1" x14ac:dyDescent="0.35">
      <c r="C69" s="10">
        <v>43234</v>
      </c>
      <c r="D69" s="11">
        <v>0.60409722222222217</v>
      </c>
      <c r="E69" s="12" t="s">
        <v>9</v>
      </c>
      <c r="F69" s="12">
        <v>14</v>
      </c>
      <c r="G69" s="12" t="s">
        <v>11</v>
      </c>
    </row>
    <row r="70" spans="3:7" ht="15" thickBot="1" x14ac:dyDescent="0.35">
      <c r="C70" s="10">
        <v>43234</v>
      </c>
      <c r="D70" s="11">
        <v>0.62365740740740738</v>
      </c>
      <c r="E70" s="12" t="s">
        <v>9</v>
      </c>
      <c r="F70" s="12">
        <v>11</v>
      </c>
      <c r="G70" s="12" t="s">
        <v>10</v>
      </c>
    </row>
    <row r="71" spans="3:7" ht="15" thickBot="1" x14ac:dyDescent="0.35">
      <c r="C71" s="10">
        <v>43234</v>
      </c>
      <c r="D71" s="11">
        <v>0.63004629629629627</v>
      </c>
      <c r="E71" s="12" t="s">
        <v>9</v>
      </c>
      <c r="F71" s="12">
        <v>9</v>
      </c>
      <c r="G71" s="12" t="s">
        <v>10</v>
      </c>
    </row>
    <row r="72" spans="3:7" ht="15" thickBot="1" x14ac:dyDescent="0.35">
      <c r="C72" s="10">
        <v>43234</v>
      </c>
      <c r="D72" s="11">
        <v>0.64945601851851853</v>
      </c>
      <c r="E72" s="12" t="s">
        <v>9</v>
      </c>
      <c r="F72" s="12">
        <v>22</v>
      </c>
      <c r="G72" s="12" t="s">
        <v>10</v>
      </c>
    </row>
    <row r="73" spans="3:7" ht="15" thickBot="1" x14ac:dyDescent="0.35">
      <c r="C73" s="10">
        <v>43234</v>
      </c>
      <c r="D73" s="11">
        <v>0.64949074074074076</v>
      </c>
      <c r="E73" s="12" t="s">
        <v>9</v>
      </c>
      <c r="F73" s="12">
        <v>26</v>
      </c>
      <c r="G73" s="12" t="s">
        <v>10</v>
      </c>
    </row>
    <row r="74" spans="3:7" ht="15" thickBot="1" x14ac:dyDescent="0.35">
      <c r="C74" s="10">
        <v>43234</v>
      </c>
      <c r="D74" s="11">
        <v>0.64951388888888884</v>
      </c>
      <c r="E74" s="12" t="s">
        <v>9</v>
      </c>
      <c r="F74" s="12">
        <v>26</v>
      </c>
      <c r="G74" s="12" t="s">
        <v>10</v>
      </c>
    </row>
    <row r="75" spans="3:7" ht="15" thickBot="1" x14ac:dyDescent="0.35">
      <c r="C75" s="10">
        <v>43234</v>
      </c>
      <c r="D75" s="11">
        <v>0.65143518518518517</v>
      </c>
      <c r="E75" s="12" t="s">
        <v>9</v>
      </c>
      <c r="F75" s="12">
        <v>20</v>
      </c>
      <c r="G75" s="12" t="s">
        <v>11</v>
      </c>
    </row>
    <row r="76" spans="3:7" ht="15" thickBot="1" x14ac:dyDescent="0.35">
      <c r="C76" s="10">
        <v>43234</v>
      </c>
      <c r="D76" s="11">
        <v>0.66596064814814815</v>
      </c>
      <c r="E76" s="12" t="s">
        <v>9</v>
      </c>
      <c r="F76" s="12">
        <v>7</v>
      </c>
      <c r="G76" s="12" t="s">
        <v>11</v>
      </c>
    </row>
    <row r="77" spans="3:7" ht="15" thickBot="1" x14ac:dyDescent="0.35">
      <c r="C77" s="10">
        <v>43234</v>
      </c>
      <c r="D77" s="11">
        <v>0.66805555555555562</v>
      </c>
      <c r="E77" s="12" t="s">
        <v>9</v>
      </c>
      <c r="F77" s="12">
        <v>19</v>
      </c>
      <c r="G77" s="12" t="s">
        <v>10</v>
      </c>
    </row>
    <row r="78" spans="3:7" ht="15" thickBot="1" x14ac:dyDescent="0.35">
      <c r="C78" s="10">
        <v>43234</v>
      </c>
      <c r="D78" s="11">
        <v>0.66950231481481481</v>
      </c>
      <c r="E78" s="12" t="s">
        <v>9</v>
      </c>
      <c r="F78" s="12">
        <v>19</v>
      </c>
      <c r="G78" s="12" t="s">
        <v>10</v>
      </c>
    </row>
    <row r="79" spans="3:7" ht="15" thickBot="1" x14ac:dyDescent="0.35">
      <c r="C79" s="10">
        <v>43234</v>
      </c>
      <c r="D79" s="11">
        <v>0.66954861111111119</v>
      </c>
      <c r="E79" s="12" t="s">
        <v>9</v>
      </c>
      <c r="F79" s="12">
        <v>12</v>
      </c>
      <c r="G79" s="12" t="s">
        <v>10</v>
      </c>
    </row>
    <row r="80" spans="3:7" ht="15" thickBot="1" x14ac:dyDescent="0.35">
      <c r="C80" s="10">
        <v>43234</v>
      </c>
      <c r="D80" s="11">
        <v>0.6697453703703703</v>
      </c>
      <c r="E80" s="12" t="s">
        <v>9</v>
      </c>
      <c r="F80" s="12">
        <v>25</v>
      </c>
      <c r="G80" s="12" t="s">
        <v>10</v>
      </c>
    </row>
    <row r="81" spans="3:7" ht="15" thickBot="1" x14ac:dyDescent="0.35">
      <c r="C81" s="10">
        <v>43234</v>
      </c>
      <c r="D81" s="11">
        <v>0.68023148148148149</v>
      </c>
      <c r="E81" s="12" t="s">
        <v>9</v>
      </c>
      <c r="F81" s="12">
        <v>11</v>
      </c>
      <c r="G81" s="12" t="s">
        <v>11</v>
      </c>
    </row>
    <row r="82" spans="3:7" ht="15" thickBot="1" x14ac:dyDescent="0.35">
      <c r="C82" s="10">
        <v>43234</v>
      </c>
      <c r="D82" s="11">
        <v>0.68381944444444442</v>
      </c>
      <c r="E82" s="12" t="s">
        <v>9</v>
      </c>
      <c r="F82" s="12">
        <v>23</v>
      </c>
      <c r="G82" s="12" t="s">
        <v>11</v>
      </c>
    </row>
    <row r="83" spans="3:7" ht="15" thickBot="1" x14ac:dyDescent="0.35">
      <c r="C83" s="10">
        <v>43234</v>
      </c>
      <c r="D83" s="11">
        <v>0.68390046296296303</v>
      </c>
      <c r="E83" s="12" t="s">
        <v>9</v>
      </c>
      <c r="F83" s="12">
        <v>23</v>
      </c>
      <c r="G83" s="12" t="s">
        <v>10</v>
      </c>
    </row>
    <row r="84" spans="3:7" ht="15" thickBot="1" x14ac:dyDescent="0.35">
      <c r="C84" s="10">
        <v>43234</v>
      </c>
      <c r="D84" s="11">
        <v>0.68694444444444447</v>
      </c>
      <c r="E84" s="12" t="s">
        <v>9</v>
      </c>
      <c r="F84" s="12">
        <v>33</v>
      </c>
      <c r="G84" s="12" t="s">
        <v>10</v>
      </c>
    </row>
    <row r="85" spans="3:7" ht="15" thickBot="1" x14ac:dyDescent="0.35">
      <c r="C85" s="10">
        <v>43234</v>
      </c>
      <c r="D85" s="11">
        <v>0.68734953703703694</v>
      </c>
      <c r="E85" s="12" t="s">
        <v>9</v>
      </c>
      <c r="F85" s="12">
        <v>30</v>
      </c>
      <c r="G85" s="12" t="s">
        <v>10</v>
      </c>
    </row>
    <row r="86" spans="3:7" ht="15" thickBot="1" x14ac:dyDescent="0.35">
      <c r="C86" s="10">
        <v>43234</v>
      </c>
      <c r="D86" s="11">
        <v>0.68917824074074074</v>
      </c>
      <c r="E86" s="12" t="s">
        <v>9</v>
      </c>
      <c r="F86" s="12">
        <v>18</v>
      </c>
      <c r="G86" s="12" t="s">
        <v>10</v>
      </c>
    </row>
    <row r="87" spans="3:7" ht="15" thickBot="1" x14ac:dyDescent="0.35">
      <c r="C87" s="10">
        <v>43234</v>
      </c>
      <c r="D87" s="11">
        <v>0.68973379629629628</v>
      </c>
      <c r="E87" s="12" t="s">
        <v>9</v>
      </c>
      <c r="F87" s="12">
        <v>26</v>
      </c>
      <c r="G87" s="12" t="s">
        <v>10</v>
      </c>
    </row>
    <row r="88" spans="3:7" ht="15" thickBot="1" x14ac:dyDescent="0.35">
      <c r="C88" s="10">
        <v>43234</v>
      </c>
      <c r="D88" s="11">
        <v>0.69407407407407407</v>
      </c>
      <c r="E88" s="12" t="s">
        <v>9</v>
      </c>
      <c r="F88" s="12">
        <v>11</v>
      </c>
      <c r="G88" s="12" t="s">
        <v>10</v>
      </c>
    </row>
    <row r="89" spans="3:7" ht="15" thickBot="1" x14ac:dyDescent="0.35">
      <c r="C89" s="10">
        <v>43234</v>
      </c>
      <c r="D89" s="11">
        <v>0.69847222222222216</v>
      </c>
      <c r="E89" s="12" t="s">
        <v>9</v>
      </c>
      <c r="F89" s="12">
        <v>18</v>
      </c>
      <c r="G89" s="12" t="s">
        <v>10</v>
      </c>
    </row>
    <row r="90" spans="3:7" ht="15" thickBot="1" x14ac:dyDescent="0.35">
      <c r="C90" s="10">
        <v>43234</v>
      </c>
      <c r="D90" s="11">
        <v>0.69849537037037035</v>
      </c>
      <c r="E90" s="12" t="s">
        <v>9</v>
      </c>
      <c r="F90" s="12">
        <v>16</v>
      </c>
      <c r="G90" s="12" t="s">
        <v>10</v>
      </c>
    </row>
    <row r="91" spans="3:7" ht="15" thickBot="1" x14ac:dyDescent="0.35">
      <c r="C91" s="10">
        <v>43234</v>
      </c>
      <c r="D91" s="11">
        <v>0.69851851851851843</v>
      </c>
      <c r="E91" s="12" t="s">
        <v>9</v>
      </c>
      <c r="F91" s="12">
        <v>19</v>
      </c>
      <c r="G91" s="12" t="s">
        <v>10</v>
      </c>
    </row>
    <row r="92" spans="3:7" ht="15" thickBot="1" x14ac:dyDescent="0.35">
      <c r="C92" s="10">
        <v>43234</v>
      </c>
      <c r="D92" s="11">
        <v>0.69936342592592593</v>
      </c>
      <c r="E92" s="12" t="s">
        <v>9</v>
      </c>
      <c r="F92" s="12">
        <v>26</v>
      </c>
      <c r="G92" s="12" t="s">
        <v>10</v>
      </c>
    </row>
    <row r="93" spans="3:7" ht="15" thickBot="1" x14ac:dyDescent="0.35">
      <c r="C93" s="10">
        <v>43234</v>
      </c>
      <c r="D93" s="11">
        <v>0.70024305555555555</v>
      </c>
      <c r="E93" s="12" t="s">
        <v>9</v>
      </c>
      <c r="F93" s="12">
        <v>25</v>
      </c>
      <c r="G93" s="12" t="s">
        <v>10</v>
      </c>
    </row>
    <row r="94" spans="3:7" ht="15" thickBot="1" x14ac:dyDescent="0.35">
      <c r="C94" s="10">
        <v>43234</v>
      </c>
      <c r="D94" s="11">
        <v>0.70140046296296299</v>
      </c>
      <c r="E94" s="12" t="s">
        <v>9</v>
      </c>
      <c r="F94" s="12">
        <v>20</v>
      </c>
      <c r="G94" s="12" t="s">
        <v>10</v>
      </c>
    </row>
    <row r="95" spans="3:7" ht="15" thickBot="1" x14ac:dyDescent="0.35">
      <c r="C95" s="10">
        <v>43234</v>
      </c>
      <c r="D95" s="11">
        <v>0.70201388888888883</v>
      </c>
      <c r="E95" s="12" t="s">
        <v>9</v>
      </c>
      <c r="F95" s="12">
        <v>23</v>
      </c>
      <c r="G95" s="12" t="s">
        <v>11</v>
      </c>
    </row>
    <row r="96" spans="3:7" ht="15" thickBot="1" x14ac:dyDescent="0.35">
      <c r="C96" s="10">
        <v>43234</v>
      </c>
      <c r="D96" s="11">
        <v>0.70204861111111105</v>
      </c>
      <c r="E96" s="12" t="s">
        <v>9</v>
      </c>
      <c r="F96" s="12">
        <v>11</v>
      </c>
      <c r="G96" s="12" t="s">
        <v>11</v>
      </c>
    </row>
    <row r="97" spans="3:7" ht="15" thickBot="1" x14ac:dyDescent="0.35">
      <c r="C97" s="10">
        <v>43234</v>
      </c>
      <c r="D97" s="11">
        <v>0.70231481481481473</v>
      </c>
      <c r="E97" s="12" t="s">
        <v>9</v>
      </c>
      <c r="F97" s="12">
        <v>9</v>
      </c>
      <c r="G97" s="12" t="s">
        <v>10</v>
      </c>
    </row>
    <row r="98" spans="3:7" ht="15" thickBot="1" x14ac:dyDescent="0.35">
      <c r="C98" s="10">
        <v>43234</v>
      </c>
      <c r="D98" s="11">
        <v>0.70324074074074072</v>
      </c>
      <c r="E98" s="12" t="s">
        <v>9</v>
      </c>
      <c r="F98" s="12">
        <v>13</v>
      </c>
      <c r="G98" s="12" t="s">
        <v>11</v>
      </c>
    </row>
    <row r="99" spans="3:7" ht="15" thickBot="1" x14ac:dyDescent="0.35">
      <c r="C99" s="10">
        <v>43234</v>
      </c>
      <c r="D99" s="11">
        <v>0.70400462962962962</v>
      </c>
      <c r="E99" s="12" t="s">
        <v>9</v>
      </c>
      <c r="F99" s="12">
        <v>10</v>
      </c>
      <c r="G99" s="12" t="s">
        <v>10</v>
      </c>
    </row>
    <row r="100" spans="3:7" ht="15" thickBot="1" x14ac:dyDescent="0.35">
      <c r="C100" s="10">
        <v>43234</v>
      </c>
      <c r="D100" s="11">
        <v>0.70405092592592589</v>
      </c>
      <c r="E100" s="12" t="s">
        <v>9</v>
      </c>
      <c r="F100" s="12">
        <v>11</v>
      </c>
      <c r="G100" s="12" t="s">
        <v>10</v>
      </c>
    </row>
    <row r="101" spans="3:7" ht="15" thickBot="1" x14ac:dyDescent="0.35">
      <c r="C101" s="10">
        <v>43234</v>
      </c>
      <c r="D101" s="11">
        <v>0.70406250000000004</v>
      </c>
      <c r="E101" s="12" t="s">
        <v>9</v>
      </c>
      <c r="F101" s="12">
        <v>10</v>
      </c>
      <c r="G101" s="12" t="s">
        <v>10</v>
      </c>
    </row>
    <row r="102" spans="3:7" ht="15" thickBot="1" x14ac:dyDescent="0.35">
      <c r="C102" s="10">
        <v>43234</v>
      </c>
      <c r="D102" s="11">
        <v>0.70452546296296292</v>
      </c>
      <c r="E102" s="12" t="s">
        <v>9</v>
      </c>
      <c r="F102" s="12">
        <v>13</v>
      </c>
      <c r="G102" s="12" t="s">
        <v>10</v>
      </c>
    </row>
    <row r="103" spans="3:7" ht="15" thickBot="1" x14ac:dyDescent="0.35">
      <c r="C103" s="10">
        <v>43234</v>
      </c>
      <c r="D103" s="11">
        <v>0.70460648148148142</v>
      </c>
      <c r="E103" s="12" t="s">
        <v>9</v>
      </c>
      <c r="F103" s="12">
        <v>17</v>
      </c>
      <c r="G103" s="12" t="s">
        <v>10</v>
      </c>
    </row>
    <row r="104" spans="3:7" ht="15" thickBot="1" x14ac:dyDescent="0.35">
      <c r="C104" s="10">
        <v>43234</v>
      </c>
      <c r="D104" s="11">
        <v>0.70567129629629621</v>
      </c>
      <c r="E104" s="12" t="s">
        <v>9</v>
      </c>
      <c r="F104" s="12">
        <v>21</v>
      </c>
      <c r="G104" s="12" t="s">
        <v>10</v>
      </c>
    </row>
    <row r="105" spans="3:7" ht="15" thickBot="1" x14ac:dyDescent="0.35">
      <c r="C105" s="10">
        <v>43234</v>
      </c>
      <c r="D105" s="11">
        <v>0.70579861111111108</v>
      </c>
      <c r="E105" s="12" t="s">
        <v>9</v>
      </c>
      <c r="F105" s="12">
        <v>22</v>
      </c>
      <c r="G105" s="12" t="s">
        <v>11</v>
      </c>
    </row>
    <row r="106" spans="3:7" ht="15" thickBot="1" x14ac:dyDescent="0.35">
      <c r="C106" s="10">
        <v>43234</v>
      </c>
      <c r="D106" s="11">
        <v>0.70671296296296304</v>
      </c>
      <c r="E106" s="12" t="s">
        <v>9</v>
      </c>
      <c r="F106" s="12">
        <v>12</v>
      </c>
      <c r="G106" s="12" t="s">
        <v>11</v>
      </c>
    </row>
    <row r="107" spans="3:7" ht="15" thickBot="1" x14ac:dyDescent="0.35">
      <c r="C107" s="10">
        <v>43234</v>
      </c>
      <c r="D107" s="11">
        <v>0.70712962962962955</v>
      </c>
      <c r="E107" s="12" t="s">
        <v>9</v>
      </c>
      <c r="F107" s="12">
        <v>21</v>
      </c>
      <c r="G107" s="12" t="s">
        <v>10</v>
      </c>
    </row>
    <row r="108" spans="3:7" ht="15" thickBot="1" x14ac:dyDescent="0.35">
      <c r="C108" s="10">
        <v>43234</v>
      </c>
      <c r="D108" s="11">
        <v>0.70893518518518517</v>
      </c>
      <c r="E108" s="12" t="s">
        <v>9</v>
      </c>
      <c r="F108" s="12">
        <v>31</v>
      </c>
      <c r="G108" s="12" t="s">
        <v>10</v>
      </c>
    </row>
    <row r="109" spans="3:7" ht="15" thickBot="1" x14ac:dyDescent="0.35">
      <c r="C109" s="10">
        <v>43234</v>
      </c>
      <c r="D109" s="11">
        <v>0.70928240740740733</v>
      </c>
      <c r="E109" s="12" t="s">
        <v>9</v>
      </c>
      <c r="F109" s="12">
        <v>17</v>
      </c>
      <c r="G109" s="12" t="s">
        <v>10</v>
      </c>
    </row>
    <row r="110" spans="3:7" ht="15" thickBot="1" x14ac:dyDescent="0.35">
      <c r="C110" s="10">
        <v>43234</v>
      </c>
      <c r="D110" s="11">
        <v>0.70953703703703708</v>
      </c>
      <c r="E110" s="12" t="s">
        <v>9</v>
      </c>
      <c r="F110" s="12">
        <v>30</v>
      </c>
      <c r="G110" s="12" t="s">
        <v>10</v>
      </c>
    </row>
    <row r="111" spans="3:7" ht="15" thickBot="1" x14ac:dyDescent="0.35">
      <c r="C111" s="10">
        <v>43234</v>
      </c>
      <c r="D111" s="11">
        <v>0.71348379629629621</v>
      </c>
      <c r="E111" s="12" t="s">
        <v>9</v>
      </c>
      <c r="F111" s="12">
        <v>12</v>
      </c>
      <c r="G111" s="12" t="s">
        <v>11</v>
      </c>
    </row>
    <row r="112" spans="3:7" ht="15" thickBot="1" x14ac:dyDescent="0.35">
      <c r="C112" s="10">
        <v>43234</v>
      </c>
      <c r="D112" s="11">
        <v>0.71737268518518515</v>
      </c>
      <c r="E112" s="12" t="s">
        <v>9</v>
      </c>
      <c r="F112" s="12">
        <v>10</v>
      </c>
      <c r="G112" s="12" t="s">
        <v>11</v>
      </c>
    </row>
    <row r="113" spans="3:7" ht="15" thickBot="1" x14ac:dyDescent="0.35">
      <c r="C113" s="10">
        <v>43234</v>
      </c>
      <c r="D113" s="11">
        <v>0.71777777777777774</v>
      </c>
      <c r="E113" s="12" t="s">
        <v>9</v>
      </c>
      <c r="F113" s="12">
        <v>10</v>
      </c>
      <c r="G113" s="12" t="s">
        <v>10</v>
      </c>
    </row>
    <row r="114" spans="3:7" ht="15" thickBot="1" x14ac:dyDescent="0.35">
      <c r="C114" s="10">
        <v>43234</v>
      </c>
      <c r="D114" s="11">
        <v>0.72631944444444441</v>
      </c>
      <c r="E114" s="12" t="s">
        <v>9</v>
      </c>
      <c r="F114" s="12">
        <v>28</v>
      </c>
      <c r="G114" s="12" t="s">
        <v>10</v>
      </c>
    </row>
    <row r="115" spans="3:7" ht="15" thickBot="1" x14ac:dyDescent="0.35">
      <c r="C115" s="10">
        <v>43234</v>
      </c>
      <c r="D115" s="11">
        <v>0.73049768518518521</v>
      </c>
      <c r="E115" s="12" t="s">
        <v>9</v>
      </c>
      <c r="F115" s="12">
        <v>28</v>
      </c>
      <c r="G115" s="12" t="s">
        <v>10</v>
      </c>
    </row>
    <row r="116" spans="3:7" ht="15" thickBot="1" x14ac:dyDescent="0.35">
      <c r="C116" s="10">
        <v>43234</v>
      </c>
      <c r="D116" s="11">
        <v>0.73107638888888893</v>
      </c>
      <c r="E116" s="12" t="s">
        <v>9</v>
      </c>
      <c r="F116" s="12">
        <v>21</v>
      </c>
      <c r="G116" s="12" t="s">
        <v>11</v>
      </c>
    </row>
    <row r="117" spans="3:7" ht="15" thickBot="1" x14ac:dyDescent="0.35">
      <c r="C117" s="10">
        <v>43234</v>
      </c>
      <c r="D117" s="11">
        <v>0.73343749999999996</v>
      </c>
      <c r="E117" s="12" t="s">
        <v>9</v>
      </c>
      <c r="F117" s="12">
        <v>20</v>
      </c>
      <c r="G117" s="12" t="s">
        <v>10</v>
      </c>
    </row>
    <row r="118" spans="3:7" ht="15" thickBot="1" x14ac:dyDescent="0.35">
      <c r="C118" s="10">
        <v>43234</v>
      </c>
      <c r="D118" s="11">
        <v>0.73664351851851861</v>
      </c>
      <c r="E118" s="12" t="s">
        <v>9</v>
      </c>
      <c r="F118" s="12">
        <v>20</v>
      </c>
      <c r="G118" s="12" t="s">
        <v>10</v>
      </c>
    </row>
    <row r="119" spans="3:7" ht="15" thickBot="1" x14ac:dyDescent="0.35">
      <c r="C119" s="10">
        <v>43234</v>
      </c>
      <c r="D119" s="11">
        <v>0.73864583333333333</v>
      </c>
      <c r="E119" s="12" t="s">
        <v>9</v>
      </c>
      <c r="F119" s="12">
        <v>20</v>
      </c>
      <c r="G119" s="12" t="s">
        <v>10</v>
      </c>
    </row>
    <row r="120" spans="3:7" ht="15" thickBot="1" x14ac:dyDescent="0.35">
      <c r="C120" s="10">
        <v>43234</v>
      </c>
      <c r="D120" s="11">
        <v>0.73866898148148152</v>
      </c>
      <c r="E120" s="12" t="s">
        <v>9</v>
      </c>
      <c r="F120" s="12">
        <v>30</v>
      </c>
      <c r="G120" s="12" t="s">
        <v>10</v>
      </c>
    </row>
    <row r="121" spans="3:7" ht="15" thickBot="1" x14ac:dyDescent="0.35">
      <c r="C121" s="10">
        <v>43234</v>
      </c>
      <c r="D121" s="11">
        <v>0.73868055555555545</v>
      </c>
      <c r="E121" s="12" t="s">
        <v>9</v>
      </c>
      <c r="F121" s="12">
        <v>30</v>
      </c>
      <c r="G121" s="12" t="s">
        <v>10</v>
      </c>
    </row>
    <row r="122" spans="3:7" ht="15" thickBot="1" x14ac:dyDescent="0.35">
      <c r="C122" s="10">
        <v>43234</v>
      </c>
      <c r="D122" s="11">
        <v>0.74146990740740737</v>
      </c>
      <c r="E122" s="12" t="s">
        <v>9</v>
      </c>
      <c r="F122" s="12">
        <v>34</v>
      </c>
      <c r="G122" s="12" t="s">
        <v>10</v>
      </c>
    </row>
    <row r="123" spans="3:7" ht="15" thickBot="1" x14ac:dyDescent="0.35">
      <c r="C123" s="10">
        <v>43234</v>
      </c>
      <c r="D123" s="11">
        <v>0.74788194444444445</v>
      </c>
      <c r="E123" s="12" t="s">
        <v>9</v>
      </c>
      <c r="F123" s="12">
        <v>24</v>
      </c>
      <c r="G123" s="12" t="s">
        <v>10</v>
      </c>
    </row>
    <row r="124" spans="3:7" ht="15" thickBot="1" x14ac:dyDescent="0.35">
      <c r="C124" s="10">
        <v>43234</v>
      </c>
      <c r="D124" s="11">
        <v>0.74837962962962967</v>
      </c>
      <c r="E124" s="12" t="s">
        <v>9</v>
      </c>
      <c r="F124" s="12">
        <v>26</v>
      </c>
      <c r="G124" s="12" t="s">
        <v>10</v>
      </c>
    </row>
    <row r="125" spans="3:7" ht="15" thickBot="1" x14ac:dyDescent="0.35">
      <c r="C125" s="10">
        <v>43234</v>
      </c>
      <c r="D125" s="11">
        <v>0.74890046296296298</v>
      </c>
      <c r="E125" s="12" t="s">
        <v>9</v>
      </c>
      <c r="F125" s="12">
        <v>36</v>
      </c>
      <c r="G125" s="12" t="s">
        <v>10</v>
      </c>
    </row>
    <row r="126" spans="3:7" ht="15" thickBot="1" x14ac:dyDescent="0.35">
      <c r="C126" s="10">
        <v>43234</v>
      </c>
      <c r="D126" s="11">
        <v>0.75043981481481481</v>
      </c>
      <c r="E126" s="12" t="s">
        <v>9</v>
      </c>
      <c r="F126" s="12">
        <v>37</v>
      </c>
      <c r="G126" s="12" t="s">
        <v>10</v>
      </c>
    </row>
    <row r="127" spans="3:7" ht="15" thickBot="1" x14ac:dyDescent="0.35">
      <c r="C127" s="10">
        <v>43234</v>
      </c>
      <c r="D127" s="11">
        <v>0.75554398148148139</v>
      </c>
      <c r="E127" s="12" t="s">
        <v>9</v>
      </c>
      <c r="F127" s="12">
        <v>16</v>
      </c>
      <c r="G127" s="12" t="s">
        <v>10</v>
      </c>
    </row>
    <row r="128" spans="3:7" ht="15" thickBot="1" x14ac:dyDescent="0.35">
      <c r="C128" s="10">
        <v>43234</v>
      </c>
      <c r="D128" s="11">
        <v>0.7556250000000001</v>
      </c>
      <c r="E128" s="12" t="s">
        <v>9</v>
      </c>
      <c r="F128" s="12">
        <v>15</v>
      </c>
      <c r="G128" s="12" t="s">
        <v>11</v>
      </c>
    </row>
    <row r="129" spans="3:7" ht="15" thickBot="1" x14ac:dyDescent="0.35">
      <c r="C129" s="10">
        <v>43234</v>
      </c>
      <c r="D129" s="11">
        <v>0.75888888888888895</v>
      </c>
      <c r="E129" s="12" t="s">
        <v>9</v>
      </c>
      <c r="F129" s="12">
        <v>17</v>
      </c>
      <c r="G129" s="12" t="s">
        <v>10</v>
      </c>
    </row>
    <row r="130" spans="3:7" ht="15" thickBot="1" x14ac:dyDescent="0.35">
      <c r="C130" s="10">
        <v>43234</v>
      </c>
      <c r="D130" s="11">
        <v>0.75894675925925925</v>
      </c>
      <c r="E130" s="12" t="s">
        <v>9</v>
      </c>
      <c r="F130" s="12">
        <v>10</v>
      </c>
      <c r="G130" s="12" t="s">
        <v>10</v>
      </c>
    </row>
    <row r="131" spans="3:7" ht="15" thickBot="1" x14ac:dyDescent="0.35">
      <c r="C131" s="10">
        <v>43234</v>
      </c>
      <c r="D131" s="11">
        <v>0.75901620370370371</v>
      </c>
      <c r="E131" s="12" t="s">
        <v>9</v>
      </c>
      <c r="F131" s="12">
        <v>19</v>
      </c>
      <c r="G131" s="12" t="s">
        <v>10</v>
      </c>
    </row>
    <row r="132" spans="3:7" ht="15" thickBot="1" x14ac:dyDescent="0.35">
      <c r="C132" s="10">
        <v>43234</v>
      </c>
      <c r="D132" s="11">
        <v>0.76251157407407411</v>
      </c>
      <c r="E132" s="12" t="s">
        <v>9</v>
      </c>
      <c r="F132" s="12">
        <v>27</v>
      </c>
      <c r="G132" s="12" t="s">
        <v>10</v>
      </c>
    </row>
    <row r="133" spans="3:7" ht="15" thickBot="1" x14ac:dyDescent="0.35">
      <c r="C133" s="10">
        <v>43234</v>
      </c>
      <c r="D133" s="11">
        <v>0.7634953703703703</v>
      </c>
      <c r="E133" s="12" t="s">
        <v>9</v>
      </c>
      <c r="F133" s="12">
        <v>21</v>
      </c>
      <c r="G133" s="12" t="s">
        <v>10</v>
      </c>
    </row>
    <row r="134" spans="3:7" ht="15" thickBot="1" x14ac:dyDescent="0.35">
      <c r="C134" s="10">
        <v>43234</v>
      </c>
      <c r="D134" s="11">
        <v>0.76444444444444448</v>
      </c>
      <c r="E134" s="12" t="s">
        <v>9</v>
      </c>
      <c r="F134" s="12">
        <v>32</v>
      </c>
      <c r="G134" s="12" t="s">
        <v>10</v>
      </c>
    </row>
    <row r="135" spans="3:7" ht="15" thickBot="1" x14ac:dyDescent="0.35">
      <c r="C135" s="10">
        <v>43234</v>
      </c>
      <c r="D135" s="11">
        <v>0.76769675925925929</v>
      </c>
      <c r="E135" s="12" t="s">
        <v>9</v>
      </c>
      <c r="F135" s="12">
        <v>11</v>
      </c>
      <c r="G135" s="12" t="s">
        <v>11</v>
      </c>
    </row>
    <row r="136" spans="3:7" ht="15" thickBot="1" x14ac:dyDescent="0.35">
      <c r="C136" s="10">
        <v>43234</v>
      </c>
      <c r="D136" s="11">
        <v>0.76841435185185192</v>
      </c>
      <c r="E136" s="12" t="s">
        <v>9</v>
      </c>
      <c r="F136" s="12">
        <v>13</v>
      </c>
      <c r="G136" s="12" t="s">
        <v>10</v>
      </c>
    </row>
    <row r="137" spans="3:7" ht="15" thickBot="1" x14ac:dyDescent="0.35">
      <c r="C137" s="10">
        <v>43234</v>
      </c>
      <c r="D137" s="11">
        <v>0.76864583333333336</v>
      </c>
      <c r="E137" s="12" t="s">
        <v>9</v>
      </c>
      <c r="F137" s="12">
        <v>17</v>
      </c>
      <c r="G137" s="12" t="s">
        <v>10</v>
      </c>
    </row>
    <row r="138" spans="3:7" ht="15" thickBot="1" x14ac:dyDescent="0.35">
      <c r="C138" s="10">
        <v>43234</v>
      </c>
      <c r="D138" s="11">
        <v>0.77118055555555554</v>
      </c>
      <c r="E138" s="12" t="s">
        <v>9</v>
      </c>
      <c r="F138" s="12">
        <v>19</v>
      </c>
      <c r="G138" s="12" t="s">
        <v>10</v>
      </c>
    </row>
    <row r="139" spans="3:7" ht="15" thickBot="1" x14ac:dyDescent="0.35">
      <c r="C139" s="10">
        <v>43234</v>
      </c>
      <c r="D139" s="11">
        <v>0.77280092592592586</v>
      </c>
      <c r="E139" s="12" t="s">
        <v>9</v>
      </c>
      <c r="F139" s="12">
        <v>25</v>
      </c>
      <c r="G139" s="12" t="s">
        <v>10</v>
      </c>
    </row>
    <row r="140" spans="3:7" ht="15" thickBot="1" x14ac:dyDescent="0.35">
      <c r="C140" s="10">
        <v>43234</v>
      </c>
      <c r="D140" s="11">
        <v>0.77577546296296296</v>
      </c>
      <c r="E140" s="12" t="s">
        <v>9</v>
      </c>
      <c r="F140" s="12">
        <v>10</v>
      </c>
      <c r="G140" s="12" t="s">
        <v>11</v>
      </c>
    </row>
    <row r="141" spans="3:7" ht="15" thickBot="1" x14ac:dyDescent="0.35">
      <c r="C141" s="10">
        <v>43234</v>
      </c>
      <c r="D141" s="11">
        <v>0.77871527777777771</v>
      </c>
      <c r="E141" s="12" t="s">
        <v>9</v>
      </c>
      <c r="F141" s="12">
        <v>24</v>
      </c>
      <c r="G141" s="12" t="s">
        <v>10</v>
      </c>
    </row>
    <row r="142" spans="3:7" ht="15" thickBot="1" x14ac:dyDescent="0.35">
      <c r="C142" s="10">
        <v>43234</v>
      </c>
      <c r="D142" s="11">
        <v>0.77887731481481481</v>
      </c>
      <c r="E142" s="12" t="s">
        <v>9</v>
      </c>
      <c r="F142" s="12">
        <v>18</v>
      </c>
      <c r="G142" s="12" t="s">
        <v>10</v>
      </c>
    </row>
    <row r="143" spans="3:7" ht="15" thickBot="1" x14ac:dyDescent="0.35">
      <c r="C143" s="10">
        <v>43234</v>
      </c>
      <c r="D143" s="11">
        <v>0.78547453703703696</v>
      </c>
      <c r="E143" s="12" t="s">
        <v>9</v>
      </c>
      <c r="F143" s="12">
        <v>13</v>
      </c>
      <c r="G143" s="12" t="s">
        <v>11</v>
      </c>
    </row>
    <row r="144" spans="3:7" ht="15" thickBot="1" x14ac:dyDescent="0.35">
      <c r="C144" s="10">
        <v>43234</v>
      </c>
      <c r="D144" s="11">
        <v>0.7868518518518518</v>
      </c>
      <c r="E144" s="12" t="s">
        <v>9</v>
      </c>
      <c r="F144" s="12">
        <v>22</v>
      </c>
      <c r="G144" s="12" t="s">
        <v>11</v>
      </c>
    </row>
    <row r="145" spans="3:7" ht="15" thickBot="1" x14ac:dyDescent="0.35">
      <c r="C145" s="10">
        <v>43234</v>
      </c>
      <c r="D145" s="11">
        <v>0.78728009259259257</v>
      </c>
      <c r="E145" s="12" t="s">
        <v>9</v>
      </c>
      <c r="F145" s="12">
        <v>22</v>
      </c>
      <c r="G145" s="12" t="s">
        <v>11</v>
      </c>
    </row>
    <row r="146" spans="3:7" ht="15" thickBot="1" x14ac:dyDescent="0.35">
      <c r="C146" s="10">
        <v>43234</v>
      </c>
      <c r="D146" s="11">
        <v>0.78800925925925924</v>
      </c>
      <c r="E146" s="12" t="s">
        <v>9</v>
      </c>
      <c r="F146" s="12">
        <v>13</v>
      </c>
      <c r="G146" s="12" t="s">
        <v>11</v>
      </c>
    </row>
    <row r="147" spans="3:7" ht="15" thickBot="1" x14ac:dyDescent="0.35">
      <c r="C147" s="10">
        <v>43234</v>
      </c>
      <c r="D147" s="11">
        <v>0.79353009259259266</v>
      </c>
      <c r="E147" s="12" t="s">
        <v>9</v>
      </c>
      <c r="F147" s="12">
        <v>12</v>
      </c>
      <c r="G147" s="12" t="s">
        <v>11</v>
      </c>
    </row>
    <row r="148" spans="3:7" ht="15" thickBot="1" x14ac:dyDescent="0.35">
      <c r="C148" s="10">
        <v>43234</v>
      </c>
      <c r="D148" s="11">
        <v>0.80174768518518524</v>
      </c>
      <c r="E148" s="12" t="s">
        <v>9</v>
      </c>
      <c r="F148" s="12">
        <v>11</v>
      </c>
      <c r="G148" s="12" t="s">
        <v>11</v>
      </c>
    </row>
    <row r="149" spans="3:7" ht="15" thickBot="1" x14ac:dyDescent="0.35">
      <c r="C149" s="10">
        <v>43234</v>
      </c>
      <c r="D149" s="11">
        <v>0.8071180555555556</v>
      </c>
      <c r="E149" s="12" t="s">
        <v>9</v>
      </c>
      <c r="F149" s="12">
        <v>13</v>
      </c>
      <c r="G149" s="12" t="s">
        <v>11</v>
      </c>
    </row>
    <row r="150" spans="3:7" ht="15" thickBot="1" x14ac:dyDescent="0.35">
      <c r="C150" s="10">
        <v>43234</v>
      </c>
      <c r="D150" s="11">
        <v>0.82638888888888884</v>
      </c>
      <c r="E150" s="12" t="s">
        <v>9</v>
      </c>
      <c r="F150" s="12">
        <v>12</v>
      </c>
      <c r="G150" s="12" t="s">
        <v>10</v>
      </c>
    </row>
    <row r="151" spans="3:7" ht="15" thickBot="1" x14ac:dyDescent="0.35">
      <c r="C151" s="10">
        <v>43234</v>
      </c>
      <c r="D151" s="11">
        <v>0.82792824074074067</v>
      </c>
      <c r="E151" s="12" t="s">
        <v>9</v>
      </c>
      <c r="F151" s="12">
        <v>11</v>
      </c>
      <c r="G151" s="12" t="s">
        <v>11</v>
      </c>
    </row>
    <row r="152" spans="3:7" ht="15" thickBot="1" x14ac:dyDescent="0.35">
      <c r="C152" s="10">
        <v>43234</v>
      </c>
      <c r="D152" s="11">
        <v>0.83276620370370369</v>
      </c>
      <c r="E152" s="12" t="s">
        <v>9</v>
      </c>
      <c r="F152" s="12">
        <v>18</v>
      </c>
      <c r="G152" s="12" t="s">
        <v>10</v>
      </c>
    </row>
    <row r="153" spans="3:7" ht="15" thickBot="1" x14ac:dyDescent="0.35">
      <c r="C153" s="10">
        <v>43234</v>
      </c>
      <c r="D153" s="11">
        <v>0.83423611111111118</v>
      </c>
      <c r="E153" s="12" t="s">
        <v>9</v>
      </c>
      <c r="F153" s="12">
        <v>12</v>
      </c>
      <c r="G153" s="12" t="s">
        <v>11</v>
      </c>
    </row>
    <row r="154" spans="3:7" ht="15" thickBot="1" x14ac:dyDescent="0.35">
      <c r="C154" s="10">
        <v>43234</v>
      </c>
      <c r="D154" s="11">
        <v>0.83449074074074081</v>
      </c>
      <c r="E154" s="12" t="s">
        <v>9</v>
      </c>
      <c r="F154" s="12">
        <v>12</v>
      </c>
      <c r="G154" s="12" t="s">
        <v>11</v>
      </c>
    </row>
    <row r="155" spans="3:7" ht="15" thickBot="1" x14ac:dyDescent="0.35">
      <c r="C155" s="10">
        <v>43234</v>
      </c>
      <c r="D155" s="11">
        <v>0.83488425925925924</v>
      </c>
      <c r="E155" s="12" t="s">
        <v>9</v>
      </c>
      <c r="F155" s="12">
        <v>24</v>
      </c>
      <c r="G155" s="12" t="s">
        <v>10</v>
      </c>
    </row>
    <row r="156" spans="3:7" ht="15" thickBot="1" x14ac:dyDescent="0.35">
      <c r="C156" s="10">
        <v>43234</v>
      </c>
      <c r="D156" s="11">
        <v>0.83849537037037036</v>
      </c>
      <c r="E156" s="12" t="s">
        <v>9</v>
      </c>
      <c r="F156" s="12">
        <v>12</v>
      </c>
      <c r="G156" s="12" t="s">
        <v>11</v>
      </c>
    </row>
    <row r="157" spans="3:7" ht="15" thickBot="1" x14ac:dyDescent="0.35">
      <c r="C157" s="10">
        <v>43234</v>
      </c>
      <c r="D157" s="11">
        <v>0.83900462962962974</v>
      </c>
      <c r="E157" s="12" t="s">
        <v>9</v>
      </c>
      <c r="F157" s="12">
        <v>18</v>
      </c>
      <c r="G157" s="12" t="s">
        <v>10</v>
      </c>
    </row>
    <row r="158" spans="3:7" ht="15" thickBot="1" x14ac:dyDescent="0.35">
      <c r="C158" s="10">
        <v>43234</v>
      </c>
      <c r="D158" s="11">
        <v>0.83908564814814823</v>
      </c>
      <c r="E158" s="12" t="s">
        <v>9</v>
      </c>
      <c r="F158" s="12">
        <v>19</v>
      </c>
      <c r="G158" s="12" t="s">
        <v>10</v>
      </c>
    </row>
    <row r="159" spans="3:7" ht="15" thickBot="1" x14ac:dyDescent="0.35">
      <c r="C159" s="10">
        <v>43234</v>
      </c>
      <c r="D159" s="11">
        <v>0.84079861111111109</v>
      </c>
      <c r="E159" s="12" t="s">
        <v>9</v>
      </c>
      <c r="F159" s="12">
        <v>15</v>
      </c>
      <c r="G159" s="12" t="s">
        <v>10</v>
      </c>
    </row>
    <row r="160" spans="3:7" ht="15" thickBot="1" x14ac:dyDescent="0.35">
      <c r="C160" s="10">
        <v>43234</v>
      </c>
      <c r="D160" s="11">
        <v>0.84332175925925934</v>
      </c>
      <c r="E160" s="12" t="s">
        <v>9</v>
      </c>
      <c r="F160" s="12">
        <v>18</v>
      </c>
      <c r="G160" s="12" t="s">
        <v>10</v>
      </c>
    </row>
    <row r="161" spans="3:7" ht="15" thickBot="1" x14ac:dyDescent="0.35">
      <c r="C161" s="10">
        <v>43234</v>
      </c>
      <c r="D161" s="11">
        <v>0.84681712962962974</v>
      </c>
      <c r="E161" s="12" t="s">
        <v>9</v>
      </c>
      <c r="F161" s="12">
        <v>25</v>
      </c>
      <c r="G161" s="12" t="s">
        <v>11</v>
      </c>
    </row>
    <row r="162" spans="3:7" ht="15" thickBot="1" x14ac:dyDescent="0.35">
      <c r="C162" s="10">
        <v>43234</v>
      </c>
      <c r="D162" s="11">
        <v>0.84964120370370377</v>
      </c>
      <c r="E162" s="12" t="s">
        <v>9</v>
      </c>
      <c r="F162" s="12">
        <v>29</v>
      </c>
      <c r="G162" s="12" t="s">
        <v>10</v>
      </c>
    </row>
    <row r="163" spans="3:7" ht="15" thickBot="1" x14ac:dyDescent="0.35">
      <c r="C163" s="10">
        <v>43234</v>
      </c>
      <c r="D163" s="11">
        <v>0.85290509259259262</v>
      </c>
      <c r="E163" s="12" t="s">
        <v>9</v>
      </c>
      <c r="F163" s="12">
        <v>11</v>
      </c>
      <c r="G163" s="12" t="s">
        <v>11</v>
      </c>
    </row>
    <row r="164" spans="3:7" ht="15" thickBot="1" x14ac:dyDescent="0.35">
      <c r="C164" s="10">
        <v>43234</v>
      </c>
      <c r="D164" s="11">
        <v>0.86449074074074073</v>
      </c>
      <c r="E164" s="12" t="s">
        <v>9</v>
      </c>
      <c r="F164" s="12">
        <v>16</v>
      </c>
      <c r="G164" s="12" t="s">
        <v>11</v>
      </c>
    </row>
    <row r="165" spans="3:7" ht="15" thickBot="1" x14ac:dyDescent="0.35">
      <c r="C165" s="10">
        <v>43234</v>
      </c>
      <c r="D165" s="11">
        <v>0.86940972222222224</v>
      </c>
      <c r="E165" s="12" t="s">
        <v>9</v>
      </c>
      <c r="F165" s="12">
        <v>23</v>
      </c>
      <c r="G165" s="12" t="s">
        <v>10</v>
      </c>
    </row>
    <row r="166" spans="3:7" ht="15" thickBot="1" x14ac:dyDescent="0.35">
      <c r="C166" s="10">
        <v>43234</v>
      </c>
      <c r="D166" s="11">
        <v>0.87543981481481481</v>
      </c>
      <c r="E166" s="12" t="s">
        <v>9</v>
      </c>
      <c r="F166" s="12">
        <v>12</v>
      </c>
      <c r="G166" s="12" t="s">
        <v>11</v>
      </c>
    </row>
    <row r="167" spans="3:7" ht="15" thickBot="1" x14ac:dyDescent="0.35">
      <c r="C167" s="10">
        <v>43234</v>
      </c>
      <c r="D167" s="11">
        <v>0.88674768518518521</v>
      </c>
      <c r="E167" s="12" t="s">
        <v>9</v>
      </c>
      <c r="F167" s="12">
        <v>13</v>
      </c>
      <c r="G167" s="12" t="s">
        <v>10</v>
      </c>
    </row>
    <row r="168" spans="3:7" ht="15" thickBot="1" x14ac:dyDescent="0.35">
      <c r="C168" s="10">
        <v>43234</v>
      </c>
      <c r="D168" s="11">
        <v>0.89089120370370367</v>
      </c>
      <c r="E168" s="12" t="s">
        <v>9</v>
      </c>
      <c r="F168" s="12">
        <v>11</v>
      </c>
      <c r="G168" s="12" t="s">
        <v>11</v>
      </c>
    </row>
    <row r="169" spans="3:7" ht="15" thickBot="1" x14ac:dyDescent="0.35">
      <c r="C169" s="10">
        <v>43234</v>
      </c>
      <c r="D169" s="11">
        <v>0.89696759259259251</v>
      </c>
      <c r="E169" s="12" t="s">
        <v>9</v>
      </c>
      <c r="F169" s="12">
        <v>11</v>
      </c>
      <c r="G169" s="12" t="s">
        <v>10</v>
      </c>
    </row>
    <row r="170" spans="3:7" ht="15" thickBot="1" x14ac:dyDescent="0.35">
      <c r="C170" s="10">
        <v>43235</v>
      </c>
      <c r="D170" s="11">
        <v>0.12622685185185187</v>
      </c>
      <c r="E170" s="12" t="s">
        <v>9</v>
      </c>
      <c r="F170" s="12">
        <v>22</v>
      </c>
      <c r="G170" s="12" t="s">
        <v>10</v>
      </c>
    </row>
    <row r="171" spans="3:7" ht="15" thickBot="1" x14ac:dyDescent="0.35">
      <c r="C171" s="10">
        <v>43235</v>
      </c>
      <c r="D171" s="11">
        <v>0.12868055555555555</v>
      </c>
      <c r="E171" s="12" t="s">
        <v>9</v>
      </c>
      <c r="F171" s="12">
        <v>12</v>
      </c>
      <c r="G171" s="12" t="s">
        <v>11</v>
      </c>
    </row>
    <row r="172" spans="3:7" ht="15" thickBot="1" x14ac:dyDescent="0.35">
      <c r="C172" s="10">
        <v>43235</v>
      </c>
      <c r="D172" s="11">
        <v>0.12925925925925927</v>
      </c>
      <c r="E172" s="12" t="s">
        <v>9</v>
      </c>
      <c r="F172" s="12">
        <v>11</v>
      </c>
      <c r="G172" s="12" t="s">
        <v>11</v>
      </c>
    </row>
    <row r="173" spans="3:7" ht="15" thickBot="1" x14ac:dyDescent="0.35">
      <c r="C173" s="10">
        <v>43235</v>
      </c>
      <c r="D173" s="11">
        <v>0.26418981481481479</v>
      </c>
      <c r="E173" s="12" t="s">
        <v>9</v>
      </c>
      <c r="F173" s="12">
        <v>11</v>
      </c>
      <c r="G173" s="12" t="s">
        <v>11</v>
      </c>
    </row>
    <row r="174" spans="3:7" ht="15" thickBot="1" x14ac:dyDescent="0.35">
      <c r="C174" s="10">
        <v>43235</v>
      </c>
      <c r="D174" s="11">
        <v>0.2825462962962963</v>
      </c>
      <c r="E174" s="12" t="s">
        <v>9</v>
      </c>
      <c r="F174" s="12">
        <v>9</v>
      </c>
      <c r="G174" s="12" t="s">
        <v>11</v>
      </c>
    </row>
    <row r="175" spans="3:7" ht="15" thickBot="1" x14ac:dyDescent="0.35">
      <c r="C175" s="10">
        <v>43235</v>
      </c>
      <c r="D175" s="11">
        <v>0.28357638888888886</v>
      </c>
      <c r="E175" s="12" t="s">
        <v>9</v>
      </c>
      <c r="F175" s="12">
        <v>11</v>
      </c>
      <c r="G175" s="12" t="s">
        <v>10</v>
      </c>
    </row>
    <row r="176" spans="3:7" ht="15" thickBot="1" x14ac:dyDescent="0.35">
      <c r="C176" s="10">
        <v>43235</v>
      </c>
      <c r="D176" s="11">
        <v>0.28556712962962966</v>
      </c>
      <c r="E176" s="12" t="s">
        <v>9</v>
      </c>
      <c r="F176" s="12">
        <v>11</v>
      </c>
      <c r="G176" s="12" t="s">
        <v>11</v>
      </c>
    </row>
    <row r="177" spans="3:7" ht="15" thickBot="1" x14ac:dyDescent="0.35">
      <c r="C177" s="10">
        <v>43235</v>
      </c>
      <c r="D177" s="11">
        <v>0.28633101851851855</v>
      </c>
      <c r="E177" s="12" t="s">
        <v>9</v>
      </c>
      <c r="F177" s="12">
        <v>9</v>
      </c>
      <c r="G177" s="12" t="s">
        <v>10</v>
      </c>
    </row>
    <row r="178" spans="3:7" ht="15" thickBot="1" x14ac:dyDescent="0.35">
      <c r="C178" s="10">
        <v>43235</v>
      </c>
      <c r="D178" s="11">
        <v>0.30256944444444445</v>
      </c>
      <c r="E178" s="12" t="s">
        <v>9</v>
      </c>
      <c r="F178" s="12">
        <v>13</v>
      </c>
      <c r="G178" s="12" t="s">
        <v>11</v>
      </c>
    </row>
    <row r="179" spans="3:7" ht="15" thickBot="1" x14ac:dyDescent="0.35">
      <c r="C179" s="10">
        <v>43235</v>
      </c>
      <c r="D179" s="11">
        <v>0.30261574074074077</v>
      </c>
      <c r="E179" s="12" t="s">
        <v>9</v>
      </c>
      <c r="F179" s="12">
        <v>9</v>
      </c>
      <c r="G179" s="12" t="s">
        <v>11</v>
      </c>
    </row>
    <row r="180" spans="3:7" ht="15" thickBot="1" x14ac:dyDescent="0.35">
      <c r="C180" s="10">
        <v>43235</v>
      </c>
      <c r="D180" s="11">
        <v>0.30460648148148145</v>
      </c>
      <c r="E180" s="12" t="s">
        <v>9</v>
      </c>
      <c r="F180" s="12">
        <v>11</v>
      </c>
      <c r="G180" s="12" t="s">
        <v>11</v>
      </c>
    </row>
    <row r="181" spans="3:7" ht="15" thickBot="1" x14ac:dyDescent="0.35">
      <c r="C181" s="10">
        <v>43235</v>
      </c>
      <c r="D181" s="11">
        <v>0.3084722222222222</v>
      </c>
      <c r="E181" s="12" t="s">
        <v>9</v>
      </c>
      <c r="F181" s="12">
        <v>13</v>
      </c>
      <c r="G181" s="12" t="s">
        <v>11</v>
      </c>
    </row>
    <row r="182" spans="3:7" ht="15" thickBot="1" x14ac:dyDescent="0.35">
      <c r="C182" s="10">
        <v>43235</v>
      </c>
      <c r="D182" s="11">
        <v>0.3117476851851852</v>
      </c>
      <c r="E182" s="12" t="s">
        <v>9</v>
      </c>
      <c r="F182" s="12">
        <v>12</v>
      </c>
      <c r="G182" s="12" t="s">
        <v>11</v>
      </c>
    </row>
    <row r="183" spans="3:7" ht="15" thickBot="1" x14ac:dyDescent="0.35">
      <c r="C183" s="10">
        <v>43235</v>
      </c>
      <c r="D183" s="11">
        <v>0.32369212962962962</v>
      </c>
      <c r="E183" s="12" t="s">
        <v>9</v>
      </c>
      <c r="F183" s="12">
        <v>11</v>
      </c>
      <c r="G183" s="12" t="s">
        <v>10</v>
      </c>
    </row>
    <row r="184" spans="3:7" ht="15" thickBot="1" x14ac:dyDescent="0.35">
      <c r="C184" s="10">
        <v>43235</v>
      </c>
      <c r="D184" s="11">
        <v>0.32561342592592596</v>
      </c>
      <c r="E184" s="12" t="s">
        <v>9</v>
      </c>
      <c r="F184" s="12">
        <v>15</v>
      </c>
      <c r="G184" s="12" t="s">
        <v>10</v>
      </c>
    </row>
    <row r="185" spans="3:7" ht="15" thickBot="1" x14ac:dyDescent="0.35">
      <c r="C185" s="10">
        <v>43235</v>
      </c>
      <c r="D185" s="11">
        <v>0.37938657407407406</v>
      </c>
      <c r="E185" s="12" t="s">
        <v>9</v>
      </c>
      <c r="F185" s="12">
        <v>12</v>
      </c>
      <c r="G185" s="12" t="s">
        <v>11</v>
      </c>
    </row>
    <row r="186" spans="3:7" ht="15" thickBot="1" x14ac:dyDescent="0.35">
      <c r="C186" s="10">
        <v>43235</v>
      </c>
      <c r="D186" s="11">
        <v>0.38429398148148147</v>
      </c>
      <c r="E186" s="12" t="s">
        <v>9</v>
      </c>
      <c r="F186" s="12">
        <v>10</v>
      </c>
      <c r="G186" s="12" t="s">
        <v>11</v>
      </c>
    </row>
    <row r="187" spans="3:7" ht="15" thickBot="1" x14ac:dyDescent="0.35">
      <c r="C187" s="10">
        <v>43235</v>
      </c>
      <c r="D187" s="11">
        <v>0.4029861111111111</v>
      </c>
      <c r="E187" s="12" t="s">
        <v>9</v>
      </c>
      <c r="F187" s="12">
        <v>9</v>
      </c>
      <c r="G187" s="12" t="s">
        <v>10</v>
      </c>
    </row>
    <row r="188" spans="3:7" ht="15" thickBot="1" x14ac:dyDescent="0.35">
      <c r="C188" s="10">
        <v>43235</v>
      </c>
      <c r="D188" s="11">
        <v>0.40427083333333336</v>
      </c>
      <c r="E188" s="12" t="s">
        <v>9</v>
      </c>
      <c r="F188" s="12">
        <v>13</v>
      </c>
      <c r="G188" s="12" t="s">
        <v>10</v>
      </c>
    </row>
    <row r="189" spans="3:7" ht="15" thickBot="1" x14ac:dyDescent="0.35">
      <c r="C189" s="10">
        <v>43235</v>
      </c>
      <c r="D189" s="11">
        <v>0.40427083333333336</v>
      </c>
      <c r="E189" s="12" t="s">
        <v>9</v>
      </c>
      <c r="F189" s="12">
        <v>10</v>
      </c>
      <c r="G189" s="12" t="s">
        <v>10</v>
      </c>
    </row>
    <row r="190" spans="3:7" ht="15" thickBot="1" x14ac:dyDescent="0.35">
      <c r="C190" s="10">
        <v>43235</v>
      </c>
      <c r="D190" s="11">
        <v>0.41986111111111107</v>
      </c>
      <c r="E190" s="12" t="s">
        <v>9</v>
      </c>
      <c r="F190" s="12">
        <v>14</v>
      </c>
      <c r="G190" s="12" t="s">
        <v>11</v>
      </c>
    </row>
    <row r="191" spans="3:7" ht="15" thickBot="1" x14ac:dyDescent="0.35">
      <c r="C191" s="10">
        <v>43235</v>
      </c>
      <c r="D191" s="11">
        <v>0.41987268518518522</v>
      </c>
      <c r="E191" s="12" t="s">
        <v>9</v>
      </c>
      <c r="F191" s="12">
        <v>23</v>
      </c>
      <c r="G191" s="12" t="s">
        <v>11</v>
      </c>
    </row>
    <row r="192" spans="3:7" ht="15" thickBot="1" x14ac:dyDescent="0.35">
      <c r="C192" s="10">
        <v>43235</v>
      </c>
      <c r="D192" s="11">
        <v>0.41988425925925926</v>
      </c>
      <c r="E192" s="12" t="s">
        <v>9</v>
      </c>
      <c r="F192" s="12">
        <v>29</v>
      </c>
      <c r="G192" s="12" t="s">
        <v>11</v>
      </c>
    </row>
    <row r="193" spans="3:7" ht="15" thickBot="1" x14ac:dyDescent="0.35">
      <c r="C193" s="10">
        <v>43235</v>
      </c>
      <c r="D193" s="11">
        <v>0.41989583333333336</v>
      </c>
      <c r="E193" s="12" t="s">
        <v>9</v>
      </c>
      <c r="F193" s="12">
        <v>30</v>
      </c>
      <c r="G193" s="12" t="s">
        <v>11</v>
      </c>
    </row>
    <row r="194" spans="3:7" ht="15" thickBot="1" x14ac:dyDescent="0.35">
      <c r="C194" s="10">
        <v>43235</v>
      </c>
      <c r="D194" s="11">
        <v>0.4199074074074074</v>
      </c>
      <c r="E194" s="12" t="s">
        <v>9</v>
      </c>
      <c r="F194" s="12">
        <v>28</v>
      </c>
      <c r="G194" s="12" t="s">
        <v>11</v>
      </c>
    </row>
    <row r="195" spans="3:7" ht="15" thickBot="1" x14ac:dyDescent="0.35">
      <c r="C195" s="10">
        <v>43235</v>
      </c>
      <c r="D195" s="11">
        <v>0.41993055555555553</v>
      </c>
      <c r="E195" s="12" t="s">
        <v>9</v>
      </c>
      <c r="F195" s="12">
        <v>12</v>
      </c>
      <c r="G195" s="12" t="s">
        <v>11</v>
      </c>
    </row>
    <row r="196" spans="3:7" ht="15" thickBot="1" x14ac:dyDescent="0.35">
      <c r="C196" s="10">
        <v>43235</v>
      </c>
      <c r="D196" s="11">
        <v>0.46995370370370365</v>
      </c>
      <c r="E196" s="12" t="s">
        <v>9</v>
      </c>
      <c r="F196" s="12">
        <v>13</v>
      </c>
      <c r="G196" s="12" t="s">
        <v>10</v>
      </c>
    </row>
    <row r="197" spans="3:7" ht="15" thickBot="1" x14ac:dyDescent="0.35">
      <c r="C197" s="10">
        <v>43235</v>
      </c>
      <c r="D197" s="11">
        <v>0.46995370370370365</v>
      </c>
      <c r="E197" s="12" t="s">
        <v>9</v>
      </c>
      <c r="F197" s="12">
        <v>13</v>
      </c>
      <c r="G197" s="12" t="s">
        <v>10</v>
      </c>
    </row>
    <row r="198" spans="3:7" ht="15" thickBot="1" x14ac:dyDescent="0.35">
      <c r="C198" s="10">
        <v>43235</v>
      </c>
      <c r="D198" s="11">
        <v>0.47003472222222226</v>
      </c>
      <c r="E198" s="12" t="s">
        <v>9</v>
      </c>
      <c r="F198" s="12">
        <v>16</v>
      </c>
      <c r="G198" s="12" t="s">
        <v>10</v>
      </c>
    </row>
    <row r="199" spans="3:7" ht="15" thickBot="1" x14ac:dyDescent="0.35">
      <c r="C199" s="10">
        <v>43235</v>
      </c>
      <c r="D199" s="11">
        <v>0.4700462962962963</v>
      </c>
      <c r="E199" s="12" t="s">
        <v>9</v>
      </c>
      <c r="F199" s="12">
        <v>12</v>
      </c>
      <c r="G199" s="12" t="s">
        <v>10</v>
      </c>
    </row>
    <row r="200" spans="3:7" ht="15" thickBot="1" x14ac:dyDescent="0.35">
      <c r="C200" s="10">
        <v>43235</v>
      </c>
      <c r="D200" s="11">
        <v>0.47005787037037039</v>
      </c>
      <c r="E200" s="12" t="s">
        <v>9</v>
      </c>
      <c r="F200" s="12">
        <v>13</v>
      </c>
      <c r="G200" s="12" t="s">
        <v>10</v>
      </c>
    </row>
    <row r="201" spans="3:7" ht="15" thickBot="1" x14ac:dyDescent="0.35">
      <c r="C201" s="10">
        <v>43235</v>
      </c>
      <c r="D201" s="11">
        <v>0.47069444444444447</v>
      </c>
      <c r="E201" s="12" t="s">
        <v>9</v>
      </c>
      <c r="F201" s="12">
        <v>12</v>
      </c>
      <c r="G201" s="12" t="s">
        <v>11</v>
      </c>
    </row>
    <row r="202" spans="3:7" ht="15" thickBot="1" x14ac:dyDescent="0.35">
      <c r="C202" s="10">
        <v>43235</v>
      </c>
      <c r="D202" s="11">
        <v>0.47084490740740742</v>
      </c>
      <c r="E202" s="12" t="s">
        <v>9</v>
      </c>
      <c r="F202" s="12">
        <v>11</v>
      </c>
      <c r="G202" s="12" t="s">
        <v>11</v>
      </c>
    </row>
    <row r="203" spans="3:7" ht="15" thickBot="1" x14ac:dyDescent="0.35">
      <c r="C203" s="10">
        <v>43235</v>
      </c>
      <c r="D203" s="11">
        <v>0.47538194444444448</v>
      </c>
      <c r="E203" s="12" t="s">
        <v>9</v>
      </c>
      <c r="F203" s="12">
        <v>10</v>
      </c>
      <c r="G203" s="12" t="s">
        <v>10</v>
      </c>
    </row>
    <row r="204" spans="3:7" ht="15" thickBot="1" x14ac:dyDescent="0.35">
      <c r="C204" s="10">
        <v>43235</v>
      </c>
      <c r="D204" s="11">
        <v>0.4848958333333333</v>
      </c>
      <c r="E204" s="12" t="s">
        <v>9</v>
      </c>
      <c r="F204" s="12">
        <v>10</v>
      </c>
      <c r="G204" s="12" t="s">
        <v>10</v>
      </c>
    </row>
    <row r="205" spans="3:7" ht="15" thickBot="1" x14ac:dyDescent="0.35">
      <c r="C205" s="10">
        <v>43235</v>
      </c>
      <c r="D205" s="11">
        <v>0.48539351851851853</v>
      </c>
      <c r="E205" s="12" t="s">
        <v>9</v>
      </c>
      <c r="F205" s="12">
        <v>7</v>
      </c>
      <c r="G205" s="12" t="s">
        <v>10</v>
      </c>
    </row>
    <row r="206" spans="3:7" ht="15" thickBot="1" x14ac:dyDescent="0.35">
      <c r="C206" s="10">
        <v>43235</v>
      </c>
      <c r="D206" s="11">
        <v>0.49896990740740743</v>
      </c>
      <c r="E206" s="12" t="s">
        <v>9</v>
      </c>
      <c r="F206" s="12">
        <v>23</v>
      </c>
      <c r="G206" s="12" t="s">
        <v>10</v>
      </c>
    </row>
    <row r="207" spans="3:7" ht="15" thickBot="1" x14ac:dyDescent="0.35">
      <c r="C207" s="10">
        <v>43235</v>
      </c>
      <c r="D207" s="11">
        <v>0.50766203703703705</v>
      </c>
      <c r="E207" s="12" t="s">
        <v>9</v>
      </c>
      <c r="F207" s="12">
        <v>22</v>
      </c>
      <c r="G207" s="12" t="s">
        <v>11</v>
      </c>
    </row>
    <row r="208" spans="3:7" ht="15" thickBot="1" x14ac:dyDescent="0.35">
      <c r="C208" s="10">
        <v>43235</v>
      </c>
      <c r="D208" s="11">
        <v>0.50814814814814813</v>
      </c>
      <c r="E208" s="12" t="s">
        <v>9</v>
      </c>
      <c r="F208" s="12">
        <v>15</v>
      </c>
      <c r="G208" s="12" t="s">
        <v>10</v>
      </c>
    </row>
    <row r="209" spans="3:7" ht="15" thickBot="1" x14ac:dyDescent="0.35">
      <c r="C209" s="10">
        <v>43235</v>
      </c>
      <c r="D209" s="11">
        <v>0.51891203703703703</v>
      </c>
      <c r="E209" s="12" t="s">
        <v>9</v>
      </c>
      <c r="F209" s="12">
        <v>8</v>
      </c>
      <c r="G209" s="12" t="s">
        <v>11</v>
      </c>
    </row>
    <row r="210" spans="3:7" ht="15" thickBot="1" x14ac:dyDescent="0.35">
      <c r="C210" s="10">
        <v>43235</v>
      </c>
      <c r="D210" s="11">
        <v>0.51915509259259263</v>
      </c>
      <c r="E210" s="12" t="s">
        <v>9</v>
      </c>
      <c r="F210" s="12">
        <v>15</v>
      </c>
      <c r="G210" s="12" t="s">
        <v>10</v>
      </c>
    </row>
    <row r="211" spans="3:7" ht="15" thickBot="1" x14ac:dyDescent="0.35">
      <c r="C211" s="10">
        <v>43235</v>
      </c>
      <c r="D211" s="11">
        <v>0.5191782407407407</v>
      </c>
      <c r="E211" s="12" t="s">
        <v>9</v>
      </c>
      <c r="F211" s="12">
        <v>27</v>
      </c>
      <c r="G211" s="12" t="s">
        <v>10</v>
      </c>
    </row>
    <row r="212" spans="3:7" ht="15" thickBot="1" x14ac:dyDescent="0.35">
      <c r="C212" s="10">
        <v>43235</v>
      </c>
      <c r="D212" s="11">
        <v>0.51920138888888889</v>
      </c>
      <c r="E212" s="12" t="s">
        <v>9</v>
      </c>
      <c r="F212" s="12">
        <v>27</v>
      </c>
      <c r="G212" s="12" t="s">
        <v>10</v>
      </c>
    </row>
    <row r="213" spans="3:7" ht="15" thickBot="1" x14ac:dyDescent="0.35">
      <c r="C213" s="10">
        <v>43235</v>
      </c>
      <c r="D213" s="11">
        <v>0.52094907407407409</v>
      </c>
      <c r="E213" s="12" t="s">
        <v>9</v>
      </c>
      <c r="F213" s="12">
        <v>12</v>
      </c>
      <c r="G213" s="12" t="s">
        <v>11</v>
      </c>
    </row>
    <row r="214" spans="3:7" ht="15" thickBot="1" x14ac:dyDescent="0.35">
      <c r="C214" s="10">
        <v>43235</v>
      </c>
      <c r="D214" s="11">
        <v>0.52099537037037036</v>
      </c>
      <c r="E214" s="12" t="s">
        <v>9</v>
      </c>
      <c r="F214" s="12">
        <v>9</v>
      </c>
      <c r="G214" s="12" t="s">
        <v>11</v>
      </c>
    </row>
    <row r="215" spans="3:7" ht="15" thickBot="1" x14ac:dyDescent="0.35">
      <c r="C215" s="10">
        <v>43235</v>
      </c>
      <c r="D215" s="11">
        <v>0.52234953703703701</v>
      </c>
      <c r="E215" s="12" t="s">
        <v>9</v>
      </c>
      <c r="F215" s="12">
        <v>9</v>
      </c>
      <c r="G215" s="12" t="s">
        <v>10</v>
      </c>
    </row>
    <row r="216" spans="3:7" ht="15" thickBot="1" x14ac:dyDescent="0.35">
      <c r="C216" s="10">
        <v>43235</v>
      </c>
      <c r="D216" s="11">
        <v>0.53129629629629627</v>
      </c>
      <c r="E216" s="12" t="s">
        <v>9</v>
      </c>
      <c r="F216" s="12">
        <v>13</v>
      </c>
      <c r="G216" s="12" t="s">
        <v>10</v>
      </c>
    </row>
    <row r="217" spans="3:7" ht="15" thickBot="1" x14ac:dyDescent="0.35">
      <c r="C217" s="10">
        <v>43235</v>
      </c>
      <c r="D217" s="11">
        <v>0.53225694444444438</v>
      </c>
      <c r="E217" s="12" t="s">
        <v>9</v>
      </c>
      <c r="F217" s="12">
        <v>13</v>
      </c>
      <c r="G217" s="12" t="s">
        <v>10</v>
      </c>
    </row>
    <row r="218" spans="3:7" ht="15" thickBot="1" x14ac:dyDescent="0.35">
      <c r="C218" s="10">
        <v>43235</v>
      </c>
      <c r="D218" s="11">
        <v>0.54674768518518524</v>
      </c>
      <c r="E218" s="12" t="s">
        <v>9</v>
      </c>
      <c r="F218" s="12">
        <v>21</v>
      </c>
      <c r="G218" s="12" t="s">
        <v>10</v>
      </c>
    </row>
    <row r="219" spans="3:7" ht="15" thickBot="1" x14ac:dyDescent="0.35">
      <c r="C219" s="10">
        <v>43235</v>
      </c>
      <c r="D219" s="11">
        <v>0.54675925925925928</v>
      </c>
      <c r="E219" s="12" t="s">
        <v>9</v>
      </c>
      <c r="F219" s="12">
        <v>19</v>
      </c>
      <c r="G219" s="12" t="s">
        <v>10</v>
      </c>
    </row>
    <row r="220" spans="3:7" ht="15" thickBot="1" x14ac:dyDescent="0.35">
      <c r="C220" s="10">
        <v>43235</v>
      </c>
      <c r="D220" s="11">
        <v>0.54677083333333332</v>
      </c>
      <c r="E220" s="12" t="s">
        <v>9</v>
      </c>
      <c r="F220" s="12">
        <v>11</v>
      </c>
      <c r="G220" s="12" t="s">
        <v>10</v>
      </c>
    </row>
    <row r="221" spans="3:7" ht="15" thickBot="1" x14ac:dyDescent="0.35">
      <c r="C221" s="10">
        <v>43235</v>
      </c>
      <c r="D221" s="11">
        <v>0.54843750000000002</v>
      </c>
      <c r="E221" s="12" t="s">
        <v>9</v>
      </c>
      <c r="F221" s="12">
        <v>14</v>
      </c>
      <c r="G221" s="12" t="s">
        <v>10</v>
      </c>
    </row>
    <row r="222" spans="3:7" ht="15" thickBot="1" x14ac:dyDescent="0.35">
      <c r="C222" s="10">
        <v>43235</v>
      </c>
      <c r="D222" s="11">
        <v>0.5521759259259259</v>
      </c>
      <c r="E222" s="12" t="s">
        <v>9</v>
      </c>
      <c r="F222" s="12">
        <v>13</v>
      </c>
      <c r="G222" s="12" t="s">
        <v>10</v>
      </c>
    </row>
    <row r="223" spans="3:7" ht="15" thickBot="1" x14ac:dyDescent="0.35">
      <c r="C223" s="10">
        <v>43235</v>
      </c>
      <c r="D223" s="11">
        <v>0.59024305555555556</v>
      </c>
      <c r="E223" s="12" t="s">
        <v>9</v>
      </c>
      <c r="F223" s="12">
        <v>7</v>
      </c>
      <c r="G223" s="12" t="s">
        <v>10</v>
      </c>
    </row>
    <row r="224" spans="3:7" ht="15" thickBot="1" x14ac:dyDescent="0.35">
      <c r="C224" s="10">
        <v>43235</v>
      </c>
      <c r="D224" s="11">
        <v>0.5948148148148148</v>
      </c>
      <c r="E224" s="12" t="s">
        <v>9</v>
      </c>
      <c r="F224" s="12">
        <v>3</v>
      </c>
      <c r="G224" s="12" t="s">
        <v>11</v>
      </c>
    </row>
    <row r="225" spans="3:7" ht="15" thickBot="1" x14ac:dyDescent="0.35">
      <c r="C225" s="10">
        <v>43235</v>
      </c>
      <c r="D225" s="11">
        <v>0.62709490740740736</v>
      </c>
      <c r="E225" s="12" t="s">
        <v>9</v>
      </c>
      <c r="F225" s="12">
        <v>13</v>
      </c>
      <c r="G225" s="12" t="s">
        <v>11</v>
      </c>
    </row>
    <row r="226" spans="3:7" ht="15" thickBot="1" x14ac:dyDescent="0.35">
      <c r="C226" s="10">
        <v>43235</v>
      </c>
      <c r="D226" s="11">
        <v>0.63597222222222227</v>
      </c>
      <c r="E226" s="12" t="s">
        <v>9</v>
      </c>
      <c r="F226" s="12">
        <v>25</v>
      </c>
      <c r="G226" s="12" t="s">
        <v>10</v>
      </c>
    </row>
    <row r="227" spans="3:7" ht="15" thickBot="1" x14ac:dyDescent="0.35">
      <c r="C227" s="10">
        <v>43235</v>
      </c>
      <c r="D227" s="11">
        <v>0.63609953703703703</v>
      </c>
      <c r="E227" s="12" t="s">
        <v>9</v>
      </c>
      <c r="F227" s="12">
        <v>25</v>
      </c>
      <c r="G227" s="12" t="s">
        <v>10</v>
      </c>
    </row>
    <row r="228" spans="3:7" ht="15" thickBot="1" x14ac:dyDescent="0.35">
      <c r="C228" s="10">
        <v>43235</v>
      </c>
      <c r="D228" s="11">
        <v>0.63737268518518519</v>
      </c>
      <c r="E228" s="12" t="s">
        <v>9</v>
      </c>
      <c r="F228" s="12">
        <v>20</v>
      </c>
      <c r="G228" s="12" t="s">
        <v>10</v>
      </c>
    </row>
    <row r="229" spans="3:7" ht="15" thickBot="1" x14ac:dyDescent="0.35">
      <c r="C229" s="10">
        <v>43235</v>
      </c>
      <c r="D229" s="11">
        <v>0.65416666666666667</v>
      </c>
      <c r="E229" s="12" t="s">
        <v>9</v>
      </c>
      <c r="F229" s="12">
        <v>11</v>
      </c>
      <c r="G229" s="12" t="s">
        <v>11</v>
      </c>
    </row>
    <row r="230" spans="3:7" ht="15" thickBot="1" x14ac:dyDescent="0.35">
      <c r="C230" s="10">
        <v>43235</v>
      </c>
      <c r="D230" s="11">
        <v>0.65836805555555555</v>
      </c>
      <c r="E230" s="12" t="s">
        <v>9</v>
      </c>
      <c r="F230" s="12">
        <v>10</v>
      </c>
      <c r="G230" s="12" t="s">
        <v>10</v>
      </c>
    </row>
    <row r="231" spans="3:7" ht="15" thickBot="1" x14ac:dyDescent="0.35">
      <c r="C231" s="10">
        <v>43235</v>
      </c>
      <c r="D231" s="11">
        <v>0.66009259259259256</v>
      </c>
      <c r="E231" s="12" t="s">
        <v>9</v>
      </c>
      <c r="F231" s="12">
        <v>10</v>
      </c>
      <c r="G231" s="12" t="s">
        <v>10</v>
      </c>
    </row>
    <row r="232" spans="3:7" ht="15" thickBot="1" x14ac:dyDescent="0.35">
      <c r="C232" s="10">
        <v>43235</v>
      </c>
      <c r="D232" s="11">
        <v>0.666875</v>
      </c>
      <c r="E232" s="12" t="s">
        <v>9</v>
      </c>
      <c r="F232" s="12">
        <v>27</v>
      </c>
      <c r="G232" s="12" t="s">
        <v>10</v>
      </c>
    </row>
    <row r="233" spans="3:7" ht="15" thickBot="1" x14ac:dyDescent="0.35">
      <c r="C233" s="10">
        <v>43235</v>
      </c>
      <c r="D233" s="11">
        <v>0.67657407407407411</v>
      </c>
      <c r="E233" s="12" t="s">
        <v>9</v>
      </c>
      <c r="F233" s="12">
        <v>20</v>
      </c>
      <c r="G233" s="12" t="s">
        <v>10</v>
      </c>
    </row>
    <row r="234" spans="3:7" ht="15" thickBot="1" x14ac:dyDescent="0.35">
      <c r="C234" s="10">
        <v>43235</v>
      </c>
      <c r="D234" s="11">
        <v>0.67658564814814814</v>
      </c>
      <c r="E234" s="12" t="s">
        <v>9</v>
      </c>
      <c r="F234" s="12">
        <v>18</v>
      </c>
      <c r="G234" s="12" t="s">
        <v>10</v>
      </c>
    </row>
    <row r="235" spans="3:7" ht="15" thickBot="1" x14ac:dyDescent="0.35">
      <c r="C235" s="10">
        <v>43235</v>
      </c>
      <c r="D235" s="11">
        <v>0.67814814814814817</v>
      </c>
      <c r="E235" s="12" t="s">
        <v>9</v>
      </c>
      <c r="F235" s="12">
        <v>15</v>
      </c>
      <c r="G235" s="12" t="s">
        <v>10</v>
      </c>
    </row>
    <row r="236" spans="3:7" ht="15" thickBot="1" x14ac:dyDescent="0.35">
      <c r="C236" s="10">
        <v>43235</v>
      </c>
      <c r="D236" s="11">
        <v>0.67817129629629624</v>
      </c>
      <c r="E236" s="12" t="s">
        <v>9</v>
      </c>
      <c r="F236" s="12">
        <v>25</v>
      </c>
      <c r="G236" s="12" t="s">
        <v>10</v>
      </c>
    </row>
    <row r="237" spans="3:7" ht="15" thickBot="1" x14ac:dyDescent="0.35">
      <c r="C237" s="10">
        <v>43235</v>
      </c>
      <c r="D237" s="11">
        <v>0.67818287037037039</v>
      </c>
      <c r="E237" s="12" t="s">
        <v>9</v>
      </c>
      <c r="F237" s="12">
        <v>22</v>
      </c>
      <c r="G237" s="12" t="s">
        <v>10</v>
      </c>
    </row>
    <row r="238" spans="3:7" ht="15" thickBot="1" x14ac:dyDescent="0.35">
      <c r="C238" s="10">
        <v>43235</v>
      </c>
      <c r="D238" s="11">
        <v>0.67820601851851858</v>
      </c>
      <c r="E238" s="12" t="s">
        <v>9</v>
      </c>
      <c r="F238" s="12">
        <v>16</v>
      </c>
      <c r="G238" s="12" t="s">
        <v>10</v>
      </c>
    </row>
    <row r="239" spans="3:7" ht="15" thickBot="1" x14ac:dyDescent="0.35">
      <c r="C239" s="10">
        <v>43235</v>
      </c>
      <c r="D239" s="11">
        <v>0.68354166666666671</v>
      </c>
      <c r="E239" s="12" t="s">
        <v>9</v>
      </c>
      <c r="F239" s="12">
        <v>10</v>
      </c>
      <c r="G239" s="12" t="s">
        <v>10</v>
      </c>
    </row>
    <row r="240" spans="3:7" ht="15" thickBot="1" x14ac:dyDescent="0.35">
      <c r="C240" s="10">
        <v>43235</v>
      </c>
      <c r="D240" s="11">
        <v>0.68355324074074064</v>
      </c>
      <c r="E240" s="12" t="s">
        <v>9</v>
      </c>
      <c r="F240" s="12">
        <v>11</v>
      </c>
      <c r="G240" s="12" t="s">
        <v>10</v>
      </c>
    </row>
    <row r="241" spans="3:7" ht="15" thickBot="1" x14ac:dyDescent="0.35">
      <c r="C241" s="10">
        <v>43235</v>
      </c>
      <c r="D241" s="11">
        <v>0.68526620370370372</v>
      </c>
      <c r="E241" s="12" t="s">
        <v>9</v>
      </c>
      <c r="F241" s="12">
        <v>13</v>
      </c>
      <c r="G241" s="12" t="s">
        <v>11</v>
      </c>
    </row>
    <row r="242" spans="3:7" ht="15" thickBot="1" x14ac:dyDescent="0.35">
      <c r="C242" s="10">
        <v>43235</v>
      </c>
      <c r="D242" s="11">
        <v>0.68748842592592585</v>
      </c>
      <c r="E242" s="12" t="s">
        <v>9</v>
      </c>
      <c r="F242" s="12">
        <v>12</v>
      </c>
      <c r="G242" s="12" t="s">
        <v>10</v>
      </c>
    </row>
    <row r="243" spans="3:7" ht="15" thickBot="1" x14ac:dyDescent="0.35">
      <c r="C243" s="10">
        <v>43235</v>
      </c>
      <c r="D243" s="11">
        <v>0.69606481481481486</v>
      </c>
      <c r="E243" s="12" t="s">
        <v>9</v>
      </c>
      <c r="F243" s="12">
        <v>10</v>
      </c>
      <c r="G243" s="12" t="s">
        <v>10</v>
      </c>
    </row>
    <row r="244" spans="3:7" ht="15" thickBot="1" x14ac:dyDescent="0.35">
      <c r="C244" s="10">
        <v>43235</v>
      </c>
      <c r="D244" s="11">
        <v>0.69608796296296294</v>
      </c>
      <c r="E244" s="12" t="s">
        <v>9</v>
      </c>
      <c r="F244" s="12">
        <v>23</v>
      </c>
      <c r="G244" s="12" t="s">
        <v>10</v>
      </c>
    </row>
    <row r="245" spans="3:7" ht="15" thickBot="1" x14ac:dyDescent="0.35">
      <c r="C245" s="10">
        <v>43235</v>
      </c>
      <c r="D245" s="11">
        <v>0.69609953703703698</v>
      </c>
      <c r="E245" s="12" t="s">
        <v>9</v>
      </c>
      <c r="F245" s="12">
        <v>26</v>
      </c>
      <c r="G245" s="12" t="s">
        <v>10</v>
      </c>
    </row>
    <row r="246" spans="3:7" ht="15" thickBot="1" x14ac:dyDescent="0.35">
      <c r="C246" s="10">
        <v>43235</v>
      </c>
      <c r="D246" s="11">
        <v>0.6961342592592592</v>
      </c>
      <c r="E246" s="12" t="s">
        <v>9</v>
      </c>
      <c r="F246" s="12">
        <v>30</v>
      </c>
      <c r="G246" s="12" t="s">
        <v>10</v>
      </c>
    </row>
    <row r="247" spans="3:7" ht="15" thickBot="1" x14ac:dyDescent="0.35">
      <c r="C247" s="10">
        <v>43235</v>
      </c>
      <c r="D247" s="11">
        <v>0.70062500000000005</v>
      </c>
      <c r="E247" s="12" t="s">
        <v>9</v>
      </c>
      <c r="F247" s="12">
        <v>27</v>
      </c>
      <c r="G247" s="12" t="s">
        <v>10</v>
      </c>
    </row>
    <row r="248" spans="3:7" ht="15" thickBot="1" x14ac:dyDescent="0.35">
      <c r="C248" s="10">
        <v>43235</v>
      </c>
      <c r="D248" s="11">
        <v>0.70064814814814813</v>
      </c>
      <c r="E248" s="12" t="s">
        <v>9</v>
      </c>
      <c r="F248" s="12">
        <v>22</v>
      </c>
      <c r="G248" s="12" t="s">
        <v>10</v>
      </c>
    </row>
    <row r="249" spans="3:7" ht="15" thickBot="1" x14ac:dyDescent="0.35">
      <c r="C249" s="10">
        <v>43235</v>
      </c>
      <c r="D249" s="11">
        <v>0.70065972222222228</v>
      </c>
      <c r="E249" s="12" t="s">
        <v>9</v>
      </c>
      <c r="F249" s="12">
        <v>20</v>
      </c>
      <c r="G249" s="12" t="s">
        <v>10</v>
      </c>
    </row>
    <row r="250" spans="3:7" ht="15" thickBot="1" x14ac:dyDescent="0.35">
      <c r="C250" s="10">
        <v>43235</v>
      </c>
      <c r="D250" s="11">
        <v>0.7006944444444444</v>
      </c>
      <c r="E250" s="12" t="s">
        <v>9</v>
      </c>
      <c r="F250" s="12">
        <v>24</v>
      </c>
      <c r="G250" s="12" t="s">
        <v>10</v>
      </c>
    </row>
    <row r="251" spans="3:7" ht="15" thickBot="1" x14ac:dyDescent="0.35">
      <c r="C251" s="10">
        <v>43235</v>
      </c>
      <c r="D251" s="11">
        <v>0.70299768518518524</v>
      </c>
      <c r="E251" s="12" t="s">
        <v>9</v>
      </c>
      <c r="F251" s="12">
        <v>23</v>
      </c>
      <c r="G251" s="12" t="s">
        <v>10</v>
      </c>
    </row>
    <row r="252" spans="3:7" ht="15" thickBot="1" x14ac:dyDescent="0.35">
      <c r="C252" s="10">
        <v>43235</v>
      </c>
      <c r="D252" s="11">
        <v>0.70402777777777781</v>
      </c>
      <c r="E252" s="12" t="s">
        <v>9</v>
      </c>
      <c r="F252" s="12">
        <v>21</v>
      </c>
      <c r="G252" s="12" t="s">
        <v>10</v>
      </c>
    </row>
    <row r="253" spans="3:7" ht="15" thickBot="1" x14ac:dyDescent="0.35">
      <c r="C253" s="10">
        <v>43235</v>
      </c>
      <c r="D253" s="11">
        <v>0.70408564814814811</v>
      </c>
      <c r="E253" s="12" t="s">
        <v>9</v>
      </c>
      <c r="F253" s="12">
        <v>31</v>
      </c>
      <c r="G253" s="12" t="s">
        <v>10</v>
      </c>
    </row>
    <row r="254" spans="3:7" ht="15" thickBot="1" x14ac:dyDescent="0.35">
      <c r="C254" s="10">
        <v>43235</v>
      </c>
      <c r="D254" s="11">
        <v>0.70461805555555557</v>
      </c>
      <c r="E254" s="12" t="s">
        <v>9</v>
      </c>
      <c r="F254" s="12">
        <v>15</v>
      </c>
      <c r="G254" s="12" t="s">
        <v>11</v>
      </c>
    </row>
    <row r="255" spans="3:7" ht="15" thickBot="1" x14ac:dyDescent="0.35">
      <c r="C255" s="10">
        <v>43235</v>
      </c>
      <c r="D255" s="11">
        <v>0.70643518518518522</v>
      </c>
      <c r="E255" s="12" t="s">
        <v>9</v>
      </c>
      <c r="F255" s="12">
        <v>9</v>
      </c>
      <c r="G255" s="12" t="s">
        <v>10</v>
      </c>
    </row>
    <row r="256" spans="3:7" ht="15" thickBot="1" x14ac:dyDescent="0.35">
      <c r="C256" s="10">
        <v>43235</v>
      </c>
      <c r="D256" s="11">
        <v>0.70649305555555564</v>
      </c>
      <c r="E256" s="12" t="s">
        <v>9</v>
      </c>
      <c r="F256" s="12">
        <v>29</v>
      </c>
      <c r="G256" s="12" t="s">
        <v>10</v>
      </c>
    </row>
    <row r="257" spans="3:7" ht="15" thickBot="1" x14ac:dyDescent="0.35">
      <c r="C257" s="10">
        <v>43235</v>
      </c>
      <c r="D257" s="11">
        <v>0.70829861111111114</v>
      </c>
      <c r="E257" s="12" t="s">
        <v>9</v>
      </c>
      <c r="F257" s="12">
        <v>27</v>
      </c>
      <c r="G257" s="12" t="s">
        <v>10</v>
      </c>
    </row>
    <row r="258" spans="3:7" ht="15" thickBot="1" x14ac:dyDescent="0.35">
      <c r="C258" s="10">
        <v>43235</v>
      </c>
      <c r="D258" s="11">
        <v>0.70832175925925922</v>
      </c>
      <c r="E258" s="12" t="s">
        <v>9</v>
      </c>
      <c r="F258" s="12">
        <v>27</v>
      </c>
      <c r="G258" s="12" t="s">
        <v>10</v>
      </c>
    </row>
    <row r="259" spans="3:7" ht="15" thickBot="1" x14ac:dyDescent="0.35">
      <c r="C259" s="10">
        <v>43235</v>
      </c>
      <c r="D259" s="11">
        <v>0.70833333333333337</v>
      </c>
      <c r="E259" s="12" t="s">
        <v>9</v>
      </c>
      <c r="F259" s="12">
        <v>27</v>
      </c>
      <c r="G259" s="12" t="s">
        <v>10</v>
      </c>
    </row>
    <row r="260" spans="3:7" ht="15" thickBot="1" x14ac:dyDescent="0.35">
      <c r="C260" s="10">
        <v>43235</v>
      </c>
      <c r="D260" s="11">
        <v>0.70982638888888883</v>
      </c>
      <c r="E260" s="12" t="s">
        <v>9</v>
      </c>
      <c r="F260" s="12">
        <v>12</v>
      </c>
      <c r="G260" s="12" t="s">
        <v>11</v>
      </c>
    </row>
    <row r="261" spans="3:7" ht="15" thickBot="1" x14ac:dyDescent="0.35">
      <c r="C261" s="10">
        <v>43235</v>
      </c>
      <c r="D261" s="11">
        <v>0.71401620370370367</v>
      </c>
      <c r="E261" s="12" t="s">
        <v>9</v>
      </c>
      <c r="F261" s="12">
        <v>21</v>
      </c>
      <c r="G261" s="12" t="s">
        <v>10</v>
      </c>
    </row>
    <row r="262" spans="3:7" ht="15" thickBot="1" x14ac:dyDescent="0.35">
      <c r="C262" s="10">
        <v>43235</v>
      </c>
      <c r="D262" s="11">
        <v>0.71619212962962964</v>
      </c>
      <c r="E262" s="12" t="s">
        <v>9</v>
      </c>
      <c r="F262" s="12">
        <v>13</v>
      </c>
      <c r="G262" s="12" t="s">
        <v>11</v>
      </c>
    </row>
    <row r="263" spans="3:7" ht="15" thickBot="1" x14ac:dyDescent="0.35">
      <c r="C263" s="10">
        <v>43235</v>
      </c>
      <c r="D263" s="11">
        <v>0.72299768518518526</v>
      </c>
      <c r="E263" s="12" t="s">
        <v>9</v>
      </c>
      <c r="F263" s="12">
        <v>15</v>
      </c>
      <c r="G263" s="12" t="s">
        <v>10</v>
      </c>
    </row>
    <row r="264" spans="3:7" ht="15" thickBot="1" x14ac:dyDescent="0.35">
      <c r="C264" s="10">
        <v>43235</v>
      </c>
      <c r="D264" s="11">
        <v>0.7374074074074074</v>
      </c>
      <c r="E264" s="12" t="s">
        <v>9</v>
      </c>
      <c r="F264" s="12">
        <v>33</v>
      </c>
      <c r="G264" s="12" t="s">
        <v>10</v>
      </c>
    </row>
    <row r="265" spans="3:7" ht="15" thickBot="1" x14ac:dyDescent="0.35">
      <c r="C265" s="10">
        <v>43235</v>
      </c>
      <c r="D265" s="11">
        <v>0.74094907407407407</v>
      </c>
      <c r="E265" s="12" t="s">
        <v>9</v>
      </c>
      <c r="F265" s="12">
        <v>33</v>
      </c>
      <c r="G265" s="12" t="s">
        <v>11</v>
      </c>
    </row>
    <row r="266" spans="3:7" ht="15" thickBot="1" x14ac:dyDescent="0.35">
      <c r="C266" s="10">
        <v>43235</v>
      </c>
      <c r="D266" s="11">
        <v>0.74341435185185178</v>
      </c>
      <c r="E266" s="12" t="s">
        <v>9</v>
      </c>
      <c r="F266" s="12">
        <v>24</v>
      </c>
      <c r="G266" s="12" t="s">
        <v>10</v>
      </c>
    </row>
    <row r="267" spans="3:7" ht="15" thickBot="1" x14ac:dyDescent="0.35">
      <c r="C267" s="10">
        <v>43235</v>
      </c>
      <c r="D267" s="11">
        <v>0.75045138888888896</v>
      </c>
      <c r="E267" s="12" t="s">
        <v>9</v>
      </c>
      <c r="F267" s="12">
        <v>13</v>
      </c>
      <c r="G267" s="12" t="s">
        <v>11</v>
      </c>
    </row>
    <row r="268" spans="3:7" ht="15" thickBot="1" x14ac:dyDescent="0.35">
      <c r="C268" s="10">
        <v>43235</v>
      </c>
      <c r="D268" s="11">
        <v>0.75045138888888896</v>
      </c>
      <c r="E268" s="12" t="s">
        <v>9</v>
      </c>
      <c r="F268" s="12">
        <v>10</v>
      </c>
      <c r="G268" s="12" t="s">
        <v>10</v>
      </c>
    </row>
    <row r="269" spans="3:7" ht="15" thickBot="1" x14ac:dyDescent="0.35">
      <c r="C269" s="10">
        <v>43235</v>
      </c>
      <c r="D269" s="11">
        <v>0.7505208333333333</v>
      </c>
      <c r="E269" s="12" t="s">
        <v>9</v>
      </c>
      <c r="F269" s="12">
        <v>12</v>
      </c>
      <c r="G269" s="12" t="s">
        <v>11</v>
      </c>
    </row>
    <row r="270" spans="3:7" ht="15" thickBot="1" x14ac:dyDescent="0.35">
      <c r="C270" s="10">
        <v>43235</v>
      </c>
      <c r="D270" s="11">
        <v>0.75332175925925926</v>
      </c>
      <c r="E270" s="12" t="s">
        <v>9</v>
      </c>
      <c r="F270" s="12">
        <v>11</v>
      </c>
      <c r="G270" s="12" t="s">
        <v>10</v>
      </c>
    </row>
    <row r="271" spans="3:7" ht="15" thickBot="1" x14ac:dyDescent="0.35">
      <c r="C271" s="10">
        <v>43235</v>
      </c>
      <c r="D271" s="11">
        <v>0.75337962962962957</v>
      </c>
      <c r="E271" s="12" t="s">
        <v>9</v>
      </c>
      <c r="F271" s="12">
        <v>26</v>
      </c>
      <c r="G271" s="12" t="s">
        <v>10</v>
      </c>
    </row>
    <row r="272" spans="3:7" ht="15" thickBot="1" x14ac:dyDescent="0.35">
      <c r="C272" s="10">
        <v>43235</v>
      </c>
      <c r="D272" s="11">
        <v>0.75378472222222215</v>
      </c>
      <c r="E272" s="12" t="s">
        <v>9</v>
      </c>
      <c r="F272" s="12">
        <v>25</v>
      </c>
      <c r="G272" s="12" t="s">
        <v>10</v>
      </c>
    </row>
    <row r="273" spans="3:7" ht="15" thickBot="1" x14ac:dyDescent="0.35">
      <c r="C273" s="10">
        <v>43235</v>
      </c>
      <c r="D273" s="11">
        <v>0.75657407407407407</v>
      </c>
      <c r="E273" s="12" t="s">
        <v>9</v>
      </c>
      <c r="F273" s="12">
        <v>21</v>
      </c>
      <c r="G273" s="12" t="s">
        <v>11</v>
      </c>
    </row>
    <row r="274" spans="3:7" ht="15" thickBot="1" x14ac:dyDescent="0.35">
      <c r="C274" s="10">
        <v>43235</v>
      </c>
      <c r="D274" s="11">
        <v>0.75711805555555556</v>
      </c>
      <c r="E274" s="12" t="s">
        <v>9</v>
      </c>
      <c r="F274" s="12">
        <v>26</v>
      </c>
      <c r="G274" s="12" t="s">
        <v>10</v>
      </c>
    </row>
    <row r="275" spans="3:7" ht="15" thickBot="1" x14ac:dyDescent="0.35">
      <c r="C275" s="10">
        <v>43235</v>
      </c>
      <c r="D275" s="11">
        <v>0.76039351851851855</v>
      </c>
      <c r="E275" s="12" t="s">
        <v>9</v>
      </c>
      <c r="F275" s="12">
        <v>11</v>
      </c>
      <c r="G275" s="12" t="s">
        <v>11</v>
      </c>
    </row>
    <row r="276" spans="3:7" ht="15" thickBot="1" x14ac:dyDescent="0.35">
      <c r="C276" s="10">
        <v>43235</v>
      </c>
      <c r="D276" s="11">
        <v>0.76085648148148144</v>
      </c>
      <c r="E276" s="12" t="s">
        <v>9</v>
      </c>
      <c r="F276" s="12">
        <v>12</v>
      </c>
      <c r="G276" s="12" t="s">
        <v>11</v>
      </c>
    </row>
    <row r="277" spans="3:7" ht="15" thickBot="1" x14ac:dyDescent="0.35">
      <c r="C277" s="10">
        <v>43235</v>
      </c>
      <c r="D277" s="11">
        <v>0.76165509259259256</v>
      </c>
      <c r="E277" s="12" t="s">
        <v>9</v>
      </c>
      <c r="F277" s="12">
        <v>22</v>
      </c>
      <c r="G277" s="12" t="s">
        <v>10</v>
      </c>
    </row>
    <row r="278" spans="3:7" ht="15" thickBot="1" x14ac:dyDescent="0.35">
      <c r="C278" s="10">
        <v>43235</v>
      </c>
      <c r="D278" s="11">
        <v>0.76388888888888884</v>
      </c>
      <c r="E278" s="12" t="s">
        <v>9</v>
      </c>
      <c r="F278" s="12">
        <v>20</v>
      </c>
      <c r="G278" s="12" t="s">
        <v>10</v>
      </c>
    </row>
    <row r="279" spans="3:7" ht="15" thickBot="1" x14ac:dyDescent="0.35">
      <c r="C279" s="10">
        <v>43235</v>
      </c>
      <c r="D279" s="11">
        <v>0.76925925925925931</v>
      </c>
      <c r="E279" s="12" t="s">
        <v>9</v>
      </c>
      <c r="F279" s="12">
        <v>27</v>
      </c>
      <c r="G279" s="12" t="s">
        <v>10</v>
      </c>
    </row>
    <row r="280" spans="3:7" ht="15" thickBot="1" x14ac:dyDescent="0.35">
      <c r="C280" s="10">
        <v>43235</v>
      </c>
      <c r="D280" s="11">
        <v>0.77361111111111114</v>
      </c>
      <c r="E280" s="12" t="s">
        <v>9</v>
      </c>
      <c r="F280" s="12">
        <v>14</v>
      </c>
      <c r="G280" s="12" t="s">
        <v>10</v>
      </c>
    </row>
    <row r="281" spans="3:7" ht="15" thickBot="1" x14ac:dyDescent="0.35">
      <c r="C281" s="10">
        <v>43235</v>
      </c>
      <c r="D281" s="11">
        <v>0.77625</v>
      </c>
      <c r="E281" s="12" t="s">
        <v>9</v>
      </c>
      <c r="F281" s="12">
        <v>11</v>
      </c>
      <c r="G281" s="12" t="s">
        <v>11</v>
      </c>
    </row>
    <row r="282" spans="3:7" ht="15" thickBot="1" x14ac:dyDescent="0.35">
      <c r="C282" s="10">
        <v>43235</v>
      </c>
      <c r="D282" s="11">
        <v>0.77782407407407417</v>
      </c>
      <c r="E282" s="12" t="s">
        <v>9</v>
      </c>
      <c r="F282" s="12">
        <v>29</v>
      </c>
      <c r="G282" s="12" t="s">
        <v>11</v>
      </c>
    </row>
    <row r="283" spans="3:7" ht="15" thickBot="1" x14ac:dyDescent="0.35">
      <c r="C283" s="10">
        <v>43235</v>
      </c>
      <c r="D283" s="11">
        <v>0.77784722222222225</v>
      </c>
      <c r="E283" s="12" t="s">
        <v>9</v>
      </c>
      <c r="F283" s="12">
        <v>18</v>
      </c>
      <c r="G283" s="12" t="s">
        <v>11</v>
      </c>
    </row>
    <row r="284" spans="3:7" ht="15" thickBot="1" x14ac:dyDescent="0.35">
      <c r="C284" s="10">
        <v>43235</v>
      </c>
      <c r="D284" s="11">
        <v>0.77959490740740733</v>
      </c>
      <c r="E284" s="12" t="s">
        <v>9</v>
      </c>
      <c r="F284" s="12">
        <v>12</v>
      </c>
      <c r="G284" s="12" t="s">
        <v>11</v>
      </c>
    </row>
    <row r="285" spans="3:7" ht="15" thickBot="1" x14ac:dyDescent="0.35">
      <c r="C285" s="10">
        <v>43235</v>
      </c>
      <c r="D285" s="11">
        <v>0.78192129629629636</v>
      </c>
      <c r="E285" s="12" t="s">
        <v>9</v>
      </c>
      <c r="F285" s="12">
        <v>12</v>
      </c>
      <c r="G285" s="12" t="s">
        <v>10</v>
      </c>
    </row>
    <row r="286" spans="3:7" ht="15" thickBot="1" x14ac:dyDescent="0.35">
      <c r="C286" s="10">
        <v>43235</v>
      </c>
      <c r="D286" s="11">
        <v>0.78194444444444444</v>
      </c>
      <c r="E286" s="12" t="s">
        <v>9</v>
      </c>
      <c r="F286" s="12">
        <v>11</v>
      </c>
      <c r="G286" s="12" t="s">
        <v>10</v>
      </c>
    </row>
    <row r="287" spans="3:7" ht="15" thickBot="1" x14ac:dyDescent="0.35">
      <c r="C287" s="10">
        <v>43235</v>
      </c>
      <c r="D287" s="11">
        <v>0.78195601851851848</v>
      </c>
      <c r="E287" s="12" t="s">
        <v>9</v>
      </c>
      <c r="F287" s="12">
        <v>11</v>
      </c>
      <c r="G287" s="12" t="s">
        <v>10</v>
      </c>
    </row>
    <row r="288" spans="3:7" ht="15" thickBot="1" x14ac:dyDescent="0.35">
      <c r="C288" s="10">
        <v>43235</v>
      </c>
      <c r="D288" s="11">
        <v>0.79104166666666664</v>
      </c>
      <c r="E288" s="12" t="s">
        <v>9</v>
      </c>
      <c r="F288" s="12">
        <v>11</v>
      </c>
      <c r="G288" s="12" t="s">
        <v>11</v>
      </c>
    </row>
    <row r="289" spans="3:7" ht="15" thickBot="1" x14ac:dyDescent="0.35">
      <c r="C289" s="10">
        <v>43235</v>
      </c>
      <c r="D289" s="11">
        <v>0.79752314814814806</v>
      </c>
      <c r="E289" s="12" t="s">
        <v>9</v>
      </c>
      <c r="F289" s="12">
        <v>10</v>
      </c>
      <c r="G289" s="12" t="s">
        <v>10</v>
      </c>
    </row>
    <row r="290" spans="3:7" ht="15" thickBot="1" x14ac:dyDescent="0.35">
      <c r="C290" s="10">
        <v>43235</v>
      </c>
      <c r="D290" s="11">
        <v>0.81416666666666659</v>
      </c>
      <c r="E290" s="12" t="s">
        <v>9</v>
      </c>
      <c r="F290" s="12">
        <v>29</v>
      </c>
      <c r="G290" s="12" t="s">
        <v>10</v>
      </c>
    </row>
    <row r="291" spans="3:7" ht="15" thickBot="1" x14ac:dyDescent="0.35">
      <c r="C291" s="10">
        <v>43235</v>
      </c>
      <c r="D291" s="11">
        <v>0.81782407407407398</v>
      </c>
      <c r="E291" s="12" t="s">
        <v>9</v>
      </c>
      <c r="F291" s="12">
        <v>18</v>
      </c>
      <c r="G291" s="12" t="s">
        <v>10</v>
      </c>
    </row>
    <row r="292" spans="3:7" ht="15" thickBot="1" x14ac:dyDescent="0.35">
      <c r="C292" s="10">
        <v>43235</v>
      </c>
      <c r="D292" s="11">
        <v>0.83186342592592588</v>
      </c>
      <c r="E292" s="12" t="s">
        <v>9</v>
      </c>
      <c r="F292" s="12">
        <v>14</v>
      </c>
      <c r="G292" s="12" t="s">
        <v>11</v>
      </c>
    </row>
    <row r="293" spans="3:7" ht="15" thickBot="1" x14ac:dyDescent="0.35">
      <c r="C293" s="10">
        <v>43235</v>
      </c>
      <c r="D293" s="11">
        <v>0.83412037037037035</v>
      </c>
      <c r="E293" s="12" t="s">
        <v>9</v>
      </c>
      <c r="F293" s="12">
        <v>22</v>
      </c>
      <c r="G293" s="12" t="s">
        <v>10</v>
      </c>
    </row>
    <row r="294" spans="3:7" ht="15" thickBot="1" x14ac:dyDescent="0.35">
      <c r="C294" s="10">
        <v>43235</v>
      </c>
      <c r="D294" s="11">
        <v>0.83414351851851853</v>
      </c>
      <c r="E294" s="12" t="s">
        <v>9</v>
      </c>
      <c r="F294" s="12">
        <v>25</v>
      </c>
      <c r="G294" s="12" t="s">
        <v>10</v>
      </c>
    </row>
    <row r="295" spans="3:7" ht="15" thickBot="1" x14ac:dyDescent="0.35">
      <c r="C295" s="10">
        <v>43235</v>
      </c>
      <c r="D295" s="11">
        <v>0.83759259259259267</v>
      </c>
      <c r="E295" s="12" t="s">
        <v>9</v>
      </c>
      <c r="F295" s="12">
        <v>14</v>
      </c>
      <c r="G295" s="12" t="s">
        <v>11</v>
      </c>
    </row>
    <row r="296" spans="3:7" ht="15" thickBot="1" x14ac:dyDescent="0.35">
      <c r="C296" s="10">
        <v>43235</v>
      </c>
      <c r="D296" s="11">
        <v>0.84079861111111109</v>
      </c>
      <c r="E296" s="12" t="s">
        <v>9</v>
      </c>
      <c r="F296" s="12">
        <v>10</v>
      </c>
      <c r="G296" s="12" t="s">
        <v>11</v>
      </c>
    </row>
    <row r="297" spans="3:7" ht="15" thickBot="1" x14ac:dyDescent="0.35">
      <c r="C297" s="10">
        <v>43235</v>
      </c>
      <c r="D297" s="11">
        <v>0.8430671296296296</v>
      </c>
      <c r="E297" s="12" t="s">
        <v>9</v>
      </c>
      <c r="F297" s="12">
        <v>12</v>
      </c>
      <c r="G297" s="12" t="s">
        <v>11</v>
      </c>
    </row>
    <row r="298" spans="3:7" ht="15" thickBot="1" x14ac:dyDescent="0.35">
      <c r="C298" s="10">
        <v>43235</v>
      </c>
      <c r="D298" s="11">
        <v>0.85350694444444442</v>
      </c>
      <c r="E298" s="12" t="s">
        <v>9</v>
      </c>
      <c r="F298" s="12">
        <v>12</v>
      </c>
      <c r="G298" s="12" t="s">
        <v>11</v>
      </c>
    </row>
    <row r="299" spans="3:7" ht="15" thickBot="1" x14ac:dyDescent="0.35">
      <c r="C299" s="10">
        <v>43235</v>
      </c>
      <c r="D299" s="11">
        <v>0.85464120370370367</v>
      </c>
      <c r="E299" s="12" t="s">
        <v>9</v>
      </c>
      <c r="F299" s="12">
        <v>10</v>
      </c>
      <c r="G299" s="12" t="s">
        <v>11</v>
      </c>
    </row>
    <row r="300" spans="3:7" ht="15" thickBot="1" x14ac:dyDescent="0.35">
      <c r="C300" s="10">
        <v>43235</v>
      </c>
      <c r="D300" s="11">
        <v>0.87796296296296295</v>
      </c>
      <c r="E300" s="12" t="s">
        <v>9</v>
      </c>
      <c r="F300" s="12">
        <v>15</v>
      </c>
      <c r="G300" s="12" t="s">
        <v>10</v>
      </c>
    </row>
    <row r="301" spans="3:7" ht="15" thickBot="1" x14ac:dyDescent="0.35">
      <c r="C301" s="10">
        <v>43235</v>
      </c>
      <c r="D301" s="11">
        <v>0.87805555555555559</v>
      </c>
      <c r="E301" s="12" t="s">
        <v>9</v>
      </c>
      <c r="F301" s="12">
        <v>16</v>
      </c>
      <c r="G301" s="12" t="s">
        <v>10</v>
      </c>
    </row>
    <row r="302" spans="3:7" ht="15" thickBot="1" x14ac:dyDescent="0.35">
      <c r="C302" s="10">
        <v>43235</v>
      </c>
      <c r="D302" s="11">
        <v>0.91480324074074071</v>
      </c>
      <c r="E302" s="12" t="s">
        <v>9</v>
      </c>
      <c r="F302" s="12">
        <v>16</v>
      </c>
      <c r="G302" s="12" t="s">
        <v>11</v>
      </c>
    </row>
    <row r="303" spans="3:7" ht="15" thickBot="1" x14ac:dyDescent="0.35">
      <c r="C303" s="10">
        <v>43236</v>
      </c>
      <c r="D303" s="11">
        <v>0.12224537037037037</v>
      </c>
      <c r="E303" s="12" t="s">
        <v>9</v>
      </c>
      <c r="F303" s="12">
        <v>22</v>
      </c>
      <c r="G303" s="12" t="s">
        <v>10</v>
      </c>
    </row>
    <row r="304" spans="3:7" ht="15" thickBot="1" x14ac:dyDescent="0.35">
      <c r="C304" s="10">
        <v>43236</v>
      </c>
      <c r="D304" s="11">
        <v>0.12476851851851851</v>
      </c>
      <c r="E304" s="12" t="s">
        <v>9</v>
      </c>
      <c r="F304" s="12">
        <v>12</v>
      </c>
      <c r="G304" s="12" t="s">
        <v>11</v>
      </c>
    </row>
    <row r="305" spans="3:7" ht="15" thickBot="1" x14ac:dyDescent="0.35">
      <c r="C305" s="10">
        <v>43236</v>
      </c>
      <c r="D305" s="11">
        <v>0.12513888888888888</v>
      </c>
      <c r="E305" s="12" t="s">
        <v>9</v>
      </c>
      <c r="F305" s="12">
        <v>12</v>
      </c>
      <c r="G305" s="12" t="s">
        <v>11</v>
      </c>
    </row>
    <row r="306" spans="3:7" ht="15" thickBot="1" x14ac:dyDescent="0.35">
      <c r="C306" s="10">
        <v>43236</v>
      </c>
      <c r="D306" s="11">
        <v>0.22026620370370373</v>
      </c>
      <c r="E306" s="12" t="s">
        <v>9</v>
      </c>
      <c r="F306" s="12">
        <v>11</v>
      </c>
      <c r="G306" s="12" t="s">
        <v>11</v>
      </c>
    </row>
    <row r="307" spans="3:7" ht="15" thickBot="1" x14ac:dyDescent="0.35">
      <c r="C307" s="10">
        <v>43236</v>
      </c>
      <c r="D307" s="11">
        <v>0.27799768518518519</v>
      </c>
      <c r="E307" s="12" t="s">
        <v>9</v>
      </c>
      <c r="F307" s="12">
        <v>10</v>
      </c>
      <c r="G307" s="12" t="s">
        <v>11</v>
      </c>
    </row>
    <row r="308" spans="3:7" ht="15" thickBot="1" x14ac:dyDescent="0.35">
      <c r="C308" s="10">
        <v>43236</v>
      </c>
      <c r="D308" s="11">
        <v>0.28578703703703706</v>
      </c>
      <c r="E308" s="12" t="s">
        <v>9</v>
      </c>
      <c r="F308" s="12">
        <v>8</v>
      </c>
      <c r="G308" s="12" t="s">
        <v>10</v>
      </c>
    </row>
    <row r="309" spans="3:7" ht="15" thickBot="1" x14ac:dyDescent="0.35">
      <c r="C309" s="10">
        <v>43236</v>
      </c>
      <c r="D309" s="11">
        <v>0.30767361111111108</v>
      </c>
      <c r="E309" s="12" t="s">
        <v>9</v>
      </c>
      <c r="F309" s="12">
        <v>12</v>
      </c>
      <c r="G309" s="12" t="s">
        <v>11</v>
      </c>
    </row>
    <row r="310" spans="3:7" ht="15" thickBot="1" x14ac:dyDescent="0.35">
      <c r="C310" s="10">
        <v>43236</v>
      </c>
      <c r="D310" s="11">
        <v>0.31548611111111108</v>
      </c>
      <c r="E310" s="12" t="s">
        <v>9</v>
      </c>
      <c r="F310" s="12">
        <v>12</v>
      </c>
      <c r="G310" s="12" t="s">
        <v>11</v>
      </c>
    </row>
    <row r="311" spans="3:7" ht="15" thickBot="1" x14ac:dyDescent="0.35">
      <c r="C311" s="10">
        <v>43236</v>
      </c>
      <c r="D311" s="11">
        <v>0.31613425925925925</v>
      </c>
      <c r="E311" s="12" t="s">
        <v>9</v>
      </c>
      <c r="F311" s="12">
        <v>12</v>
      </c>
      <c r="G311" s="12" t="s">
        <v>11</v>
      </c>
    </row>
    <row r="312" spans="3:7" ht="15" thickBot="1" x14ac:dyDescent="0.35">
      <c r="C312" s="10">
        <v>43236</v>
      </c>
      <c r="D312" s="11">
        <v>0.31709490740740742</v>
      </c>
      <c r="E312" s="12" t="s">
        <v>9</v>
      </c>
      <c r="F312" s="12">
        <v>12</v>
      </c>
      <c r="G312" s="12" t="s">
        <v>11</v>
      </c>
    </row>
    <row r="313" spans="3:7" ht="15" thickBot="1" x14ac:dyDescent="0.35">
      <c r="C313" s="10">
        <v>43236</v>
      </c>
      <c r="D313" s="11">
        <v>0.32295138888888891</v>
      </c>
      <c r="E313" s="12" t="s">
        <v>9</v>
      </c>
      <c r="F313" s="12">
        <v>11</v>
      </c>
      <c r="G313" s="12" t="s">
        <v>11</v>
      </c>
    </row>
    <row r="314" spans="3:7" ht="15" thickBot="1" x14ac:dyDescent="0.35">
      <c r="C314" s="10">
        <v>43236</v>
      </c>
      <c r="D314" s="11">
        <v>0.3253125</v>
      </c>
      <c r="E314" s="12" t="s">
        <v>9</v>
      </c>
      <c r="F314" s="12">
        <v>11</v>
      </c>
      <c r="G314" s="12" t="s">
        <v>11</v>
      </c>
    </row>
    <row r="315" spans="3:7" ht="15" thickBot="1" x14ac:dyDescent="0.35">
      <c r="C315" s="10">
        <v>43236</v>
      </c>
      <c r="D315" s="11">
        <v>0.32620370370370372</v>
      </c>
      <c r="E315" s="12" t="s">
        <v>9</v>
      </c>
      <c r="F315" s="12">
        <v>12</v>
      </c>
      <c r="G315" s="12" t="s">
        <v>11</v>
      </c>
    </row>
    <row r="316" spans="3:7" ht="15" thickBot="1" x14ac:dyDescent="0.35">
      <c r="C316" s="10">
        <v>43236</v>
      </c>
      <c r="D316" s="11">
        <v>0.33180555555555552</v>
      </c>
      <c r="E316" s="12" t="s">
        <v>9</v>
      </c>
      <c r="F316" s="12">
        <v>10</v>
      </c>
      <c r="G316" s="12" t="s">
        <v>10</v>
      </c>
    </row>
    <row r="317" spans="3:7" ht="15" thickBot="1" x14ac:dyDescent="0.35">
      <c r="C317" s="10">
        <v>43236</v>
      </c>
      <c r="D317" s="11">
        <v>0.33924768518518517</v>
      </c>
      <c r="E317" s="12" t="s">
        <v>9</v>
      </c>
      <c r="F317" s="12">
        <v>10</v>
      </c>
      <c r="G317" s="12" t="s">
        <v>11</v>
      </c>
    </row>
    <row r="318" spans="3:7" ht="15" thickBot="1" x14ac:dyDescent="0.35">
      <c r="C318" s="10">
        <v>43236</v>
      </c>
      <c r="D318" s="11">
        <v>0.35574074074074075</v>
      </c>
      <c r="E318" s="12" t="s">
        <v>9</v>
      </c>
      <c r="F318" s="12">
        <v>12</v>
      </c>
      <c r="G318" s="12" t="s">
        <v>11</v>
      </c>
    </row>
    <row r="319" spans="3:7" ht="15" thickBot="1" x14ac:dyDescent="0.35">
      <c r="C319" s="10">
        <v>43236</v>
      </c>
      <c r="D319" s="11">
        <v>0.37976851851851851</v>
      </c>
      <c r="E319" s="12" t="s">
        <v>9</v>
      </c>
      <c r="F319" s="12">
        <v>9</v>
      </c>
      <c r="G319" s="12" t="s">
        <v>11</v>
      </c>
    </row>
    <row r="320" spans="3:7" ht="15" thickBot="1" x14ac:dyDescent="0.35">
      <c r="C320" s="10">
        <v>43236</v>
      </c>
      <c r="D320" s="11">
        <v>0.38003472222222223</v>
      </c>
      <c r="E320" s="12" t="s">
        <v>9</v>
      </c>
      <c r="F320" s="12">
        <v>7</v>
      </c>
      <c r="G320" s="12" t="s">
        <v>10</v>
      </c>
    </row>
    <row r="321" spans="3:7" ht="15" thickBot="1" x14ac:dyDescent="0.35">
      <c r="C321" s="10">
        <v>43236</v>
      </c>
      <c r="D321" s="11">
        <v>0.38086805555555553</v>
      </c>
      <c r="E321" s="12" t="s">
        <v>9</v>
      </c>
      <c r="F321" s="12">
        <v>14</v>
      </c>
      <c r="G321" s="12" t="s">
        <v>11</v>
      </c>
    </row>
    <row r="322" spans="3:7" ht="15" thickBot="1" x14ac:dyDescent="0.35">
      <c r="C322" s="10">
        <v>43236</v>
      </c>
      <c r="D322" s="11">
        <v>0.3812962962962963</v>
      </c>
      <c r="E322" s="12" t="s">
        <v>9</v>
      </c>
      <c r="F322" s="12">
        <v>18</v>
      </c>
      <c r="G322" s="12" t="s">
        <v>10</v>
      </c>
    </row>
    <row r="323" spans="3:7" ht="15" thickBot="1" x14ac:dyDescent="0.35">
      <c r="C323" s="10">
        <v>43236</v>
      </c>
      <c r="D323" s="11">
        <v>0.39011574074074074</v>
      </c>
      <c r="E323" s="12" t="s">
        <v>9</v>
      </c>
      <c r="F323" s="12">
        <v>25</v>
      </c>
      <c r="G323" s="12" t="s">
        <v>10</v>
      </c>
    </row>
    <row r="324" spans="3:7" ht="15" thickBot="1" x14ac:dyDescent="0.35">
      <c r="C324" s="10">
        <v>43236</v>
      </c>
      <c r="D324" s="11">
        <v>0.39104166666666668</v>
      </c>
      <c r="E324" s="12" t="s">
        <v>9</v>
      </c>
      <c r="F324" s="12">
        <v>24</v>
      </c>
      <c r="G324" s="12" t="s">
        <v>11</v>
      </c>
    </row>
    <row r="325" spans="3:7" ht="15" thickBot="1" x14ac:dyDescent="0.35">
      <c r="C325" s="10">
        <v>43236</v>
      </c>
      <c r="D325" s="11">
        <v>0.3913773148148148</v>
      </c>
      <c r="E325" s="12" t="s">
        <v>9</v>
      </c>
      <c r="F325" s="12">
        <v>15</v>
      </c>
      <c r="G325" s="12" t="s">
        <v>10</v>
      </c>
    </row>
    <row r="326" spans="3:7" ht="15" thickBot="1" x14ac:dyDescent="0.35">
      <c r="C326" s="10">
        <v>43236</v>
      </c>
      <c r="D326" s="11">
        <v>0.40034722222222219</v>
      </c>
      <c r="E326" s="12" t="s">
        <v>9</v>
      </c>
      <c r="F326" s="12">
        <v>6</v>
      </c>
      <c r="G326" s="12" t="s">
        <v>11</v>
      </c>
    </row>
    <row r="327" spans="3:7" ht="15" thickBot="1" x14ac:dyDescent="0.35">
      <c r="C327" s="10">
        <v>43236</v>
      </c>
      <c r="D327" s="11">
        <v>0.41903935185185182</v>
      </c>
      <c r="E327" s="12" t="s">
        <v>9</v>
      </c>
      <c r="F327" s="12">
        <v>10</v>
      </c>
      <c r="G327" s="12" t="s">
        <v>11</v>
      </c>
    </row>
    <row r="328" spans="3:7" ht="15" thickBot="1" x14ac:dyDescent="0.35">
      <c r="C328" s="10">
        <v>43236</v>
      </c>
      <c r="D328" s="11">
        <v>0.42385416666666664</v>
      </c>
      <c r="E328" s="12" t="s">
        <v>9</v>
      </c>
      <c r="F328" s="12">
        <v>12</v>
      </c>
      <c r="G328" s="12" t="s">
        <v>11</v>
      </c>
    </row>
    <row r="329" spans="3:7" ht="15" thickBot="1" x14ac:dyDescent="0.35">
      <c r="C329" s="10">
        <v>43236</v>
      </c>
      <c r="D329" s="11">
        <v>0.4551736111111111</v>
      </c>
      <c r="E329" s="12" t="s">
        <v>9</v>
      </c>
      <c r="F329" s="12">
        <v>11</v>
      </c>
      <c r="G329" s="12" t="s">
        <v>11</v>
      </c>
    </row>
    <row r="330" spans="3:7" ht="15" thickBot="1" x14ac:dyDescent="0.35">
      <c r="C330" s="10">
        <v>43236</v>
      </c>
      <c r="D330" s="11">
        <v>0.4551736111111111</v>
      </c>
      <c r="E330" s="12" t="s">
        <v>9</v>
      </c>
      <c r="F330" s="12">
        <v>10</v>
      </c>
      <c r="G330" s="12" t="s">
        <v>11</v>
      </c>
    </row>
    <row r="331" spans="3:7" ht="15" thickBot="1" x14ac:dyDescent="0.35">
      <c r="C331" s="10">
        <v>43236</v>
      </c>
      <c r="D331" s="11">
        <v>0.45759259259259261</v>
      </c>
      <c r="E331" s="12" t="s">
        <v>9</v>
      </c>
      <c r="F331" s="12">
        <v>8</v>
      </c>
      <c r="G331" s="12" t="s">
        <v>10</v>
      </c>
    </row>
    <row r="332" spans="3:7" ht="15" thickBot="1" x14ac:dyDescent="0.35">
      <c r="C332" s="10">
        <v>43236</v>
      </c>
      <c r="D332" s="11">
        <v>0.48759259259259258</v>
      </c>
      <c r="E332" s="12" t="s">
        <v>9</v>
      </c>
      <c r="F332" s="12">
        <v>28</v>
      </c>
      <c r="G332" s="12" t="s">
        <v>10</v>
      </c>
    </row>
    <row r="333" spans="3:7" ht="15" thickBot="1" x14ac:dyDescent="0.35">
      <c r="C333" s="10">
        <v>43236</v>
      </c>
      <c r="D333" s="11">
        <v>0.48760416666666667</v>
      </c>
      <c r="E333" s="12" t="s">
        <v>9</v>
      </c>
      <c r="F333" s="12">
        <v>28</v>
      </c>
      <c r="G333" s="12" t="s">
        <v>10</v>
      </c>
    </row>
    <row r="334" spans="3:7" ht="15" thickBot="1" x14ac:dyDescent="0.35">
      <c r="C334" s="10">
        <v>43236</v>
      </c>
      <c r="D334" s="11">
        <v>0.48760416666666667</v>
      </c>
      <c r="E334" s="12" t="s">
        <v>9</v>
      </c>
      <c r="F334" s="12">
        <v>15</v>
      </c>
      <c r="G334" s="12" t="s">
        <v>10</v>
      </c>
    </row>
    <row r="335" spans="3:7" ht="15" thickBot="1" x14ac:dyDescent="0.35">
      <c r="C335" s="10">
        <v>43236</v>
      </c>
      <c r="D335" s="11">
        <v>0.48762731481481486</v>
      </c>
      <c r="E335" s="12" t="s">
        <v>9</v>
      </c>
      <c r="F335" s="12">
        <v>26</v>
      </c>
      <c r="G335" s="12" t="s">
        <v>10</v>
      </c>
    </row>
    <row r="336" spans="3:7" ht="15" thickBot="1" x14ac:dyDescent="0.35">
      <c r="C336" s="10">
        <v>43236</v>
      </c>
      <c r="D336" s="11">
        <v>0.48762731481481486</v>
      </c>
      <c r="E336" s="12" t="s">
        <v>9</v>
      </c>
      <c r="F336" s="12">
        <v>22</v>
      </c>
      <c r="G336" s="12" t="s">
        <v>10</v>
      </c>
    </row>
    <row r="337" spans="3:7" ht="15" thickBot="1" x14ac:dyDescent="0.35">
      <c r="C337" s="10">
        <v>43236</v>
      </c>
      <c r="D337" s="11">
        <v>0.49105324074074069</v>
      </c>
      <c r="E337" s="12" t="s">
        <v>9</v>
      </c>
      <c r="F337" s="12">
        <v>22</v>
      </c>
      <c r="G337" s="12" t="s">
        <v>11</v>
      </c>
    </row>
    <row r="338" spans="3:7" ht="15" thickBot="1" x14ac:dyDescent="0.35">
      <c r="C338" s="10">
        <v>43236</v>
      </c>
      <c r="D338" s="11">
        <v>0.49783564814814812</v>
      </c>
      <c r="E338" s="12" t="s">
        <v>9</v>
      </c>
      <c r="F338" s="12">
        <v>14</v>
      </c>
      <c r="G338" s="12" t="s">
        <v>11</v>
      </c>
    </row>
    <row r="339" spans="3:7" ht="15" thickBot="1" x14ac:dyDescent="0.35">
      <c r="C339" s="10">
        <v>43236</v>
      </c>
      <c r="D339" s="11">
        <v>0.51378472222222216</v>
      </c>
      <c r="E339" s="12" t="s">
        <v>9</v>
      </c>
      <c r="F339" s="12">
        <v>25</v>
      </c>
      <c r="G339" s="12" t="s">
        <v>10</v>
      </c>
    </row>
    <row r="340" spans="3:7" ht="15" thickBot="1" x14ac:dyDescent="0.35">
      <c r="C340" s="10">
        <v>43236</v>
      </c>
      <c r="D340" s="11">
        <v>0.51474537037037038</v>
      </c>
      <c r="E340" s="12" t="s">
        <v>9</v>
      </c>
      <c r="F340" s="12">
        <v>13</v>
      </c>
      <c r="G340" s="12" t="s">
        <v>11</v>
      </c>
    </row>
    <row r="341" spans="3:7" ht="15" thickBot="1" x14ac:dyDescent="0.35">
      <c r="C341" s="10">
        <v>43236</v>
      </c>
      <c r="D341" s="11">
        <v>0.51503472222222224</v>
      </c>
      <c r="E341" s="12" t="s">
        <v>9</v>
      </c>
      <c r="F341" s="12">
        <v>10</v>
      </c>
      <c r="G341" s="12" t="s">
        <v>11</v>
      </c>
    </row>
    <row r="342" spans="3:7" ht="15" thickBot="1" x14ac:dyDescent="0.35">
      <c r="C342" s="10">
        <v>43236</v>
      </c>
      <c r="D342" s="11">
        <v>0.52986111111111112</v>
      </c>
      <c r="E342" s="12" t="s">
        <v>9</v>
      </c>
      <c r="F342" s="12">
        <v>11</v>
      </c>
      <c r="G342" s="12" t="s">
        <v>11</v>
      </c>
    </row>
    <row r="343" spans="3:7" ht="15" thickBot="1" x14ac:dyDescent="0.35">
      <c r="C343" s="10">
        <v>43236</v>
      </c>
      <c r="D343" s="11">
        <v>0.53847222222222224</v>
      </c>
      <c r="E343" s="12" t="s">
        <v>9</v>
      </c>
      <c r="F343" s="12">
        <v>16</v>
      </c>
      <c r="G343" s="12" t="s">
        <v>11</v>
      </c>
    </row>
    <row r="344" spans="3:7" ht="15" thickBot="1" x14ac:dyDescent="0.35">
      <c r="C344" s="10">
        <v>43236</v>
      </c>
      <c r="D344" s="11">
        <v>0.54876157407407411</v>
      </c>
      <c r="E344" s="12" t="s">
        <v>9</v>
      </c>
      <c r="F344" s="12">
        <v>17</v>
      </c>
      <c r="G344" s="12" t="s">
        <v>10</v>
      </c>
    </row>
    <row r="345" spans="3:7" ht="15" thickBot="1" x14ac:dyDescent="0.35">
      <c r="C345" s="10">
        <v>43236</v>
      </c>
      <c r="D345" s="11">
        <v>0.55045138888888889</v>
      </c>
      <c r="E345" s="12" t="s">
        <v>9</v>
      </c>
      <c r="F345" s="12">
        <v>21</v>
      </c>
      <c r="G345" s="12" t="s">
        <v>10</v>
      </c>
    </row>
    <row r="346" spans="3:7" ht="15" thickBot="1" x14ac:dyDescent="0.35">
      <c r="C346" s="10">
        <v>43236</v>
      </c>
      <c r="D346" s="11">
        <v>0.55707175925925922</v>
      </c>
      <c r="E346" s="12" t="s">
        <v>9</v>
      </c>
      <c r="F346" s="12">
        <v>21</v>
      </c>
      <c r="G346" s="12" t="s">
        <v>10</v>
      </c>
    </row>
    <row r="347" spans="3:7" ht="15" thickBot="1" x14ac:dyDescent="0.35">
      <c r="C347" s="10">
        <v>43236</v>
      </c>
      <c r="D347" s="11">
        <v>0.56711805555555561</v>
      </c>
      <c r="E347" s="12" t="s">
        <v>9</v>
      </c>
      <c r="F347" s="12">
        <v>18</v>
      </c>
      <c r="G347" s="12" t="s">
        <v>10</v>
      </c>
    </row>
    <row r="348" spans="3:7" ht="15" thickBot="1" x14ac:dyDescent="0.35">
      <c r="C348" s="10">
        <v>43236</v>
      </c>
      <c r="D348" s="11">
        <v>0.57270833333333326</v>
      </c>
      <c r="E348" s="12" t="s">
        <v>9</v>
      </c>
      <c r="F348" s="12">
        <v>18</v>
      </c>
      <c r="G348" s="12" t="s">
        <v>10</v>
      </c>
    </row>
    <row r="349" spans="3:7" ht="15" thickBot="1" x14ac:dyDescent="0.35">
      <c r="C349" s="10">
        <v>43236</v>
      </c>
      <c r="D349" s="11">
        <v>0.57271990740740741</v>
      </c>
      <c r="E349" s="12" t="s">
        <v>9</v>
      </c>
      <c r="F349" s="12">
        <v>18</v>
      </c>
      <c r="G349" s="12" t="s">
        <v>10</v>
      </c>
    </row>
    <row r="350" spans="3:7" ht="15" thickBot="1" x14ac:dyDescent="0.35">
      <c r="C350" s="10">
        <v>43236</v>
      </c>
      <c r="D350" s="11">
        <v>0.5727430555555556</v>
      </c>
      <c r="E350" s="12" t="s">
        <v>9</v>
      </c>
      <c r="F350" s="12">
        <v>17</v>
      </c>
      <c r="G350" s="12" t="s">
        <v>10</v>
      </c>
    </row>
    <row r="351" spans="3:7" ht="15" thickBot="1" x14ac:dyDescent="0.35">
      <c r="C351" s="10">
        <v>43236</v>
      </c>
      <c r="D351" s="11">
        <v>0.57276620370370368</v>
      </c>
      <c r="E351" s="12" t="s">
        <v>9</v>
      </c>
      <c r="F351" s="12">
        <v>18</v>
      </c>
      <c r="G351" s="12" t="s">
        <v>10</v>
      </c>
    </row>
    <row r="352" spans="3:7" ht="15" thickBot="1" x14ac:dyDescent="0.35">
      <c r="C352" s="10">
        <v>43236</v>
      </c>
      <c r="D352" s="11">
        <v>0.59127314814814813</v>
      </c>
      <c r="E352" s="12" t="s">
        <v>9</v>
      </c>
      <c r="F352" s="12">
        <v>13</v>
      </c>
      <c r="G352" s="12" t="s">
        <v>10</v>
      </c>
    </row>
    <row r="353" spans="3:7" ht="15" thickBot="1" x14ac:dyDescent="0.35">
      <c r="C353" s="10">
        <v>43236</v>
      </c>
      <c r="D353" s="11">
        <v>0.59130787037037036</v>
      </c>
      <c r="E353" s="12" t="s">
        <v>9</v>
      </c>
      <c r="F353" s="12">
        <v>16</v>
      </c>
      <c r="G353" s="12" t="s">
        <v>10</v>
      </c>
    </row>
    <row r="354" spans="3:7" ht="15" thickBot="1" x14ac:dyDescent="0.35">
      <c r="C354" s="10">
        <v>43236</v>
      </c>
      <c r="D354" s="11">
        <v>0.5913194444444444</v>
      </c>
      <c r="E354" s="12" t="s">
        <v>9</v>
      </c>
      <c r="F354" s="12">
        <v>15</v>
      </c>
      <c r="G354" s="12" t="s">
        <v>10</v>
      </c>
    </row>
    <row r="355" spans="3:7" ht="15" thickBot="1" x14ac:dyDescent="0.35">
      <c r="C355" s="10">
        <v>43236</v>
      </c>
      <c r="D355" s="11">
        <v>0.59135416666666674</v>
      </c>
      <c r="E355" s="12" t="s">
        <v>9</v>
      </c>
      <c r="F355" s="12">
        <v>10</v>
      </c>
      <c r="G355" s="12" t="s">
        <v>10</v>
      </c>
    </row>
    <row r="356" spans="3:7" ht="15" thickBot="1" x14ac:dyDescent="0.35">
      <c r="C356" s="10">
        <v>43236</v>
      </c>
      <c r="D356" s="11">
        <v>0.59424768518518511</v>
      </c>
      <c r="E356" s="12" t="s">
        <v>9</v>
      </c>
      <c r="F356" s="12">
        <v>10</v>
      </c>
      <c r="G356" s="12" t="s">
        <v>11</v>
      </c>
    </row>
    <row r="357" spans="3:7" ht="15" thickBot="1" x14ac:dyDescent="0.35">
      <c r="C357" s="10">
        <v>43236</v>
      </c>
      <c r="D357" s="11">
        <v>0.61685185185185187</v>
      </c>
      <c r="E357" s="12" t="s">
        <v>9</v>
      </c>
      <c r="F357" s="12">
        <v>20</v>
      </c>
      <c r="G357" s="12" t="s">
        <v>11</v>
      </c>
    </row>
    <row r="358" spans="3:7" ht="15" thickBot="1" x14ac:dyDescent="0.35">
      <c r="C358" s="10">
        <v>43236</v>
      </c>
      <c r="D358" s="11">
        <v>0.61686342592592591</v>
      </c>
      <c r="E358" s="12" t="s">
        <v>9</v>
      </c>
      <c r="F358" s="12">
        <v>20</v>
      </c>
      <c r="G358" s="12" t="s">
        <v>11</v>
      </c>
    </row>
    <row r="359" spans="3:7" ht="15" thickBot="1" x14ac:dyDescent="0.35">
      <c r="C359" s="10">
        <v>43236</v>
      </c>
      <c r="D359" s="11">
        <v>0.6168865740740741</v>
      </c>
      <c r="E359" s="12" t="s">
        <v>9</v>
      </c>
      <c r="F359" s="12">
        <v>20</v>
      </c>
      <c r="G359" s="12" t="s">
        <v>11</v>
      </c>
    </row>
    <row r="360" spans="3:7" ht="15" thickBot="1" x14ac:dyDescent="0.35">
      <c r="C360" s="10">
        <v>43236</v>
      </c>
      <c r="D360" s="11">
        <v>0.61689814814814814</v>
      </c>
      <c r="E360" s="12" t="s">
        <v>9</v>
      </c>
      <c r="F360" s="12">
        <v>19</v>
      </c>
      <c r="G360" s="12" t="s">
        <v>11</v>
      </c>
    </row>
    <row r="361" spans="3:7" ht="15" thickBot="1" x14ac:dyDescent="0.35">
      <c r="C361" s="10">
        <v>43236</v>
      </c>
      <c r="D361" s="11">
        <v>0.61692129629629633</v>
      </c>
      <c r="E361" s="12" t="s">
        <v>9</v>
      </c>
      <c r="F361" s="12">
        <v>18</v>
      </c>
      <c r="G361" s="12" t="s">
        <v>11</v>
      </c>
    </row>
    <row r="362" spans="3:7" ht="15" thickBot="1" x14ac:dyDescent="0.35">
      <c r="C362" s="10">
        <v>43236</v>
      </c>
      <c r="D362" s="11">
        <v>0.61695601851851845</v>
      </c>
      <c r="E362" s="12" t="s">
        <v>9</v>
      </c>
      <c r="F362" s="12">
        <v>9</v>
      </c>
      <c r="G362" s="12" t="s">
        <v>11</v>
      </c>
    </row>
    <row r="363" spans="3:7" ht="15" thickBot="1" x14ac:dyDescent="0.35">
      <c r="C363" s="10">
        <v>43236</v>
      </c>
      <c r="D363" s="11">
        <v>0.62337962962962956</v>
      </c>
      <c r="E363" s="12" t="s">
        <v>9</v>
      </c>
      <c r="F363" s="12">
        <v>23</v>
      </c>
      <c r="G363" s="12" t="s">
        <v>10</v>
      </c>
    </row>
    <row r="364" spans="3:7" ht="15" thickBot="1" x14ac:dyDescent="0.35">
      <c r="C364" s="10">
        <v>43236</v>
      </c>
      <c r="D364" s="11">
        <v>0.63861111111111113</v>
      </c>
      <c r="E364" s="12" t="s">
        <v>9</v>
      </c>
      <c r="F364" s="12">
        <v>21</v>
      </c>
      <c r="G364" s="12" t="s">
        <v>10</v>
      </c>
    </row>
    <row r="365" spans="3:7" ht="15" thickBot="1" x14ac:dyDescent="0.35">
      <c r="C365" s="10">
        <v>43236</v>
      </c>
      <c r="D365" s="11">
        <v>0.64127314814814818</v>
      </c>
      <c r="E365" s="12" t="s">
        <v>9</v>
      </c>
      <c r="F365" s="12">
        <v>18</v>
      </c>
      <c r="G365" s="12" t="s">
        <v>10</v>
      </c>
    </row>
    <row r="366" spans="3:7" ht="15" thickBot="1" x14ac:dyDescent="0.35">
      <c r="C366" s="10">
        <v>43236</v>
      </c>
      <c r="D366" s="11">
        <v>0.64331018518518512</v>
      </c>
      <c r="E366" s="12" t="s">
        <v>9</v>
      </c>
      <c r="F366" s="12">
        <v>9</v>
      </c>
      <c r="G366" s="12" t="s">
        <v>10</v>
      </c>
    </row>
    <row r="367" spans="3:7" ht="15" thickBot="1" x14ac:dyDescent="0.35">
      <c r="C367" s="10">
        <v>43236</v>
      </c>
      <c r="D367" s="11">
        <v>0.64855324074074072</v>
      </c>
      <c r="E367" s="12" t="s">
        <v>9</v>
      </c>
      <c r="F367" s="12">
        <v>5</v>
      </c>
      <c r="G367" s="12" t="s">
        <v>10</v>
      </c>
    </row>
    <row r="368" spans="3:7" ht="15" thickBot="1" x14ac:dyDescent="0.35">
      <c r="C368" s="10">
        <v>43236</v>
      </c>
      <c r="D368" s="11">
        <v>0.6552662037037037</v>
      </c>
      <c r="E368" s="12" t="s">
        <v>9</v>
      </c>
      <c r="F368" s="12">
        <v>25</v>
      </c>
      <c r="G368" s="12" t="s">
        <v>10</v>
      </c>
    </row>
    <row r="369" spans="3:7" ht="15" thickBot="1" x14ac:dyDescent="0.35">
      <c r="C369" s="10">
        <v>43236</v>
      </c>
      <c r="D369" s="11">
        <v>0.67945601851851845</v>
      </c>
      <c r="E369" s="12" t="s">
        <v>9</v>
      </c>
      <c r="F369" s="12">
        <v>20</v>
      </c>
      <c r="G369" s="12" t="s">
        <v>10</v>
      </c>
    </row>
    <row r="370" spans="3:7" ht="15" thickBot="1" x14ac:dyDescent="0.35">
      <c r="C370" s="10">
        <v>43236</v>
      </c>
      <c r="D370" s="11">
        <v>0.68137731481481489</v>
      </c>
      <c r="E370" s="12" t="s">
        <v>9</v>
      </c>
      <c r="F370" s="12">
        <v>20</v>
      </c>
      <c r="G370" s="12" t="s">
        <v>11</v>
      </c>
    </row>
    <row r="371" spans="3:7" ht="15" thickBot="1" x14ac:dyDescent="0.35">
      <c r="C371" s="10">
        <v>43236</v>
      </c>
      <c r="D371" s="11">
        <v>0.68541666666666667</v>
      </c>
      <c r="E371" s="12" t="s">
        <v>9</v>
      </c>
      <c r="F371" s="12">
        <v>27</v>
      </c>
      <c r="G371" s="12" t="s">
        <v>10</v>
      </c>
    </row>
    <row r="372" spans="3:7" ht="15" thickBot="1" x14ac:dyDescent="0.35">
      <c r="C372" s="10">
        <v>43236</v>
      </c>
      <c r="D372" s="11">
        <v>0.69127314814814811</v>
      </c>
      <c r="E372" s="12" t="s">
        <v>9</v>
      </c>
      <c r="F372" s="12">
        <v>17</v>
      </c>
      <c r="G372" s="12" t="s">
        <v>10</v>
      </c>
    </row>
    <row r="373" spans="3:7" ht="15" thickBot="1" x14ac:dyDescent="0.35">
      <c r="C373" s="10">
        <v>43236</v>
      </c>
      <c r="D373" s="11">
        <v>0.69225694444444441</v>
      </c>
      <c r="E373" s="12" t="s">
        <v>9</v>
      </c>
      <c r="F373" s="12">
        <v>24</v>
      </c>
      <c r="G373" s="12" t="s">
        <v>10</v>
      </c>
    </row>
    <row r="374" spans="3:7" ht="15" thickBot="1" x14ac:dyDescent="0.35">
      <c r="C374" s="10">
        <v>43236</v>
      </c>
      <c r="D374" s="11">
        <v>0.69369212962962967</v>
      </c>
      <c r="E374" s="12" t="s">
        <v>9</v>
      </c>
      <c r="F374" s="12">
        <v>30</v>
      </c>
      <c r="G374" s="12" t="s">
        <v>10</v>
      </c>
    </row>
    <row r="375" spans="3:7" ht="15" thickBot="1" x14ac:dyDescent="0.35">
      <c r="C375" s="10">
        <v>43236</v>
      </c>
      <c r="D375" s="11">
        <v>0.69564814814814813</v>
      </c>
      <c r="E375" s="12" t="s">
        <v>9</v>
      </c>
      <c r="F375" s="12">
        <v>11</v>
      </c>
      <c r="G375" s="12" t="s">
        <v>11</v>
      </c>
    </row>
    <row r="376" spans="3:7" ht="15" thickBot="1" x14ac:dyDescent="0.35">
      <c r="C376" s="10">
        <v>43236</v>
      </c>
      <c r="D376" s="11">
        <v>0.69593749999999999</v>
      </c>
      <c r="E376" s="12" t="s">
        <v>9</v>
      </c>
      <c r="F376" s="12">
        <v>27</v>
      </c>
      <c r="G376" s="12" t="s">
        <v>10</v>
      </c>
    </row>
    <row r="377" spans="3:7" ht="15" thickBot="1" x14ac:dyDescent="0.35">
      <c r="C377" s="10">
        <v>43236</v>
      </c>
      <c r="D377" s="11">
        <v>0.69657407407407401</v>
      </c>
      <c r="E377" s="12" t="s">
        <v>9</v>
      </c>
      <c r="F377" s="12">
        <v>30</v>
      </c>
      <c r="G377" s="12" t="s">
        <v>10</v>
      </c>
    </row>
    <row r="378" spans="3:7" ht="15" thickBot="1" x14ac:dyDescent="0.35">
      <c r="C378" s="10">
        <v>43236</v>
      </c>
      <c r="D378" s="11">
        <v>0.69693287037037033</v>
      </c>
      <c r="E378" s="12" t="s">
        <v>9</v>
      </c>
      <c r="F378" s="12">
        <v>32</v>
      </c>
      <c r="G378" s="12" t="s">
        <v>10</v>
      </c>
    </row>
    <row r="379" spans="3:7" ht="15" thickBot="1" x14ac:dyDescent="0.35">
      <c r="C379" s="10">
        <v>43236</v>
      </c>
      <c r="D379" s="11">
        <v>0.69813657407407403</v>
      </c>
      <c r="E379" s="12" t="s">
        <v>9</v>
      </c>
      <c r="F379" s="12">
        <v>22</v>
      </c>
      <c r="G379" s="12" t="s">
        <v>10</v>
      </c>
    </row>
    <row r="380" spans="3:7" ht="15" thickBot="1" x14ac:dyDescent="0.35">
      <c r="C380" s="10">
        <v>43236</v>
      </c>
      <c r="D380" s="11">
        <v>0.69953703703703696</v>
      </c>
      <c r="E380" s="12" t="s">
        <v>9</v>
      </c>
      <c r="F380" s="12">
        <v>21</v>
      </c>
      <c r="G380" s="12" t="s">
        <v>10</v>
      </c>
    </row>
    <row r="381" spans="3:7" ht="15" thickBot="1" x14ac:dyDescent="0.35">
      <c r="C381" s="10">
        <v>43236</v>
      </c>
      <c r="D381" s="11">
        <v>0.69959490740740737</v>
      </c>
      <c r="E381" s="12" t="s">
        <v>9</v>
      </c>
      <c r="F381" s="12">
        <v>25</v>
      </c>
      <c r="G381" s="12" t="s">
        <v>10</v>
      </c>
    </row>
    <row r="382" spans="3:7" ht="15" thickBot="1" x14ac:dyDescent="0.35">
      <c r="C382" s="10">
        <v>43236</v>
      </c>
      <c r="D382" s="11">
        <v>0.70106481481481486</v>
      </c>
      <c r="E382" s="12" t="s">
        <v>9</v>
      </c>
      <c r="F382" s="12">
        <v>28</v>
      </c>
      <c r="G382" s="12" t="s">
        <v>10</v>
      </c>
    </row>
    <row r="383" spans="3:7" ht="15" thickBot="1" x14ac:dyDescent="0.35">
      <c r="C383" s="10">
        <v>43236</v>
      </c>
      <c r="D383" s="11">
        <v>0.70201388888888883</v>
      </c>
      <c r="E383" s="12" t="s">
        <v>9</v>
      </c>
      <c r="F383" s="12">
        <v>26</v>
      </c>
      <c r="G383" s="12" t="s">
        <v>10</v>
      </c>
    </row>
    <row r="384" spans="3:7" ht="15" thickBot="1" x14ac:dyDescent="0.35">
      <c r="C384" s="10">
        <v>43236</v>
      </c>
      <c r="D384" s="11">
        <v>0.7023032407407408</v>
      </c>
      <c r="E384" s="12" t="s">
        <v>9</v>
      </c>
      <c r="F384" s="12">
        <v>12</v>
      </c>
      <c r="G384" s="12" t="s">
        <v>11</v>
      </c>
    </row>
    <row r="385" spans="3:7" ht="15" thickBot="1" x14ac:dyDescent="0.35">
      <c r="C385" s="10">
        <v>43236</v>
      </c>
      <c r="D385" s="11">
        <v>0.70521990740740748</v>
      </c>
      <c r="E385" s="12" t="s">
        <v>9</v>
      </c>
      <c r="F385" s="12">
        <v>25</v>
      </c>
      <c r="G385" s="12" t="s">
        <v>10</v>
      </c>
    </row>
    <row r="386" spans="3:7" ht="15" thickBot="1" x14ac:dyDescent="0.35">
      <c r="C386" s="10">
        <v>43236</v>
      </c>
      <c r="D386" s="11">
        <v>0.70572916666666663</v>
      </c>
      <c r="E386" s="12" t="s">
        <v>9</v>
      </c>
      <c r="F386" s="12">
        <v>12</v>
      </c>
      <c r="G386" s="12" t="s">
        <v>11</v>
      </c>
    </row>
    <row r="387" spans="3:7" ht="15" thickBot="1" x14ac:dyDescent="0.35">
      <c r="C387" s="10">
        <v>43236</v>
      </c>
      <c r="D387" s="11">
        <v>0.70796296296296291</v>
      </c>
      <c r="E387" s="12" t="s">
        <v>9</v>
      </c>
      <c r="F387" s="12">
        <v>10</v>
      </c>
      <c r="G387" s="12" t="s">
        <v>11</v>
      </c>
    </row>
    <row r="388" spans="3:7" ht="15" thickBot="1" x14ac:dyDescent="0.35">
      <c r="C388" s="10">
        <v>43236</v>
      </c>
      <c r="D388" s="11">
        <v>0.70831018518518529</v>
      </c>
      <c r="E388" s="12" t="s">
        <v>9</v>
      </c>
      <c r="F388" s="12">
        <v>24</v>
      </c>
      <c r="G388" s="12" t="s">
        <v>10</v>
      </c>
    </row>
    <row r="389" spans="3:7" ht="15" thickBot="1" x14ac:dyDescent="0.35">
      <c r="C389" s="10">
        <v>43236</v>
      </c>
      <c r="D389" s="11">
        <v>0.71809027777777779</v>
      </c>
      <c r="E389" s="12" t="s">
        <v>9</v>
      </c>
      <c r="F389" s="12">
        <v>14</v>
      </c>
      <c r="G389" s="12" t="s">
        <v>11</v>
      </c>
    </row>
    <row r="390" spans="3:7" ht="15" thickBot="1" x14ac:dyDescent="0.35">
      <c r="C390" s="10">
        <v>43236</v>
      </c>
      <c r="D390" s="11">
        <v>0.72120370370370368</v>
      </c>
      <c r="E390" s="12" t="s">
        <v>9</v>
      </c>
      <c r="F390" s="12">
        <v>13</v>
      </c>
      <c r="G390" s="12" t="s">
        <v>10</v>
      </c>
    </row>
    <row r="391" spans="3:7" ht="15" thickBot="1" x14ac:dyDescent="0.35">
      <c r="C391" s="10">
        <v>43236</v>
      </c>
      <c r="D391" s="11">
        <v>0.72129629629629621</v>
      </c>
      <c r="E391" s="12" t="s">
        <v>9</v>
      </c>
      <c r="F391" s="12">
        <v>20</v>
      </c>
      <c r="G391" s="12" t="s">
        <v>10</v>
      </c>
    </row>
    <row r="392" spans="3:7" ht="15" thickBot="1" x14ac:dyDescent="0.35">
      <c r="C392" s="10">
        <v>43236</v>
      </c>
      <c r="D392" s="11">
        <v>0.72537037037037033</v>
      </c>
      <c r="E392" s="12" t="s">
        <v>9</v>
      </c>
      <c r="F392" s="12">
        <v>11</v>
      </c>
      <c r="G392" s="12" t="s">
        <v>10</v>
      </c>
    </row>
    <row r="393" spans="3:7" ht="15" thickBot="1" x14ac:dyDescent="0.35">
      <c r="C393" s="10">
        <v>43236</v>
      </c>
      <c r="D393" s="11">
        <v>0.72825231481481489</v>
      </c>
      <c r="E393" s="12" t="s">
        <v>9</v>
      </c>
      <c r="F393" s="12">
        <v>22</v>
      </c>
      <c r="G393" s="12" t="s">
        <v>10</v>
      </c>
    </row>
    <row r="394" spans="3:7" ht="15" thickBot="1" x14ac:dyDescent="0.35">
      <c r="C394" s="10">
        <v>43236</v>
      </c>
      <c r="D394" s="11">
        <v>0.72935185185185192</v>
      </c>
      <c r="E394" s="12" t="s">
        <v>9</v>
      </c>
      <c r="F394" s="12">
        <v>19</v>
      </c>
      <c r="G394" s="12" t="s">
        <v>10</v>
      </c>
    </row>
    <row r="395" spans="3:7" ht="15" thickBot="1" x14ac:dyDescent="0.35">
      <c r="C395" s="10">
        <v>43236</v>
      </c>
      <c r="D395" s="11">
        <v>0.72938657407407403</v>
      </c>
      <c r="E395" s="12" t="s">
        <v>9</v>
      </c>
      <c r="F395" s="12">
        <v>17</v>
      </c>
      <c r="G395" s="12" t="s">
        <v>10</v>
      </c>
    </row>
    <row r="396" spans="3:7" ht="15" thickBot="1" x14ac:dyDescent="0.35">
      <c r="C396" s="10">
        <v>43236</v>
      </c>
      <c r="D396" s="11">
        <v>0.72939814814814818</v>
      </c>
      <c r="E396" s="12" t="s">
        <v>9</v>
      </c>
      <c r="F396" s="12">
        <v>22</v>
      </c>
      <c r="G396" s="12" t="s">
        <v>10</v>
      </c>
    </row>
    <row r="397" spans="3:7" ht="15" thickBot="1" x14ac:dyDescent="0.35">
      <c r="C397" s="10">
        <v>43236</v>
      </c>
      <c r="D397" s="11">
        <v>0.73177083333333337</v>
      </c>
      <c r="E397" s="12" t="s">
        <v>9</v>
      </c>
      <c r="F397" s="12">
        <v>18</v>
      </c>
      <c r="G397" s="12" t="s">
        <v>10</v>
      </c>
    </row>
    <row r="398" spans="3:7" ht="15" thickBot="1" x14ac:dyDescent="0.35">
      <c r="C398" s="10">
        <v>43236</v>
      </c>
      <c r="D398" s="11">
        <v>0.73471064814814813</v>
      </c>
      <c r="E398" s="12" t="s">
        <v>9</v>
      </c>
      <c r="F398" s="12">
        <v>20</v>
      </c>
      <c r="G398" s="12" t="s">
        <v>10</v>
      </c>
    </row>
    <row r="399" spans="3:7" ht="15" thickBot="1" x14ac:dyDescent="0.35">
      <c r="C399" s="10">
        <v>43236</v>
      </c>
      <c r="D399" s="11">
        <v>0.73732638888888891</v>
      </c>
      <c r="E399" s="12" t="s">
        <v>9</v>
      </c>
      <c r="F399" s="12">
        <v>11</v>
      </c>
      <c r="G399" s="12" t="s">
        <v>10</v>
      </c>
    </row>
    <row r="400" spans="3:7" ht="15" thickBot="1" x14ac:dyDescent="0.35">
      <c r="C400" s="10">
        <v>43236</v>
      </c>
      <c r="D400" s="11">
        <v>0.73856481481481484</v>
      </c>
      <c r="E400" s="12" t="s">
        <v>9</v>
      </c>
      <c r="F400" s="12">
        <v>10</v>
      </c>
      <c r="G400" s="12" t="s">
        <v>11</v>
      </c>
    </row>
    <row r="401" spans="3:7" ht="15" thickBot="1" x14ac:dyDescent="0.35">
      <c r="C401" s="10">
        <v>43236</v>
      </c>
      <c r="D401" s="11">
        <v>0.73886574074074074</v>
      </c>
      <c r="E401" s="12" t="s">
        <v>9</v>
      </c>
      <c r="F401" s="12">
        <v>11</v>
      </c>
      <c r="G401" s="12" t="s">
        <v>11</v>
      </c>
    </row>
    <row r="402" spans="3:7" ht="15" thickBot="1" x14ac:dyDescent="0.35">
      <c r="C402" s="10">
        <v>43236</v>
      </c>
      <c r="D402" s="11">
        <v>0.74577546296296304</v>
      </c>
      <c r="E402" s="12" t="s">
        <v>9</v>
      </c>
      <c r="F402" s="12">
        <v>18</v>
      </c>
      <c r="G402" s="12" t="s">
        <v>10</v>
      </c>
    </row>
    <row r="403" spans="3:7" ht="15" thickBot="1" x14ac:dyDescent="0.35">
      <c r="C403" s="10">
        <v>43236</v>
      </c>
      <c r="D403" s="11">
        <v>0.74605324074074064</v>
      </c>
      <c r="E403" s="12" t="s">
        <v>9</v>
      </c>
      <c r="F403" s="12">
        <v>10</v>
      </c>
      <c r="G403" s="12" t="s">
        <v>10</v>
      </c>
    </row>
    <row r="404" spans="3:7" ht="15" thickBot="1" x14ac:dyDescent="0.35">
      <c r="C404" s="10">
        <v>43236</v>
      </c>
      <c r="D404" s="11">
        <v>0.74984953703703694</v>
      </c>
      <c r="E404" s="12" t="s">
        <v>9</v>
      </c>
      <c r="F404" s="12">
        <v>9</v>
      </c>
      <c r="G404" s="12" t="s">
        <v>11</v>
      </c>
    </row>
    <row r="405" spans="3:7" ht="15" thickBot="1" x14ac:dyDescent="0.35">
      <c r="C405" s="10">
        <v>43236</v>
      </c>
      <c r="D405" s="11">
        <v>0.75346064814814817</v>
      </c>
      <c r="E405" s="12" t="s">
        <v>9</v>
      </c>
      <c r="F405" s="12">
        <v>9</v>
      </c>
      <c r="G405" s="12" t="s">
        <v>11</v>
      </c>
    </row>
    <row r="406" spans="3:7" ht="15" thickBot="1" x14ac:dyDescent="0.35">
      <c r="C406" s="10">
        <v>43236</v>
      </c>
      <c r="D406" s="11">
        <v>0.75635416666666666</v>
      </c>
      <c r="E406" s="12" t="s">
        <v>9</v>
      </c>
      <c r="F406" s="12">
        <v>24</v>
      </c>
      <c r="G406" s="12" t="s">
        <v>10</v>
      </c>
    </row>
    <row r="407" spans="3:7" ht="15" thickBot="1" x14ac:dyDescent="0.35">
      <c r="C407" s="10">
        <v>43236</v>
      </c>
      <c r="D407" s="11">
        <v>0.75641203703703708</v>
      </c>
      <c r="E407" s="12" t="s">
        <v>9</v>
      </c>
      <c r="F407" s="12">
        <v>21</v>
      </c>
      <c r="G407" s="12" t="s">
        <v>10</v>
      </c>
    </row>
    <row r="408" spans="3:7" ht="15" thickBot="1" x14ac:dyDescent="0.35">
      <c r="C408" s="10">
        <v>43236</v>
      </c>
      <c r="D408" s="11">
        <v>0.75805555555555548</v>
      </c>
      <c r="E408" s="12" t="s">
        <v>9</v>
      </c>
      <c r="F408" s="12">
        <v>26</v>
      </c>
      <c r="G408" s="12" t="s">
        <v>10</v>
      </c>
    </row>
    <row r="409" spans="3:7" ht="15" thickBot="1" x14ac:dyDescent="0.35">
      <c r="C409" s="10">
        <v>43236</v>
      </c>
      <c r="D409" s="11">
        <v>0.7585763888888889</v>
      </c>
      <c r="E409" s="12" t="s">
        <v>9</v>
      </c>
      <c r="F409" s="12">
        <v>10</v>
      </c>
      <c r="G409" s="12" t="s">
        <v>10</v>
      </c>
    </row>
    <row r="410" spans="3:7" ht="15" thickBot="1" x14ac:dyDescent="0.35">
      <c r="C410" s="10">
        <v>43236</v>
      </c>
      <c r="D410" s="11">
        <v>0.76033564814814814</v>
      </c>
      <c r="E410" s="12" t="s">
        <v>9</v>
      </c>
      <c r="F410" s="12">
        <v>12</v>
      </c>
      <c r="G410" s="12" t="s">
        <v>11</v>
      </c>
    </row>
    <row r="411" spans="3:7" ht="15" thickBot="1" x14ac:dyDescent="0.35">
      <c r="C411" s="10">
        <v>43236</v>
      </c>
      <c r="D411" s="11">
        <v>0.76413194444444443</v>
      </c>
      <c r="E411" s="12" t="s">
        <v>9</v>
      </c>
      <c r="F411" s="12">
        <v>24</v>
      </c>
      <c r="G411" s="12" t="s">
        <v>11</v>
      </c>
    </row>
    <row r="412" spans="3:7" ht="15" thickBot="1" x14ac:dyDescent="0.35">
      <c r="C412" s="10">
        <v>43236</v>
      </c>
      <c r="D412" s="11">
        <v>0.76416666666666666</v>
      </c>
      <c r="E412" s="12" t="s">
        <v>9</v>
      </c>
      <c r="F412" s="12">
        <v>13</v>
      </c>
      <c r="G412" s="12" t="s">
        <v>11</v>
      </c>
    </row>
    <row r="413" spans="3:7" ht="15" thickBot="1" x14ac:dyDescent="0.35">
      <c r="C413" s="10">
        <v>43236</v>
      </c>
      <c r="D413" s="11">
        <v>0.76587962962962963</v>
      </c>
      <c r="E413" s="12" t="s">
        <v>9</v>
      </c>
      <c r="F413" s="12">
        <v>12</v>
      </c>
      <c r="G413" s="12" t="s">
        <v>11</v>
      </c>
    </row>
    <row r="414" spans="3:7" ht="15" thickBot="1" x14ac:dyDescent="0.35">
      <c r="C414" s="10">
        <v>43236</v>
      </c>
      <c r="D414" s="11">
        <v>0.76807870370370368</v>
      </c>
      <c r="E414" s="12" t="s">
        <v>9</v>
      </c>
      <c r="F414" s="12">
        <v>17</v>
      </c>
      <c r="G414" s="12" t="s">
        <v>10</v>
      </c>
    </row>
    <row r="415" spans="3:7" ht="15" thickBot="1" x14ac:dyDescent="0.35">
      <c r="C415" s="10">
        <v>43236</v>
      </c>
      <c r="D415" s="11">
        <v>0.76810185185185187</v>
      </c>
      <c r="E415" s="12" t="s">
        <v>9</v>
      </c>
      <c r="F415" s="12">
        <v>18</v>
      </c>
      <c r="G415" s="12" t="s">
        <v>10</v>
      </c>
    </row>
    <row r="416" spans="3:7" ht="15" thickBot="1" x14ac:dyDescent="0.35">
      <c r="C416" s="10">
        <v>43236</v>
      </c>
      <c r="D416" s="11">
        <v>0.7681365740740741</v>
      </c>
      <c r="E416" s="12" t="s">
        <v>9</v>
      </c>
      <c r="F416" s="12">
        <v>16</v>
      </c>
      <c r="G416" s="12" t="s">
        <v>10</v>
      </c>
    </row>
    <row r="417" spans="3:7" ht="15" thickBot="1" x14ac:dyDescent="0.35">
      <c r="C417" s="10">
        <v>43236</v>
      </c>
      <c r="D417" s="11">
        <v>0.77468750000000008</v>
      </c>
      <c r="E417" s="12" t="s">
        <v>9</v>
      </c>
      <c r="F417" s="12">
        <v>24</v>
      </c>
      <c r="G417" s="12" t="s">
        <v>10</v>
      </c>
    </row>
    <row r="418" spans="3:7" ht="15" thickBot="1" x14ac:dyDescent="0.35">
      <c r="C418" s="10">
        <v>43236</v>
      </c>
      <c r="D418" s="11">
        <v>0.7756481481481482</v>
      </c>
      <c r="E418" s="12" t="s">
        <v>9</v>
      </c>
      <c r="F418" s="12">
        <v>26</v>
      </c>
      <c r="G418" s="12" t="s">
        <v>10</v>
      </c>
    </row>
    <row r="419" spans="3:7" ht="15" thickBot="1" x14ac:dyDescent="0.35">
      <c r="C419" s="10">
        <v>43236</v>
      </c>
      <c r="D419" s="11">
        <v>0.78163194444444439</v>
      </c>
      <c r="E419" s="12" t="s">
        <v>9</v>
      </c>
      <c r="F419" s="12">
        <v>23</v>
      </c>
      <c r="G419" s="12" t="s">
        <v>10</v>
      </c>
    </row>
    <row r="420" spans="3:7" ht="15" thickBot="1" x14ac:dyDescent="0.35">
      <c r="C420" s="10">
        <v>43236</v>
      </c>
      <c r="D420" s="11">
        <v>0.78197916666666656</v>
      </c>
      <c r="E420" s="12" t="s">
        <v>9</v>
      </c>
      <c r="F420" s="12">
        <v>25</v>
      </c>
      <c r="G420" s="12" t="s">
        <v>10</v>
      </c>
    </row>
    <row r="421" spans="3:7" ht="15" thickBot="1" x14ac:dyDescent="0.35">
      <c r="C421" s="10">
        <v>43236</v>
      </c>
      <c r="D421" s="11">
        <v>0.78324074074074079</v>
      </c>
      <c r="E421" s="12" t="s">
        <v>9</v>
      </c>
      <c r="F421" s="12">
        <v>13</v>
      </c>
      <c r="G421" s="12" t="s">
        <v>11</v>
      </c>
    </row>
    <row r="422" spans="3:7" ht="15" thickBot="1" x14ac:dyDescent="0.35">
      <c r="C422" s="10">
        <v>43236</v>
      </c>
      <c r="D422" s="11">
        <v>0.78418981481481476</v>
      </c>
      <c r="E422" s="12" t="s">
        <v>9</v>
      </c>
      <c r="F422" s="12">
        <v>11</v>
      </c>
      <c r="G422" s="12" t="s">
        <v>11</v>
      </c>
    </row>
    <row r="423" spans="3:7" ht="15" thickBot="1" x14ac:dyDescent="0.35">
      <c r="C423" s="10">
        <v>43236</v>
      </c>
      <c r="D423" s="11">
        <v>0.78613425925925917</v>
      </c>
      <c r="E423" s="12" t="s">
        <v>9</v>
      </c>
      <c r="F423" s="12">
        <v>11</v>
      </c>
      <c r="G423" s="12" t="s">
        <v>11</v>
      </c>
    </row>
    <row r="424" spans="3:7" ht="15" thickBot="1" x14ac:dyDescent="0.35">
      <c r="C424" s="10">
        <v>43236</v>
      </c>
      <c r="D424" s="11">
        <v>0.78618055555555555</v>
      </c>
      <c r="E424" s="12" t="s">
        <v>9</v>
      </c>
      <c r="F424" s="12">
        <v>10</v>
      </c>
      <c r="G424" s="12" t="s">
        <v>11</v>
      </c>
    </row>
    <row r="425" spans="3:7" ht="15" thickBot="1" x14ac:dyDescent="0.35">
      <c r="C425" s="10">
        <v>43236</v>
      </c>
      <c r="D425" s="11">
        <v>0.78630787037037031</v>
      </c>
      <c r="E425" s="12" t="s">
        <v>9</v>
      </c>
      <c r="F425" s="12">
        <v>11</v>
      </c>
      <c r="G425" s="12" t="s">
        <v>11</v>
      </c>
    </row>
    <row r="426" spans="3:7" ht="15" thickBot="1" x14ac:dyDescent="0.35">
      <c r="C426" s="10">
        <v>43236</v>
      </c>
      <c r="D426" s="11">
        <v>0.78711805555555558</v>
      </c>
      <c r="E426" s="12" t="s">
        <v>9</v>
      </c>
      <c r="F426" s="12">
        <v>14</v>
      </c>
      <c r="G426" s="12" t="s">
        <v>11</v>
      </c>
    </row>
    <row r="427" spans="3:7" ht="15" thickBot="1" x14ac:dyDescent="0.35">
      <c r="C427" s="10">
        <v>43236</v>
      </c>
      <c r="D427" s="11">
        <v>0.78752314814814817</v>
      </c>
      <c r="E427" s="12" t="s">
        <v>9</v>
      </c>
      <c r="F427" s="12">
        <v>14</v>
      </c>
      <c r="G427" s="12" t="s">
        <v>11</v>
      </c>
    </row>
    <row r="428" spans="3:7" ht="15" thickBot="1" x14ac:dyDescent="0.35">
      <c r="C428" s="10">
        <v>43236</v>
      </c>
      <c r="D428" s="11">
        <v>0.79047453703703707</v>
      </c>
      <c r="E428" s="12" t="s">
        <v>9</v>
      </c>
      <c r="F428" s="12">
        <v>18</v>
      </c>
      <c r="G428" s="12" t="s">
        <v>11</v>
      </c>
    </row>
    <row r="429" spans="3:7" ht="15" thickBot="1" x14ac:dyDescent="0.35">
      <c r="C429" s="10">
        <v>43236</v>
      </c>
      <c r="D429" s="11">
        <v>0.79630787037037043</v>
      </c>
      <c r="E429" s="12" t="s">
        <v>9</v>
      </c>
      <c r="F429" s="12">
        <v>11</v>
      </c>
      <c r="G429" s="12" t="s">
        <v>11</v>
      </c>
    </row>
    <row r="430" spans="3:7" ht="15" thickBot="1" x14ac:dyDescent="0.35">
      <c r="C430" s="10">
        <v>43236</v>
      </c>
      <c r="D430" s="11">
        <v>0.79741898148148149</v>
      </c>
      <c r="E430" s="12" t="s">
        <v>9</v>
      </c>
      <c r="F430" s="12">
        <v>9</v>
      </c>
      <c r="G430" s="12" t="s">
        <v>11</v>
      </c>
    </row>
    <row r="431" spans="3:7" ht="15" thickBot="1" x14ac:dyDescent="0.35">
      <c r="C431" s="10">
        <v>43236</v>
      </c>
      <c r="D431" s="11">
        <v>0.80436342592592591</v>
      </c>
      <c r="E431" s="12" t="s">
        <v>9</v>
      </c>
      <c r="F431" s="12">
        <v>10</v>
      </c>
      <c r="G431" s="12" t="s">
        <v>11</v>
      </c>
    </row>
    <row r="432" spans="3:7" ht="15" thickBot="1" x14ac:dyDescent="0.35">
      <c r="C432" s="10">
        <v>43236</v>
      </c>
      <c r="D432" s="11">
        <v>0.80849537037037045</v>
      </c>
      <c r="E432" s="12" t="s">
        <v>9</v>
      </c>
      <c r="F432" s="12">
        <v>25</v>
      </c>
      <c r="G432" s="12" t="s">
        <v>10</v>
      </c>
    </row>
    <row r="433" spans="3:7" ht="15" thickBot="1" x14ac:dyDescent="0.35">
      <c r="C433" s="10">
        <v>43236</v>
      </c>
      <c r="D433" s="11">
        <v>0.80851851851851853</v>
      </c>
      <c r="E433" s="12" t="s">
        <v>9</v>
      </c>
      <c r="F433" s="12">
        <v>25</v>
      </c>
      <c r="G433" s="12" t="s">
        <v>10</v>
      </c>
    </row>
    <row r="434" spans="3:7" ht="15" thickBot="1" x14ac:dyDescent="0.35">
      <c r="C434" s="10">
        <v>43236</v>
      </c>
      <c r="D434" s="11">
        <v>0.81135416666666671</v>
      </c>
      <c r="E434" s="12" t="s">
        <v>9</v>
      </c>
      <c r="F434" s="12">
        <v>26</v>
      </c>
      <c r="G434" s="12" t="s">
        <v>10</v>
      </c>
    </row>
    <row r="435" spans="3:7" ht="15" thickBot="1" x14ac:dyDescent="0.35">
      <c r="C435" s="10">
        <v>43236</v>
      </c>
      <c r="D435" s="11">
        <v>0.81295138888888896</v>
      </c>
      <c r="E435" s="12" t="s">
        <v>9</v>
      </c>
      <c r="F435" s="12">
        <v>13</v>
      </c>
      <c r="G435" s="12" t="s">
        <v>10</v>
      </c>
    </row>
    <row r="436" spans="3:7" ht="15" thickBot="1" x14ac:dyDescent="0.35">
      <c r="C436" s="10">
        <v>43236</v>
      </c>
      <c r="D436" s="11">
        <v>0.81300925925925915</v>
      </c>
      <c r="E436" s="12" t="s">
        <v>9</v>
      </c>
      <c r="F436" s="12">
        <v>11</v>
      </c>
      <c r="G436" s="12" t="s">
        <v>10</v>
      </c>
    </row>
    <row r="437" spans="3:7" ht="15" thickBot="1" x14ac:dyDescent="0.35">
      <c r="C437" s="10">
        <v>43236</v>
      </c>
      <c r="D437" s="11">
        <v>0.82315972222222233</v>
      </c>
      <c r="E437" s="12" t="s">
        <v>9</v>
      </c>
      <c r="F437" s="12">
        <v>11</v>
      </c>
      <c r="G437" s="12" t="s">
        <v>11</v>
      </c>
    </row>
    <row r="438" spans="3:7" ht="15" thickBot="1" x14ac:dyDescent="0.35">
      <c r="C438" s="10">
        <v>43236</v>
      </c>
      <c r="D438" s="11">
        <v>0.82468750000000002</v>
      </c>
      <c r="E438" s="12" t="s">
        <v>9</v>
      </c>
      <c r="F438" s="12">
        <v>11</v>
      </c>
      <c r="G438" s="12" t="s">
        <v>10</v>
      </c>
    </row>
    <row r="439" spans="3:7" ht="15" thickBot="1" x14ac:dyDescent="0.35">
      <c r="C439" s="10">
        <v>43236</v>
      </c>
      <c r="D439" s="11">
        <v>0.82788194444444441</v>
      </c>
      <c r="E439" s="12" t="s">
        <v>9</v>
      </c>
      <c r="F439" s="12">
        <v>12</v>
      </c>
      <c r="G439" s="12" t="s">
        <v>11</v>
      </c>
    </row>
    <row r="440" spans="3:7" ht="15" thickBot="1" x14ac:dyDescent="0.35">
      <c r="C440" s="10">
        <v>43236</v>
      </c>
      <c r="D440" s="11">
        <v>0.83479166666666671</v>
      </c>
      <c r="E440" s="12" t="s">
        <v>9</v>
      </c>
      <c r="F440" s="12">
        <v>10</v>
      </c>
      <c r="G440" s="12" t="s">
        <v>10</v>
      </c>
    </row>
    <row r="441" spans="3:7" ht="15" thickBot="1" x14ac:dyDescent="0.35">
      <c r="C441" s="10">
        <v>43236</v>
      </c>
      <c r="D441" s="11">
        <v>0.84293981481481473</v>
      </c>
      <c r="E441" s="12" t="s">
        <v>9</v>
      </c>
      <c r="F441" s="12">
        <v>18</v>
      </c>
      <c r="G441" s="12" t="s">
        <v>11</v>
      </c>
    </row>
    <row r="442" spans="3:7" ht="15" thickBot="1" x14ac:dyDescent="0.35">
      <c r="C442" s="10">
        <v>43236</v>
      </c>
      <c r="D442" s="11">
        <v>0.84295138888888888</v>
      </c>
      <c r="E442" s="12" t="s">
        <v>9</v>
      </c>
      <c r="F442" s="12">
        <v>13</v>
      </c>
      <c r="G442" s="12" t="s">
        <v>11</v>
      </c>
    </row>
    <row r="443" spans="3:7" ht="15" thickBot="1" x14ac:dyDescent="0.35">
      <c r="C443" s="10">
        <v>43236</v>
      </c>
      <c r="D443" s="11">
        <v>0.84483796296296287</v>
      </c>
      <c r="E443" s="12" t="s">
        <v>9</v>
      </c>
      <c r="F443" s="12">
        <v>22</v>
      </c>
      <c r="G443" s="12" t="s">
        <v>10</v>
      </c>
    </row>
    <row r="444" spans="3:7" ht="15" thickBot="1" x14ac:dyDescent="0.35">
      <c r="C444" s="10">
        <v>43236</v>
      </c>
      <c r="D444" s="11">
        <v>0.84855324074074068</v>
      </c>
      <c r="E444" s="12" t="s">
        <v>9</v>
      </c>
      <c r="F444" s="12">
        <v>14</v>
      </c>
      <c r="G444" s="12" t="s">
        <v>11</v>
      </c>
    </row>
    <row r="445" spans="3:7" ht="15" thickBot="1" x14ac:dyDescent="0.35">
      <c r="C445" s="10">
        <v>43236</v>
      </c>
      <c r="D445" s="11">
        <v>0.84870370370370374</v>
      </c>
      <c r="E445" s="12" t="s">
        <v>9</v>
      </c>
      <c r="F445" s="12">
        <v>12</v>
      </c>
      <c r="G445" s="12" t="s">
        <v>11</v>
      </c>
    </row>
    <row r="446" spans="3:7" ht="15" thickBot="1" x14ac:dyDescent="0.35">
      <c r="C446" s="10">
        <v>43236</v>
      </c>
      <c r="D446" s="11">
        <v>0.8496527777777777</v>
      </c>
      <c r="E446" s="12" t="s">
        <v>9</v>
      </c>
      <c r="F446" s="12">
        <v>22</v>
      </c>
      <c r="G446" s="12" t="s">
        <v>10</v>
      </c>
    </row>
    <row r="447" spans="3:7" ht="15" thickBot="1" x14ac:dyDescent="0.35">
      <c r="C447" s="10">
        <v>43236</v>
      </c>
      <c r="D447" s="11">
        <v>0.8508796296296296</v>
      </c>
      <c r="E447" s="12" t="s">
        <v>9</v>
      </c>
      <c r="F447" s="12">
        <v>26</v>
      </c>
      <c r="G447" s="12" t="s">
        <v>10</v>
      </c>
    </row>
    <row r="448" spans="3:7" ht="15" thickBot="1" x14ac:dyDescent="0.35">
      <c r="C448" s="10">
        <v>43236</v>
      </c>
      <c r="D448" s="11">
        <v>0.85473379629629631</v>
      </c>
      <c r="E448" s="12" t="s">
        <v>9</v>
      </c>
      <c r="F448" s="12">
        <v>18</v>
      </c>
      <c r="G448" s="12" t="s">
        <v>10</v>
      </c>
    </row>
    <row r="449" spans="3:7" ht="15" thickBot="1" x14ac:dyDescent="0.35">
      <c r="C449" s="10">
        <v>43236</v>
      </c>
      <c r="D449" s="11">
        <v>0.86450231481481488</v>
      </c>
      <c r="E449" s="12" t="s">
        <v>9</v>
      </c>
      <c r="F449" s="12">
        <v>28</v>
      </c>
      <c r="G449" s="12" t="s">
        <v>10</v>
      </c>
    </row>
    <row r="450" spans="3:7" ht="15" thickBot="1" x14ac:dyDescent="0.35">
      <c r="C450" s="10">
        <v>43236</v>
      </c>
      <c r="D450" s="11">
        <v>0.86809027777777781</v>
      </c>
      <c r="E450" s="12" t="s">
        <v>9</v>
      </c>
      <c r="F450" s="12">
        <v>13</v>
      </c>
      <c r="G450" s="12" t="s">
        <v>11</v>
      </c>
    </row>
    <row r="451" spans="3:7" ht="15" thickBot="1" x14ac:dyDescent="0.35">
      <c r="C451" s="10">
        <v>43236</v>
      </c>
      <c r="D451" s="11">
        <v>0.87085648148148154</v>
      </c>
      <c r="E451" s="12" t="s">
        <v>9</v>
      </c>
      <c r="F451" s="12">
        <v>13</v>
      </c>
      <c r="G451" s="12" t="s">
        <v>11</v>
      </c>
    </row>
    <row r="452" spans="3:7" ht="15" thickBot="1" x14ac:dyDescent="0.35">
      <c r="C452" s="10">
        <v>43236</v>
      </c>
      <c r="D452" s="11">
        <v>0.92013888888888884</v>
      </c>
      <c r="E452" s="12" t="s">
        <v>9</v>
      </c>
      <c r="F452" s="12">
        <v>10</v>
      </c>
      <c r="G452" s="12" t="s">
        <v>10</v>
      </c>
    </row>
    <row r="453" spans="3:7" ht="15" thickBot="1" x14ac:dyDescent="0.35">
      <c r="C453" s="10">
        <v>43237</v>
      </c>
      <c r="D453" s="11">
        <v>0.12263888888888889</v>
      </c>
      <c r="E453" s="12" t="s">
        <v>9</v>
      </c>
      <c r="F453" s="12">
        <v>22</v>
      </c>
      <c r="G453" s="12" t="s">
        <v>10</v>
      </c>
    </row>
    <row r="454" spans="3:7" ht="15" thickBot="1" x14ac:dyDescent="0.35">
      <c r="C454" s="10">
        <v>43237</v>
      </c>
      <c r="D454" s="11">
        <v>0.12502314814814816</v>
      </c>
      <c r="E454" s="12" t="s">
        <v>9</v>
      </c>
      <c r="F454" s="12">
        <v>13</v>
      </c>
      <c r="G454" s="12" t="s">
        <v>11</v>
      </c>
    </row>
    <row r="455" spans="3:7" ht="15" thickBot="1" x14ac:dyDescent="0.35">
      <c r="C455" s="10">
        <v>43237</v>
      </c>
      <c r="D455" s="11">
        <v>0.12547453703703704</v>
      </c>
      <c r="E455" s="12" t="s">
        <v>9</v>
      </c>
      <c r="F455" s="12">
        <v>11</v>
      </c>
      <c r="G455" s="12" t="s">
        <v>11</v>
      </c>
    </row>
    <row r="456" spans="3:7" ht="15" thickBot="1" x14ac:dyDescent="0.35">
      <c r="C456" s="10">
        <v>43237</v>
      </c>
      <c r="D456" s="11">
        <v>0.27310185185185182</v>
      </c>
      <c r="E456" s="12" t="s">
        <v>9</v>
      </c>
      <c r="F456" s="12">
        <v>9</v>
      </c>
      <c r="G456" s="12" t="s">
        <v>10</v>
      </c>
    </row>
    <row r="457" spans="3:7" ht="15" thickBot="1" x14ac:dyDescent="0.35">
      <c r="C457" s="10">
        <v>43237</v>
      </c>
      <c r="D457" s="11">
        <v>0.27936342592592595</v>
      </c>
      <c r="E457" s="12" t="s">
        <v>9</v>
      </c>
      <c r="F457" s="12">
        <v>12</v>
      </c>
      <c r="G457" s="12" t="s">
        <v>11</v>
      </c>
    </row>
    <row r="458" spans="3:7" ht="15" thickBot="1" x14ac:dyDescent="0.35">
      <c r="C458" s="10">
        <v>43237</v>
      </c>
      <c r="D458" s="11">
        <v>0.28326388888888893</v>
      </c>
      <c r="E458" s="12" t="s">
        <v>9</v>
      </c>
      <c r="F458" s="12">
        <v>14</v>
      </c>
      <c r="G458" s="12" t="s">
        <v>10</v>
      </c>
    </row>
    <row r="459" spans="3:7" ht="15" thickBot="1" x14ac:dyDescent="0.35">
      <c r="C459" s="10">
        <v>43237</v>
      </c>
      <c r="D459" s="11">
        <v>0.28712962962962962</v>
      </c>
      <c r="E459" s="12" t="s">
        <v>9</v>
      </c>
      <c r="F459" s="12">
        <v>11</v>
      </c>
      <c r="G459" s="12" t="s">
        <v>11</v>
      </c>
    </row>
    <row r="460" spans="3:7" ht="15" thickBot="1" x14ac:dyDescent="0.35">
      <c r="C460" s="10">
        <v>43237</v>
      </c>
      <c r="D460" s="11">
        <v>0.28790509259259262</v>
      </c>
      <c r="E460" s="12" t="s">
        <v>9</v>
      </c>
      <c r="F460" s="12">
        <v>17</v>
      </c>
      <c r="G460" s="12" t="s">
        <v>10</v>
      </c>
    </row>
    <row r="461" spans="3:7" ht="15" thickBot="1" x14ac:dyDescent="0.35">
      <c r="C461" s="10">
        <v>43237</v>
      </c>
      <c r="D461" s="11">
        <v>0.29195601851851855</v>
      </c>
      <c r="E461" s="12" t="s">
        <v>9</v>
      </c>
      <c r="F461" s="12">
        <v>12</v>
      </c>
      <c r="G461" s="12" t="s">
        <v>11</v>
      </c>
    </row>
    <row r="462" spans="3:7" ht="15" thickBot="1" x14ac:dyDescent="0.35">
      <c r="C462" s="10">
        <v>43237</v>
      </c>
      <c r="D462" s="11">
        <v>0.30606481481481479</v>
      </c>
      <c r="E462" s="12" t="s">
        <v>9</v>
      </c>
      <c r="F462" s="12">
        <v>10</v>
      </c>
      <c r="G462" s="12" t="s">
        <v>11</v>
      </c>
    </row>
    <row r="463" spans="3:7" ht="15" thickBot="1" x14ac:dyDescent="0.35">
      <c r="C463" s="10">
        <v>43237</v>
      </c>
      <c r="D463" s="11">
        <v>0.30962962962962964</v>
      </c>
      <c r="E463" s="12" t="s">
        <v>9</v>
      </c>
      <c r="F463" s="12">
        <v>10</v>
      </c>
      <c r="G463" s="12" t="s">
        <v>11</v>
      </c>
    </row>
    <row r="464" spans="3:7" ht="15" thickBot="1" x14ac:dyDescent="0.35">
      <c r="C464" s="10">
        <v>43237</v>
      </c>
      <c r="D464" s="11">
        <v>0.31565972222222222</v>
      </c>
      <c r="E464" s="12" t="s">
        <v>9</v>
      </c>
      <c r="F464" s="12">
        <v>18</v>
      </c>
      <c r="G464" s="12" t="s">
        <v>11</v>
      </c>
    </row>
    <row r="465" spans="3:7" ht="15" thickBot="1" x14ac:dyDescent="0.35">
      <c r="C465" s="10">
        <v>43237</v>
      </c>
      <c r="D465" s="11">
        <v>0.33130787037037041</v>
      </c>
      <c r="E465" s="12" t="s">
        <v>9</v>
      </c>
      <c r="F465" s="12">
        <v>12</v>
      </c>
      <c r="G465" s="12" t="s">
        <v>11</v>
      </c>
    </row>
    <row r="466" spans="3:7" ht="15" thickBot="1" x14ac:dyDescent="0.35">
      <c r="C466" s="10">
        <v>43237</v>
      </c>
      <c r="D466" s="11">
        <v>0.33133101851851854</v>
      </c>
      <c r="E466" s="12" t="s">
        <v>9</v>
      </c>
      <c r="F466" s="12">
        <v>10</v>
      </c>
      <c r="G466" s="12" t="s">
        <v>11</v>
      </c>
    </row>
    <row r="467" spans="3:7" ht="15" thickBot="1" x14ac:dyDescent="0.35">
      <c r="C467" s="10">
        <v>43237</v>
      </c>
      <c r="D467" s="11">
        <v>0.3408680555555556</v>
      </c>
      <c r="E467" s="12" t="s">
        <v>9</v>
      </c>
      <c r="F467" s="12">
        <v>13</v>
      </c>
      <c r="G467" s="12" t="s">
        <v>11</v>
      </c>
    </row>
    <row r="468" spans="3:7" ht="15" thickBot="1" x14ac:dyDescent="0.35">
      <c r="C468" s="10">
        <v>43237</v>
      </c>
      <c r="D468" s="11">
        <v>0.35660879629629627</v>
      </c>
      <c r="E468" s="12" t="s">
        <v>9</v>
      </c>
      <c r="F468" s="12">
        <v>12</v>
      </c>
      <c r="G468" s="12" t="s">
        <v>10</v>
      </c>
    </row>
    <row r="469" spans="3:7" ht="15" thickBot="1" x14ac:dyDescent="0.35">
      <c r="C469" s="10">
        <v>43237</v>
      </c>
      <c r="D469" s="11">
        <v>0.36004629629629631</v>
      </c>
      <c r="E469" s="12" t="s">
        <v>9</v>
      </c>
      <c r="F469" s="12">
        <v>11</v>
      </c>
      <c r="G469" s="12" t="s">
        <v>10</v>
      </c>
    </row>
    <row r="470" spans="3:7" ht="15" thickBot="1" x14ac:dyDescent="0.35">
      <c r="C470" s="10">
        <v>43237</v>
      </c>
      <c r="D470" s="11">
        <v>0.36363425925925924</v>
      </c>
      <c r="E470" s="12" t="s">
        <v>9</v>
      </c>
      <c r="F470" s="12">
        <v>16</v>
      </c>
      <c r="G470" s="12" t="s">
        <v>11</v>
      </c>
    </row>
    <row r="471" spans="3:7" ht="15" thickBot="1" x14ac:dyDescent="0.35">
      <c r="C471" s="10">
        <v>43237</v>
      </c>
      <c r="D471" s="11">
        <v>0.36366898148148147</v>
      </c>
      <c r="E471" s="12" t="s">
        <v>9</v>
      </c>
      <c r="F471" s="12">
        <v>11</v>
      </c>
      <c r="G471" s="12" t="s">
        <v>11</v>
      </c>
    </row>
    <row r="472" spans="3:7" ht="15" thickBot="1" x14ac:dyDescent="0.35">
      <c r="C472" s="10">
        <v>43237</v>
      </c>
      <c r="D472" s="11">
        <v>0.37155092592592592</v>
      </c>
      <c r="E472" s="12" t="s">
        <v>9</v>
      </c>
      <c r="F472" s="12">
        <v>11</v>
      </c>
      <c r="G472" s="12" t="s">
        <v>11</v>
      </c>
    </row>
    <row r="473" spans="3:7" ht="15" thickBot="1" x14ac:dyDescent="0.35">
      <c r="C473" s="10">
        <v>43237</v>
      </c>
      <c r="D473" s="11">
        <v>0.38452546296296292</v>
      </c>
      <c r="E473" s="12" t="s">
        <v>9</v>
      </c>
      <c r="F473" s="12">
        <v>41</v>
      </c>
      <c r="G473" s="12" t="s">
        <v>11</v>
      </c>
    </row>
    <row r="474" spans="3:7" ht="15" thickBot="1" x14ac:dyDescent="0.35">
      <c r="C474" s="10">
        <v>43237</v>
      </c>
      <c r="D474" s="11">
        <v>0.39459490740740738</v>
      </c>
      <c r="E474" s="12" t="s">
        <v>9</v>
      </c>
      <c r="F474" s="12">
        <v>17</v>
      </c>
      <c r="G474" s="12" t="s">
        <v>10</v>
      </c>
    </row>
    <row r="475" spans="3:7" ht="15" thickBot="1" x14ac:dyDescent="0.35">
      <c r="C475" s="10">
        <v>43237</v>
      </c>
      <c r="D475" s="11">
        <v>0.41418981481481482</v>
      </c>
      <c r="E475" s="12" t="s">
        <v>9</v>
      </c>
      <c r="F475" s="12">
        <v>26</v>
      </c>
      <c r="G475" s="12" t="s">
        <v>10</v>
      </c>
    </row>
    <row r="476" spans="3:7" ht="15" thickBot="1" x14ac:dyDescent="0.35">
      <c r="C476" s="10">
        <v>43237</v>
      </c>
      <c r="D476" s="11">
        <v>0.41516203703703702</v>
      </c>
      <c r="E476" s="12" t="s">
        <v>9</v>
      </c>
      <c r="F476" s="12">
        <v>10</v>
      </c>
      <c r="G476" s="12" t="s">
        <v>11</v>
      </c>
    </row>
    <row r="477" spans="3:7" ht="15" thickBot="1" x14ac:dyDescent="0.35">
      <c r="C477" s="10">
        <v>43237</v>
      </c>
      <c r="D477" s="11">
        <v>0.44283564814814813</v>
      </c>
      <c r="E477" s="12" t="s">
        <v>9</v>
      </c>
      <c r="F477" s="12">
        <v>29</v>
      </c>
      <c r="G477" s="12" t="s">
        <v>10</v>
      </c>
    </row>
    <row r="478" spans="3:7" ht="15" thickBot="1" x14ac:dyDescent="0.35">
      <c r="C478" s="10">
        <v>43237</v>
      </c>
      <c r="D478" s="11">
        <v>0.44284722222222223</v>
      </c>
      <c r="E478" s="12" t="s">
        <v>9</v>
      </c>
      <c r="F478" s="12">
        <v>29</v>
      </c>
      <c r="G478" s="12" t="s">
        <v>10</v>
      </c>
    </row>
    <row r="479" spans="3:7" ht="15" thickBot="1" x14ac:dyDescent="0.35">
      <c r="C479" s="10">
        <v>43237</v>
      </c>
      <c r="D479" s="11">
        <v>0.44288194444444445</v>
      </c>
      <c r="E479" s="12" t="s">
        <v>9</v>
      </c>
      <c r="F479" s="12">
        <v>13</v>
      </c>
      <c r="G479" s="12" t="s">
        <v>10</v>
      </c>
    </row>
    <row r="480" spans="3:7" ht="15" thickBot="1" x14ac:dyDescent="0.35">
      <c r="C480" s="10">
        <v>43237</v>
      </c>
      <c r="D480" s="11">
        <v>0.44290509259259259</v>
      </c>
      <c r="E480" s="12" t="s">
        <v>9</v>
      </c>
      <c r="F480" s="12">
        <v>11</v>
      </c>
      <c r="G480" s="12" t="s">
        <v>10</v>
      </c>
    </row>
    <row r="481" spans="3:7" ht="15" thickBot="1" x14ac:dyDescent="0.35">
      <c r="C481" s="10">
        <v>43237</v>
      </c>
      <c r="D481" s="11">
        <v>0.45303240740740741</v>
      </c>
      <c r="E481" s="12" t="s">
        <v>9</v>
      </c>
      <c r="F481" s="12">
        <v>8</v>
      </c>
      <c r="G481" s="12" t="s">
        <v>10</v>
      </c>
    </row>
    <row r="482" spans="3:7" ht="15" thickBot="1" x14ac:dyDescent="0.35">
      <c r="C482" s="10">
        <v>43237</v>
      </c>
      <c r="D482" s="11">
        <v>0.45337962962962958</v>
      </c>
      <c r="E482" s="12" t="s">
        <v>9</v>
      </c>
      <c r="F482" s="12">
        <v>5</v>
      </c>
      <c r="G482" s="12" t="s">
        <v>10</v>
      </c>
    </row>
    <row r="483" spans="3:7" ht="15" thickBot="1" x14ac:dyDescent="0.35">
      <c r="C483" s="10">
        <v>43237</v>
      </c>
      <c r="D483" s="11">
        <v>0.4548726851851852</v>
      </c>
      <c r="E483" s="12" t="s">
        <v>9</v>
      </c>
      <c r="F483" s="12">
        <v>5</v>
      </c>
      <c r="G483" s="12" t="s">
        <v>10</v>
      </c>
    </row>
    <row r="484" spans="3:7" ht="15" thickBot="1" x14ac:dyDescent="0.35">
      <c r="C484" s="10">
        <v>43237</v>
      </c>
      <c r="D484" s="11">
        <v>0.45837962962962964</v>
      </c>
      <c r="E484" s="12" t="s">
        <v>9</v>
      </c>
      <c r="F484" s="12">
        <v>5</v>
      </c>
      <c r="G484" s="12" t="s">
        <v>10</v>
      </c>
    </row>
    <row r="485" spans="3:7" ht="15" thickBot="1" x14ac:dyDescent="0.35">
      <c r="C485" s="10">
        <v>43237</v>
      </c>
      <c r="D485" s="11">
        <v>0.47684027777777777</v>
      </c>
      <c r="E485" s="12" t="s">
        <v>9</v>
      </c>
      <c r="F485" s="12">
        <v>3</v>
      </c>
      <c r="G485" s="12" t="s">
        <v>11</v>
      </c>
    </row>
    <row r="486" spans="3:7" ht="15" thickBot="1" x14ac:dyDescent="0.35">
      <c r="C486" s="10">
        <v>43237</v>
      </c>
      <c r="D486" s="11">
        <v>0.49155092592592592</v>
      </c>
      <c r="E486" s="12" t="s">
        <v>9</v>
      </c>
      <c r="F486" s="12">
        <v>4</v>
      </c>
      <c r="G486" s="12" t="s">
        <v>10</v>
      </c>
    </row>
    <row r="487" spans="3:7" ht="15" thickBot="1" x14ac:dyDescent="0.35">
      <c r="C487" s="10">
        <v>43237</v>
      </c>
      <c r="D487" s="11">
        <v>0.50543981481481481</v>
      </c>
      <c r="E487" s="12" t="s">
        <v>9</v>
      </c>
      <c r="F487" s="12">
        <v>13</v>
      </c>
      <c r="G487" s="12" t="s">
        <v>11</v>
      </c>
    </row>
    <row r="488" spans="3:7" ht="15" thickBot="1" x14ac:dyDescent="0.35">
      <c r="C488" s="10">
        <v>43237</v>
      </c>
      <c r="D488" s="11">
        <v>0.5071296296296296</v>
      </c>
      <c r="E488" s="12" t="s">
        <v>9</v>
      </c>
      <c r="F488" s="12">
        <v>27</v>
      </c>
      <c r="G488" s="12" t="s">
        <v>10</v>
      </c>
    </row>
    <row r="489" spans="3:7" ht="15" thickBot="1" x14ac:dyDescent="0.35">
      <c r="C489" s="10">
        <v>43237</v>
      </c>
      <c r="D489" s="11">
        <v>0.51332175925925927</v>
      </c>
      <c r="E489" s="12" t="s">
        <v>9</v>
      </c>
      <c r="F489" s="12">
        <v>11</v>
      </c>
      <c r="G489" s="12" t="s">
        <v>10</v>
      </c>
    </row>
    <row r="490" spans="3:7" ht="15" thickBot="1" x14ac:dyDescent="0.35">
      <c r="C490" s="10">
        <v>43237</v>
      </c>
      <c r="D490" s="11">
        <v>0.51839120370370373</v>
      </c>
      <c r="E490" s="12" t="s">
        <v>9</v>
      </c>
      <c r="F490" s="12">
        <v>14</v>
      </c>
      <c r="G490" s="12" t="s">
        <v>11</v>
      </c>
    </row>
    <row r="491" spans="3:7" ht="15" thickBot="1" x14ac:dyDescent="0.35">
      <c r="C491" s="10">
        <v>43237</v>
      </c>
      <c r="D491" s="11">
        <v>0.52011574074074074</v>
      </c>
      <c r="E491" s="12" t="s">
        <v>9</v>
      </c>
      <c r="F491" s="12">
        <v>12</v>
      </c>
      <c r="G491" s="12" t="s">
        <v>10</v>
      </c>
    </row>
    <row r="492" spans="3:7" ht="15" thickBot="1" x14ac:dyDescent="0.35">
      <c r="C492" s="10">
        <v>43237</v>
      </c>
      <c r="D492" s="11">
        <v>0.52584490740740741</v>
      </c>
      <c r="E492" s="12" t="s">
        <v>9</v>
      </c>
      <c r="F492" s="12">
        <v>10</v>
      </c>
      <c r="G492" s="12" t="s">
        <v>10</v>
      </c>
    </row>
    <row r="493" spans="3:7" ht="15" thickBot="1" x14ac:dyDescent="0.35">
      <c r="C493" s="10">
        <v>43237</v>
      </c>
      <c r="D493" s="11">
        <v>0.52811342592592592</v>
      </c>
      <c r="E493" s="12" t="s">
        <v>9</v>
      </c>
      <c r="F493" s="12">
        <v>18</v>
      </c>
      <c r="G493" s="12" t="s">
        <v>10</v>
      </c>
    </row>
    <row r="494" spans="3:7" ht="15" thickBot="1" x14ac:dyDescent="0.35">
      <c r="C494" s="10">
        <v>43237</v>
      </c>
      <c r="D494" s="11">
        <v>0.52896990740740735</v>
      </c>
      <c r="E494" s="12" t="s">
        <v>9</v>
      </c>
      <c r="F494" s="12">
        <v>12</v>
      </c>
      <c r="G494" s="12" t="s">
        <v>11</v>
      </c>
    </row>
    <row r="495" spans="3:7" ht="15" thickBot="1" x14ac:dyDescent="0.35">
      <c r="C495" s="10">
        <v>43237</v>
      </c>
      <c r="D495" s="11">
        <v>0.52939814814814812</v>
      </c>
      <c r="E495" s="12" t="s">
        <v>9</v>
      </c>
      <c r="F495" s="12">
        <v>11</v>
      </c>
      <c r="G495" s="12" t="s">
        <v>11</v>
      </c>
    </row>
    <row r="496" spans="3:7" ht="15" thickBot="1" x14ac:dyDescent="0.35">
      <c r="C496" s="10">
        <v>43237</v>
      </c>
      <c r="D496" s="11">
        <v>0.53596064814814814</v>
      </c>
      <c r="E496" s="12" t="s">
        <v>9</v>
      </c>
      <c r="F496" s="12">
        <v>10</v>
      </c>
      <c r="G496" s="12" t="s">
        <v>10</v>
      </c>
    </row>
    <row r="497" spans="3:7" ht="15" thickBot="1" x14ac:dyDescent="0.35">
      <c r="C497" s="10">
        <v>43237</v>
      </c>
      <c r="D497" s="11">
        <v>0.54582175925925924</v>
      </c>
      <c r="E497" s="12" t="s">
        <v>9</v>
      </c>
      <c r="F497" s="12">
        <v>19</v>
      </c>
      <c r="G497" s="12" t="s">
        <v>11</v>
      </c>
    </row>
    <row r="498" spans="3:7" ht="15" thickBot="1" x14ac:dyDescent="0.35">
      <c r="C498" s="10">
        <v>43237</v>
      </c>
      <c r="D498" s="11">
        <v>0.58374999999999999</v>
      </c>
      <c r="E498" s="12" t="s">
        <v>9</v>
      </c>
      <c r="F498" s="12">
        <v>26</v>
      </c>
      <c r="G498" s="12" t="s">
        <v>10</v>
      </c>
    </row>
    <row r="499" spans="3:7" ht="15" thickBot="1" x14ac:dyDescent="0.35">
      <c r="C499" s="10">
        <v>43237</v>
      </c>
      <c r="D499" s="11">
        <v>0.58390046296296294</v>
      </c>
      <c r="E499" s="12" t="s">
        <v>9</v>
      </c>
      <c r="F499" s="12">
        <v>10</v>
      </c>
      <c r="G499" s="12" t="s">
        <v>10</v>
      </c>
    </row>
    <row r="500" spans="3:7" ht="15" thickBot="1" x14ac:dyDescent="0.35">
      <c r="C500" s="10">
        <v>43237</v>
      </c>
      <c r="D500" s="11">
        <v>0.58424768518518522</v>
      </c>
      <c r="E500" s="12" t="s">
        <v>9</v>
      </c>
      <c r="F500" s="12">
        <v>10</v>
      </c>
      <c r="G500" s="12" t="s">
        <v>11</v>
      </c>
    </row>
    <row r="501" spans="3:7" ht="15" thickBot="1" x14ac:dyDescent="0.35">
      <c r="C501" s="10">
        <v>43237</v>
      </c>
      <c r="D501" s="11">
        <v>0.58425925925925926</v>
      </c>
      <c r="E501" s="12" t="s">
        <v>9</v>
      </c>
      <c r="F501" s="12">
        <v>13</v>
      </c>
      <c r="G501" s="12" t="s">
        <v>11</v>
      </c>
    </row>
    <row r="502" spans="3:7" ht="15" thickBot="1" x14ac:dyDescent="0.35">
      <c r="C502" s="10">
        <v>43237</v>
      </c>
      <c r="D502" s="11">
        <v>0.58427083333333341</v>
      </c>
      <c r="E502" s="12" t="s">
        <v>9</v>
      </c>
      <c r="F502" s="12">
        <v>6</v>
      </c>
      <c r="G502" s="12" t="s">
        <v>11</v>
      </c>
    </row>
    <row r="503" spans="3:7" ht="15" thickBot="1" x14ac:dyDescent="0.35">
      <c r="C503" s="10">
        <v>43237</v>
      </c>
      <c r="D503" s="11">
        <v>0.58428240740740744</v>
      </c>
      <c r="E503" s="12" t="s">
        <v>9</v>
      </c>
      <c r="F503" s="12">
        <v>15</v>
      </c>
      <c r="G503" s="12" t="s">
        <v>11</v>
      </c>
    </row>
    <row r="504" spans="3:7" ht="15" thickBot="1" x14ac:dyDescent="0.35">
      <c r="C504" s="10">
        <v>43237</v>
      </c>
      <c r="D504" s="11">
        <v>0.58668981481481486</v>
      </c>
      <c r="E504" s="12" t="s">
        <v>9</v>
      </c>
      <c r="F504" s="12">
        <v>14</v>
      </c>
      <c r="G504" s="12" t="s">
        <v>11</v>
      </c>
    </row>
    <row r="505" spans="3:7" ht="15" thickBot="1" x14ac:dyDescent="0.35">
      <c r="C505" s="10">
        <v>43237</v>
      </c>
      <c r="D505" s="11">
        <v>0.58668981481481486</v>
      </c>
      <c r="E505" s="12" t="s">
        <v>9</v>
      </c>
      <c r="F505" s="12">
        <v>9</v>
      </c>
      <c r="G505" s="12" t="s">
        <v>11</v>
      </c>
    </row>
    <row r="506" spans="3:7" ht="15" thickBot="1" x14ac:dyDescent="0.35">
      <c r="C506" s="10">
        <v>43237</v>
      </c>
      <c r="D506" s="11">
        <v>0.5867013888888889</v>
      </c>
      <c r="E506" s="12" t="s">
        <v>9</v>
      </c>
      <c r="F506" s="12">
        <v>8</v>
      </c>
      <c r="G506" s="12" t="s">
        <v>11</v>
      </c>
    </row>
    <row r="507" spans="3:7" ht="15" thickBot="1" x14ac:dyDescent="0.35">
      <c r="C507" s="10">
        <v>43237</v>
      </c>
      <c r="D507" s="11">
        <v>0.59821759259259266</v>
      </c>
      <c r="E507" s="12" t="s">
        <v>9</v>
      </c>
      <c r="F507" s="12">
        <v>13</v>
      </c>
      <c r="G507" s="12" t="s">
        <v>10</v>
      </c>
    </row>
    <row r="508" spans="3:7" ht="15" thickBot="1" x14ac:dyDescent="0.35">
      <c r="C508" s="10">
        <v>43237</v>
      </c>
      <c r="D508" s="11">
        <v>0.59829861111111116</v>
      </c>
      <c r="E508" s="12" t="s">
        <v>9</v>
      </c>
      <c r="F508" s="12">
        <v>16</v>
      </c>
      <c r="G508" s="12" t="s">
        <v>10</v>
      </c>
    </row>
    <row r="509" spans="3:7" ht="15" thickBot="1" x14ac:dyDescent="0.35">
      <c r="C509" s="10">
        <v>43237</v>
      </c>
      <c r="D509" s="11">
        <v>0.6058217592592593</v>
      </c>
      <c r="E509" s="12" t="s">
        <v>9</v>
      </c>
      <c r="F509" s="12">
        <v>26</v>
      </c>
      <c r="G509" s="12" t="s">
        <v>11</v>
      </c>
    </row>
    <row r="510" spans="3:7" ht="15" thickBot="1" x14ac:dyDescent="0.35">
      <c r="C510" s="10">
        <v>43237</v>
      </c>
      <c r="D510" s="11">
        <v>0.60585648148148141</v>
      </c>
      <c r="E510" s="12" t="s">
        <v>9</v>
      </c>
      <c r="F510" s="12">
        <v>26</v>
      </c>
      <c r="G510" s="12" t="s">
        <v>11</v>
      </c>
    </row>
    <row r="511" spans="3:7" ht="15" thickBot="1" x14ac:dyDescent="0.35">
      <c r="C511" s="10">
        <v>43237</v>
      </c>
      <c r="D511" s="11">
        <v>0.60586805555555556</v>
      </c>
      <c r="E511" s="12" t="s">
        <v>9</v>
      </c>
      <c r="F511" s="12">
        <v>18</v>
      </c>
      <c r="G511" s="12" t="s">
        <v>11</v>
      </c>
    </row>
    <row r="512" spans="3:7" ht="15" thickBot="1" x14ac:dyDescent="0.35">
      <c r="C512" s="10">
        <v>43237</v>
      </c>
      <c r="D512" s="11">
        <v>0.6058796296296296</v>
      </c>
      <c r="E512" s="12" t="s">
        <v>9</v>
      </c>
      <c r="F512" s="12">
        <v>13</v>
      </c>
      <c r="G512" s="12" t="s">
        <v>11</v>
      </c>
    </row>
    <row r="513" spans="3:7" ht="15" thickBot="1" x14ac:dyDescent="0.35">
      <c r="C513" s="10">
        <v>43237</v>
      </c>
      <c r="D513" s="11">
        <v>0.63141203703703697</v>
      </c>
      <c r="E513" s="12" t="s">
        <v>9</v>
      </c>
      <c r="F513" s="12">
        <v>10</v>
      </c>
      <c r="G513" s="12" t="s">
        <v>10</v>
      </c>
    </row>
    <row r="514" spans="3:7" ht="15" thickBot="1" x14ac:dyDescent="0.35">
      <c r="C514" s="10">
        <v>43237</v>
      </c>
      <c r="D514" s="11">
        <v>0.63490740740740736</v>
      </c>
      <c r="E514" s="12" t="s">
        <v>9</v>
      </c>
      <c r="F514" s="12">
        <v>9</v>
      </c>
      <c r="G514" s="12" t="s">
        <v>10</v>
      </c>
    </row>
    <row r="515" spans="3:7" ht="15" thickBot="1" x14ac:dyDescent="0.35">
      <c r="C515" s="10">
        <v>43237</v>
      </c>
      <c r="D515" s="11">
        <v>0.63493055555555555</v>
      </c>
      <c r="E515" s="12" t="s">
        <v>9</v>
      </c>
      <c r="F515" s="12">
        <v>21</v>
      </c>
      <c r="G515" s="12" t="s">
        <v>10</v>
      </c>
    </row>
    <row r="516" spans="3:7" ht="15" thickBot="1" x14ac:dyDescent="0.35">
      <c r="C516" s="10">
        <v>43237</v>
      </c>
      <c r="D516" s="11">
        <v>0.63495370370370374</v>
      </c>
      <c r="E516" s="12" t="s">
        <v>9</v>
      </c>
      <c r="F516" s="12">
        <v>21</v>
      </c>
      <c r="G516" s="12" t="s">
        <v>10</v>
      </c>
    </row>
    <row r="517" spans="3:7" ht="15" thickBot="1" x14ac:dyDescent="0.35">
      <c r="C517" s="10">
        <v>43237</v>
      </c>
      <c r="D517" s="11">
        <v>0.63496527777777778</v>
      </c>
      <c r="E517" s="12" t="s">
        <v>9</v>
      </c>
      <c r="F517" s="12">
        <v>19</v>
      </c>
      <c r="G517" s="12" t="s">
        <v>10</v>
      </c>
    </row>
    <row r="518" spans="3:7" ht="15" thickBot="1" x14ac:dyDescent="0.35">
      <c r="C518" s="10">
        <v>43237</v>
      </c>
      <c r="D518" s="11">
        <v>0.63498842592592586</v>
      </c>
      <c r="E518" s="12" t="s">
        <v>9</v>
      </c>
      <c r="F518" s="12">
        <v>22</v>
      </c>
      <c r="G518" s="12" t="s">
        <v>10</v>
      </c>
    </row>
    <row r="519" spans="3:7" ht="15" thickBot="1" x14ac:dyDescent="0.35">
      <c r="C519" s="10">
        <v>43237</v>
      </c>
      <c r="D519" s="11">
        <v>0.67420138888888881</v>
      </c>
      <c r="E519" s="12" t="s">
        <v>9</v>
      </c>
      <c r="F519" s="12">
        <v>11</v>
      </c>
      <c r="G519" s="12" t="s">
        <v>11</v>
      </c>
    </row>
    <row r="520" spans="3:7" ht="15" thickBot="1" x14ac:dyDescent="0.35">
      <c r="C520" s="10">
        <v>43237</v>
      </c>
      <c r="D520" s="11">
        <v>0.6769560185185185</v>
      </c>
      <c r="E520" s="12" t="s">
        <v>9</v>
      </c>
      <c r="F520" s="12">
        <v>15</v>
      </c>
      <c r="G520" s="12" t="s">
        <v>10</v>
      </c>
    </row>
    <row r="521" spans="3:7" ht="15" thickBot="1" x14ac:dyDescent="0.35">
      <c r="C521" s="10">
        <v>43237</v>
      </c>
      <c r="D521" s="11">
        <v>0.67761574074074071</v>
      </c>
      <c r="E521" s="12" t="s">
        <v>9</v>
      </c>
      <c r="F521" s="12">
        <v>13</v>
      </c>
      <c r="G521" s="12" t="s">
        <v>10</v>
      </c>
    </row>
    <row r="522" spans="3:7" ht="15" thickBot="1" x14ac:dyDescent="0.35">
      <c r="C522" s="10">
        <v>43237</v>
      </c>
      <c r="D522" s="11">
        <v>0.6847685185185185</v>
      </c>
      <c r="E522" s="12" t="s">
        <v>9</v>
      </c>
      <c r="F522" s="12">
        <v>25</v>
      </c>
      <c r="G522" s="12" t="s">
        <v>10</v>
      </c>
    </row>
    <row r="523" spans="3:7" ht="15" thickBot="1" x14ac:dyDescent="0.35">
      <c r="C523" s="10">
        <v>43237</v>
      </c>
      <c r="D523" s="11">
        <v>0.69618055555555547</v>
      </c>
      <c r="E523" s="12" t="s">
        <v>9</v>
      </c>
      <c r="F523" s="12">
        <v>23</v>
      </c>
      <c r="G523" s="12" t="s">
        <v>10</v>
      </c>
    </row>
    <row r="524" spans="3:7" ht="15" thickBot="1" x14ac:dyDescent="0.35">
      <c r="C524" s="10">
        <v>43237</v>
      </c>
      <c r="D524" s="11">
        <v>0.69855324074074077</v>
      </c>
      <c r="E524" s="12" t="s">
        <v>9</v>
      </c>
      <c r="F524" s="12">
        <v>12</v>
      </c>
      <c r="G524" s="12" t="s">
        <v>10</v>
      </c>
    </row>
    <row r="525" spans="3:7" ht="15" thickBot="1" x14ac:dyDescent="0.35">
      <c r="C525" s="10">
        <v>43237</v>
      </c>
      <c r="D525" s="11">
        <v>0.69856481481481481</v>
      </c>
      <c r="E525" s="12" t="s">
        <v>9</v>
      </c>
      <c r="F525" s="12">
        <v>11</v>
      </c>
      <c r="G525" s="12" t="s">
        <v>10</v>
      </c>
    </row>
    <row r="526" spans="3:7" ht="15" thickBot="1" x14ac:dyDescent="0.35">
      <c r="C526" s="10">
        <v>43237</v>
      </c>
      <c r="D526" s="11">
        <v>0.69857638888888884</v>
      </c>
      <c r="E526" s="12" t="s">
        <v>9</v>
      </c>
      <c r="F526" s="12">
        <v>8</v>
      </c>
      <c r="G526" s="12" t="s">
        <v>10</v>
      </c>
    </row>
    <row r="527" spans="3:7" ht="15" thickBot="1" x14ac:dyDescent="0.35">
      <c r="C527" s="10">
        <v>43237</v>
      </c>
      <c r="D527" s="11">
        <v>0.69859953703703714</v>
      </c>
      <c r="E527" s="12" t="s">
        <v>9</v>
      </c>
      <c r="F527" s="12">
        <v>10</v>
      </c>
      <c r="G527" s="12" t="s">
        <v>10</v>
      </c>
    </row>
    <row r="528" spans="3:7" ht="15" thickBot="1" x14ac:dyDescent="0.35">
      <c r="C528" s="10">
        <v>43237</v>
      </c>
      <c r="D528" s="11">
        <v>0.69868055555555564</v>
      </c>
      <c r="E528" s="12" t="s">
        <v>9</v>
      </c>
      <c r="F528" s="12">
        <v>17</v>
      </c>
      <c r="G528" s="12" t="s">
        <v>10</v>
      </c>
    </row>
    <row r="529" spans="3:7" ht="15" thickBot="1" x14ac:dyDescent="0.35">
      <c r="C529" s="10">
        <v>43237</v>
      </c>
      <c r="D529" s="11">
        <v>0.69951388888888888</v>
      </c>
      <c r="E529" s="12" t="s">
        <v>9</v>
      </c>
      <c r="F529" s="12">
        <v>33</v>
      </c>
      <c r="G529" s="12" t="s">
        <v>11</v>
      </c>
    </row>
    <row r="530" spans="3:7" ht="15" thickBot="1" x14ac:dyDescent="0.35">
      <c r="C530" s="10">
        <v>43237</v>
      </c>
      <c r="D530" s="11">
        <v>0.69952546296296303</v>
      </c>
      <c r="E530" s="12" t="s">
        <v>9</v>
      </c>
      <c r="F530" s="12">
        <v>32</v>
      </c>
      <c r="G530" s="12" t="s">
        <v>11</v>
      </c>
    </row>
    <row r="531" spans="3:7" ht="15" thickBot="1" x14ac:dyDescent="0.35">
      <c r="C531" s="10">
        <v>43237</v>
      </c>
      <c r="D531" s="11">
        <v>0.69954861111111111</v>
      </c>
      <c r="E531" s="12" t="s">
        <v>9</v>
      </c>
      <c r="F531" s="12">
        <v>26</v>
      </c>
      <c r="G531" s="12" t="s">
        <v>11</v>
      </c>
    </row>
    <row r="532" spans="3:7" ht="15" thickBot="1" x14ac:dyDescent="0.35">
      <c r="C532" s="10">
        <v>43237</v>
      </c>
      <c r="D532" s="11">
        <v>0.69986111111111116</v>
      </c>
      <c r="E532" s="12" t="s">
        <v>9</v>
      </c>
      <c r="F532" s="12">
        <v>24</v>
      </c>
      <c r="G532" s="12" t="s">
        <v>10</v>
      </c>
    </row>
    <row r="533" spans="3:7" ht="15" thickBot="1" x14ac:dyDescent="0.35">
      <c r="C533" s="10">
        <v>43237</v>
      </c>
      <c r="D533" s="11">
        <v>0.70200231481481479</v>
      </c>
      <c r="E533" s="12" t="s">
        <v>9</v>
      </c>
      <c r="F533" s="12">
        <v>23</v>
      </c>
      <c r="G533" s="12" t="s">
        <v>10</v>
      </c>
    </row>
    <row r="534" spans="3:7" ht="15" thickBot="1" x14ac:dyDescent="0.35">
      <c r="C534" s="10">
        <v>43237</v>
      </c>
      <c r="D534" s="11">
        <v>0.7020601851851852</v>
      </c>
      <c r="E534" s="12" t="s">
        <v>9</v>
      </c>
      <c r="F534" s="12">
        <v>24</v>
      </c>
      <c r="G534" s="12" t="s">
        <v>10</v>
      </c>
    </row>
    <row r="535" spans="3:7" ht="15" thickBot="1" x14ac:dyDescent="0.35">
      <c r="C535" s="10">
        <v>43237</v>
      </c>
      <c r="D535" s="11">
        <v>0.70486111111111116</v>
      </c>
      <c r="E535" s="12" t="s">
        <v>9</v>
      </c>
      <c r="F535" s="12">
        <v>24</v>
      </c>
      <c r="G535" s="12" t="s">
        <v>10</v>
      </c>
    </row>
    <row r="536" spans="3:7" ht="15" thickBot="1" x14ac:dyDescent="0.35">
      <c r="C536" s="10">
        <v>43237</v>
      </c>
      <c r="D536" s="11">
        <v>0.70489583333333339</v>
      </c>
      <c r="E536" s="12" t="s">
        <v>9</v>
      </c>
      <c r="F536" s="12">
        <v>25</v>
      </c>
      <c r="G536" s="12" t="s">
        <v>10</v>
      </c>
    </row>
    <row r="537" spans="3:7" ht="15" thickBot="1" x14ac:dyDescent="0.35">
      <c r="C537" s="10">
        <v>43237</v>
      </c>
      <c r="D537" s="11">
        <v>0.70491898148148147</v>
      </c>
      <c r="E537" s="12" t="s">
        <v>9</v>
      </c>
      <c r="F537" s="12">
        <v>23</v>
      </c>
      <c r="G537" s="12" t="s">
        <v>10</v>
      </c>
    </row>
    <row r="538" spans="3:7" ht="15" thickBot="1" x14ac:dyDescent="0.35">
      <c r="C538" s="10">
        <v>43237</v>
      </c>
      <c r="D538" s="11">
        <v>0.70577546296296301</v>
      </c>
      <c r="E538" s="12" t="s">
        <v>9</v>
      </c>
      <c r="F538" s="12">
        <v>28</v>
      </c>
      <c r="G538" s="12" t="s">
        <v>10</v>
      </c>
    </row>
    <row r="539" spans="3:7" ht="15" thickBot="1" x14ac:dyDescent="0.35">
      <c r="C539" s="10">
        <v>43237</v>
      </c>
      <c r="D539" s="11">
        <v>0.70597222222222233</v>
      </c>
      <c r="E539" s="12" t="s">
        <v>9</v>
      </c>
      <c r="F539" s="12">
        <v>19</v>
      </c>
      <c r="G539" s="12" t="s">
        <v>10</v>
      </c>
    </row>
    <row r="540" spans="3:7" ht="15" thickBot="1" x14ac:dyDescent="0.35">
      <c r="C540" s="10">
        <v>43237</v>
      </c>
      <c r="D540" s="11">
        <v>0.70627314814814823</v>
      </c>
      <c r="E540" s="12" t="s">
        <v>9</v>
      </c>
      <c r="F540" s="12">
        <v>10</v>
      </c>
      <c r="G540" s="12" t="s">
        <v>11</v>
      </c>
    </row>
    <row r="541" spans="3:7" ht="15" thickBot="1" x14ac:dyDescent="0.35">
      <c r="C541" s="10">
        <v>43237</v>
      </c>
      <c r="D541" s="11">
        <v>0.70646990740740734</v>
      </c>
      <c r="E541" s="12" t="s">
        <v>9</v>
      </c>
      <c r="F541" s="12">
        <v>13</v>
      </c>
      <c r="G541" s="12" t="s">
        <v>11</v>
      </c>
    </row>
    <row r="542" spans="3:7" ht="15" thickBot="1" x14ac:dyDescent="0.35">
      <c r="C542" s="10">
        <v>43237</v>
      </c>
      <c r="D542" s="11">
        <v>0.70704861111111106</v>
      </c>
      <c r="E542" s="12" t="s">
        <v>9</v>
      </c>
      <c r="F542" s="12">
        <v>20</v>
      </c>
      <c r="G542" s="12" t="s">
        <v>10</v>
      </c>
    </row>
    <row r="543" spans="3:7" ht="15" thickBot="1" x14ac:dyDescent="0.35">
      <c r="C543" s="10">
        <v>43237</v>
      </c>
      <c r="D543" s="11">
        <v>0.70737268518518526</v>
      </c>
      <c r="E543" s="12" t="s">
        <v>9</v>
      </c>
      <c r="F543" s="12">
        <v>24</v>
      </c>
      <c r="G543" s="12" t="s">
        <v>10</v>
      </c>
    </row>
    <row r="544" spans="3:7" ht="15" thickBot="1" x14ac:dyDescent="0.35">
      <c r="C544" s="10">
        <v>43237</v>
      </c>
      <c r="D544" s="11">
        <v>0.71234953703703707</v>
      </c>
      <c r="E544" s="12" t="s">
        <v>9</v>
      </c>
      <c r="F544" s="12">
        <v>18</v>
      </c>
      <c r="G544" s="12" t="s">
        <v>11</v>
      </c>
    </row>
    <row r="545" spans="3:7" ht="15" thickBot="1" x14ac:dyDescent="0.35">
      <c r="C545" s="10">
        <v>43237</v>
      </c>
      <c r="D545" s="11">
        <v>0.71239583333333334</v>
      </c>
      <c r="E545" s="12" t="s">
        <v>9</v>
      </c>
      <c r="F545" s="12">
        <v>18</v>
      </c>
      <c r="G545" s="12" t="s">
        <v>11</v>
      </c>
    </row>
    <row r="546" spans="3:7" ht="15" thickBot="1" x14ac:dyDescent="0.35">
      <c r="C546" s="10">
        <v>43237</v>
      </c>
      <c r="D546" s="11">
        <v>0.71241898148148142</v>
      </c>
      <c r="E546" s="12" t="s">
        <v>9</v>
      </c>
      <c r="F546" s="12">
        <v>14</v>
      </c>
      <c r="G546" s="12" t="s">
        <v>11</v>
      </c>
    </row>
    <row r="547" spans="3:7" ht="15" thickBot="1" x14ac:dyDescent="0.35">
      <c r="C547" s="10">
        <v>43237</v>
      </c>
      <c r="D547" s="11">
        <v>0.71540509259259266</v>
      </c>
      <c r="E547" s="12" t="s">
        <v>9</v>
      </c>
      <c r="F547" s="12">
        <v>19</v>
      </c>
      <c r="G547" s="12" t="s">
        <v>10</v>
      </c>
    </row>
    <row r="548" spans="3:7" ht="15" thickBot="1" x14ac:dyDescent="0.35">
      <c r="C548" s="10">
        <v>43237</v>
      </c>
      <c r="D548" s="11">
        <v>0.71784722222222219</v>
      </c>
      <c r="E548" s="12" t="s">
        <v>9</v>
      </c>
      <c r="F548" s="12">
        <v>11</v>
      </c>
      <c r="G548" s="12" t="s">
        <v>10</v>
      </c>
    </row>
    <row r="549" spans="3:7" ht="15" thickBot="1" x14ac:dyDescent="0.35">
      <c r="C549" s="10">
        <v>43237</v>
      </c>
      <c r="D549" s="11">
        <v>0.71945601851851848</v>
      </c>
      <c r="E549" s="12" t="s">
        <v>9</v>
      </c>
      <c r="F549" s="12">
        <v>11</v>
      </c>
      <c r="G549" s="12" t="s">
        <v>11</v>
      </c>
    </row>
    <row r="550" spans="3:7" ht="15" thickBot="1" x14ac:dyDescent="0.35">
      <c r="C550" s="10">
        <v>43237</v>
      </c>
      <c r="D550" s="11">
        <v>0.71972222222222226</v>
      </c>
      <c r="E550" s="12" t="s">
        <v>9</v>
      </c>
      <c r="F550" s="12">
        <v>23</v>
      </c>
      <c r="G550" s="12" t="s">
        <v>10</v>
      </c>
    </row>
    <row r="551" spans="3:7" ht="15" thickBot="1" x14ac:dyDescent="0.35">
      <c r="C551" s="10">
        <v>43237</v>
      </c>
      <c r="D551" s="11">
        <v>0.71997685185185178</v>
      </c>
      <c r="E551" s="12" t="s">
        <v>9</v>
      </c>
      <c r="F551" s="12">
        <v>16</v>
      </c>
      <c r="G551" s="12" t="s">
        <v>10</v>
      </c>
    </row>
    <row r="552" spans="3:7" ht="15" thickBot="1" x14ac:dyDescent="0.35">
      <c r="C552" s="10">
        <v>43237</v>
      </c>
      <c r="D552" s="11">
        <v>0.72005787037037028</v>
      </c>
      <c r="E552" s="12" t="s">
        <v>9</v>
      </c>
      <c r="F552" s="12">
        <v>10</v>
      </c>
      <c r="G552" s="12" t="s">
        <v>10</v>
      </c>
    </row>
    <row r="553" spans="3:7" ht="15" thickBot="1" x14ac:dyDescent="0.35">
      <c r="C553" s="10">
        <v>43237</v>
      </c>
      <c r="D553" s="11">
        <v>0.72760416666666661</v>
      </c>
      <c r="E553" s="12" t="s">
        <v>9</v>
      </c>
      <c r="F553" s="12">
        <v>18</v>
      </c>
      <c r="G553" s="12" t="s">
        <v>10</v>
      </c>
    </row>
    <row r="554" spans="3:7" ht="15" thickBot="1" x14ac:dyDescent="0.35">
      <c r="C554" s="10">
        <v>43237</v>
      </c>
      <c r="D554" s="11">
        <v>0.72773148148148159</v>
      </c>
      <c r="E554" s="12" t="s">
        <v>9</v>
      </c>
      <c r="F554" s="12">
        <v>24</v>
      </c>
      <c r="G554" s="12" t="s">
        <v>10</v>
      </c>
    </row>
    <row r="555" spans="3:7" ht="15" thickBot="1" x14ac:dyDescent="0.35">
      <c r="C555" s="10">
        <v>43237</v>
      </c>
      <c r="D555" s="11">
        <v>0.72965277777777782</v>
      </c>
      <c r="E555" s="12" t="s">
        <v>9</v>
      </c>
      <c r="F555" s="12">
        <v>21</v>
      </c>
      <c r="G555" s="12" t="s">
        <v>10</v>
      </c>
    </row>
    <row r="556" spans="3:7" ht="15" thickBot="1" x14ac:dyDescent="0.35">
      <c r="C556" s="10">
        <v>43237</v>
      </c>
      <c r="D556" s="11">
        <v>0.72968749999999993</v>
      </c>
      <c r="E556" s="12" t="s">
        <v>9</v>
      </c>
      <c r="F556" s="12">
        <v>21</v>
      </c>
      <c r="G556" s="12" t="s">
        <v>10</v>
      </c>
    </row>
    <row r="557" spans="3:7" ht="15" thickBot="1" x14ac:dyDescent="0.35">
      <c r="C557" s="10">
        <v>43237</v>
      </c>
      <c r="D557" s="11">
        <v>0.73288194444444443</v>
      </c>
      <c r="E557" s="12" t="s">
        <v>9</v>
      </c>
      <c r="F557" s="12">
        <v>10</v>
      </c>
      <c r="G557" s="12" t="s">
        <v>11</v>
      </c>
    </row>
    <row r="558" spans="3:7" ht="15" thickBot="1" x14ac:dyDescent="0.35">
      <c r="C558" s="10">
        <v>43237</v>
      </c>
      <c r="D558" s="11">
        <v>0.73627314814814815</v>
      </c>
      <c r="E558" s="12" t="s">
        <v>9</v>
      </c>
      <c r="F558" s="12">
        <v>22</v>
      </c>
      <c r="G558" s="12" t="s">
        <v>10</v>
      </c>
    </row>
    <row r="559" spans="3:7" ht="15" thickBot="1" x14ac:dyDescent="0.35">
      <c r="C559" s="10">
        <v>43237</v>
      </c>
      <c r="D559" s="11">
        <v>0.74362268518518526</v>
      </c>
      <c r="E559" s="12" t="s">
        <v>9</v>
      </c>
      <c r="F559" s="12">
        <v>12</v>
      </c>
      <c r="G559" s="12" t="s">
        <v>11</v>
      </c>
    </row>
    <row r="560" spans="3:7" ht="15" thickBot="1" x14ac:dyDescent="0.35">
      <c r="C560" s="10">
        <v>43237</v>
      </c>
      <c r="D560" s="11">
        <v>0.74428240740740748</v>
      </c>
      <c r="E560" s="12" t="s">
        <v>9</v>
      </c>
      <c r="F560" s="12">
        <v>13</v>
      </c>
      <c r="G560" s="12" t="s">
        <v>11</v>
      </c>
    </row>
    <row r="561" spans="3:7" ht="15" thickBot="1" x14ac:dyDescent="0.35">
      <c r="C561" s="10">
        <v>43237</v>
      </c>
      <c r="D561" s="11">
        <v>0.74432870370370363</v>
      </c>
      <c r="E561" s="12" t="s">
        <v>9</v>
      </c>
      <c r="F561" s="12">
        <v>10</v>
      </c>
      <c r="G561" s="12" t="s">
        <v>11</v>
      </c>
    </row>
    <row r="562" spans="3:7" ht="15" thickBot="1" x14ac:dyDescent="0.35">
      <c r="C562" s="10">
        <v>43237</v>
      </c>
      <c r="D562" s="11">
        <v>0.74770833333333331</v>
      </c>
      <c r="E562" s="12" t="s">
        <v>9</v>
      </c>
      <c r="F562" s="12">
        <v>41</v>
      </c>
      <c r="G562" s="12" t="s">
        <v>10</v>
      </c>
    </row>
    <row r="563" spans="3:7" ht="15" thickBot="1" x14ac:dyDescent="0.35">
      <c r="C563" s="10">
        <v>43237</v>
      </c>
      <c r="D563" s="11">
        <v>0.7481712962962962</v>
      </c>
      <c r="E563" s="12" t="s">
        <v>9</v>
      </c>
      <c r="F563" s="12">
        <v>28</v>
      </c>
      <c r="G563" s="12" t="s">
        <v>10</v>
      </c>
    </row>
    <row r="564" spans="3:7" ht="15" thickBot="1" x14ac:dyDescent="0.35">
      <c r="C564" s="10">
        <v>43237</v>
      </c>
      <c r="D564" s="11">
        <v>0.74894675925925924</v>
      </c>
      <c r="E564" s="12" t="s">
        <v>9</v>
      </c>
      <c r="F564" s="12">
        <v>24</v>
      </c>
      <c r="G564" s="12" t="s">
        <v>10</v>
      </c>
    </row>
    <row r="565" spans="3:7" ht="15" thickBot="1" x14ac:dyDescent="0.35">
      <c r="C565" s="10">
        <v>43237</v>
      </c>
      <c r="D565" s="11">
        <v>0.75005787037037042</v>
      </c>
      <c r="E565" s="12" t="s">
        <v>9</v>
      </c>
      <c r="F565" s="12">
        <v>25</v>
      </c>
      <c r="G565" s="12" t="s">
        <v>10</v>
      </c>
    </row>
    <row r="566" spans="3:7" ht="15" thickBot="1" x14ac:dyDescent="0.35">
      <c r="C566" s="10">
        <v>43237</v>
      </c>
      <c r="D566" s="11">
        <v>0.75559027777777776</v>
      </c>
      <c r="E566" s="12" t="s">
        <v>9</v>
      </c>
      <c r="F566" s="12">
        <v>10</v>
      </c>
      <c r="G566" s="12" t="s">
        <v>10</v>
      </c>
    </row>
    <row r="567" spans="3:7" ht="15" thickBot="1" x14ac:dyDescent="0.35">
      <c r="C567" s="10">
        <v>43237</v>
      </c>
      <c r="D567" s="11">
        <v>0.75572916666666667</v>
      </c>
      <c r="E567" s="12" t="s">
        <v>9</v>
      </c>
      <c r="F567" s="12">
        <v>27</v>
      </c>
      <c r="G567" s="12" t="s">
        <v>10</v>
      </c>
    </row>
    <row r="568" spans="3:7" ht="15" thickBot="1" x14ac:dyDescent="0.35">
      <c r="C568" s="10">
        <v>43237</v>
      </c>
      <c r="D568" s="11">
        <v>0.76302083333333337</v>
      </c>
      <c r="E568" s="12" t="s">
        <v>9</v>
      </c>
      <c r="F568" s="12">
        <v>36</v>
      </c>
      <c r="G568" s="12" t="s">
        <v>10</v>
      </c>
    </row>
    <row r="569" spans="3:7" ht="15" thickBot="1" x14ac:dyDescent="0.35">
      <c r="C569" s="10">
        <v>43237</v>
      </c>
      <c r="D569" s="11">
        <v>0.76840277777777777</v>
      </c>
      <c r="E569" s="12" t="s">
        <v>9</v>
      </c>
      <c r="F569" s="12">
        <v>13</v>
      </c>
      <c r="G569" s="12" t="s">
        <v>11</v>
      </c>
    </row>
    <row r="570" spans="3:7" ht="15" thickBot="1" x14ac:dyDescent="0.35">
      <c r="C570" s="10">
        <v>43237</v>
      </c>
      <c r="D570" s="11">
        <v>0.76862268518518517</v>
      </c>
      <c r="E570" s="12" t="s">
        <v>9</v>
      </c>
      <c r="F570" s="12">
        <v>19</v>
      </c>
      <c r="G570" s="12" t="s">
        <v>10</v>
      </c>
    </row>
    <row r="571" spans="3:7" ht="15" thickBot="1" x14ac:dyDescent="0.35">
      <c r="C571" s="10">
        <v>43237</v>
      </c>
      <c r="D571" s="11">
        <v>0.77247685185185189</v>
      </c>
      <c r="E571" s="12" t="s">
        <v>9</v>
      </c>
      <c r="F571" s="12">
        <v>27</v>
      </c>
      <c r="G571" s="12" t="s">
        <v>10</v>
      </c>
    </row>
    <row r="572" spans="3:7" ht="15" thickBot="1" x14ac:dyDescent="0.35">
      <c r="C572" s="10">
        <v>43237</v>
      </c>
      <c r="D572" s="11">
        <v>0.77292824074074085</v>
      </c>
      <c r="E572" s="12" t="s">
        <v>9</v>
      </c>
      <c r="F572" s="12">
        <v>14</v>
      </c>
      <c r="G572" s="12" t="s">
        <v>11</v>
      </c>
    </row>
    <row r="573" spans="3:7" ht="15" thickBot="1" x14ac:dyDescent="0.35">
      <c r="C573" s="10">
        <v>43237</v>
      </c>
      <c r="D573" s="11">
        <v>0.77553240740740748</v>
      </c>
      <c r="E573" s="12" t="s">
        <v>9</v>
      </c>
      <c r="F573" s="12">
        <v>13</v>
      </c>
      <c r="G573" s="12" t="s">
        <v>11</v>
      </c>
    </row>
    <row r="574" spans="3:7" ht="15" thickBot="1" x14ac:dyDescent="0.35">
      <c r="C574" s="10">
        <v>43237</v>
      </c>
      <c r="D574" s="11">
        <v>0.77563657407407405</v>
      </c>
      <c r="E574" s="12" t="s">
        <v>9</v>
      </c>
      <c r="F574" s="12">
        <v>15</v>
      </c>
      <c r="G574" s="12" t="s">
        <v>10</v>
      </c>
    </row>
    <row r="575" spans="3:7" ht="15" thickBot="1" x14ac:dyDescent="0.35">
      <c r="C575" s="10">
        <v>43237</v>
      </c>
      <c r="D575" s="11">
        <v>0.77671296296296299</v>
      </c>
      <c r="E575" s="12" t="s">
        <v>9</v>
      </c>
      <c r="F575" s="12">
        <v>21</v>
      </c>
      <c r="G575" s="12" t="s">
        <v>11</v>
      </c>
    </row>
    <row r="576" spans="3:7" ht="15" thickBot="1" x14ac:dyDescent="0.35">
      <c r="C576" s="10">
        <v>43237</v>
      </c>
      <c r="D576" s="11">
        <v>0.77673611111111107</v>
      </c>
      <c r="E576" s="12" t="s">
        <v>9</v>
      </c>
      <c r="F576" s="12">
        <v>22</v>
      </c>
      <c r="G576" s="12" t="s">
        <v>11</v>
      </c>
    </row>
    <row r="577" spans="3:7" ht="15" thickBot="1" x14ac:dyDescent="0.35">
      <c r="C577" s="10">
        <v>43237</v>
      </c>
      <c r="D577" s="11">
        <v>0.77678240740740734</v>
      </c>
      <c r="E577" s="12" t="s">
        <v>9</v>
      </c>
      <c r="F577" s="12">
        <v>13</v>
      </c>
      <c r="G577" s="12" t="s">
        <v>11</v>
      </c>
    </row>
    <row r="578" spans="3:7" ht="15" thickBot="1" x14ac:dyDescent="0.35">
      <c r="C578" s="10">
        <v>43237</v>
      </c>
      <c r="D578" s="11">
        <v>0.77706018518518516</v>
      </c>
      <c r="E578" s="12" t="s">
        <v>9</v>
      </c>
      <c r="F578" s="12">
        <v>11</v>
      </c>
      <c r="G578" s="12" t="s">
        <v>11</v>
      </c>
    </row>
    <row r="579" spans="3:7" ht="15" thickBot="1" x14ac:dyDescent="0.35">
      <c r="C579" s="10">
        <v>43237</v>
      </c>
      <c r="D579" s="11">
        <v>0.77826388888888898</v>
      </c>
      <c r="E579" s="12" t="s">
        <v>9</v>
      </c>
      <c r="F579" s="12">
        <v>18</v>
      </c>
      <c r="G579" s="12" t="s">
        <v>11</v>
      </c>
    </row>
    <row r="580" spans="3:7" ht="15" thickBot="1" x14ac:dyDescent="0.35">
      <c r="C580" s="10">
        <v>43237</v>
      </c>
      <c r="D580" s="11">
        <v>0.78063657407407405</v>
      </c>
      <c r="E580" s="12" t="s">
        <v>9</v>
      </c>
      <c r="F580" s="12">
        <v>10</v>
      </c>
      <c r="G580" s="12" t="s">
        <v>11</v>
      </c>
    </row>
    <row r="581" spans="3:7" ht="15" thickBot="1" x14ac:dyDescent="0.35">
      <c r="C581" s="10">
        <v>43237</v>
      </c>
      <c r="D581" s="11">
        <v>0.78266203703703707</v>
      </c>
      <c r="E581" s="12" t="s">
        <v>9</v>
      </c>
      <c r="F581" s="12">
        <v>12</v>
      </c>
      <c r="G581" s="12" t="s">
        <v>11</v>
      </c>
    </row>
    <row r="582" spans="3:7" ht="15" thickBot="1" x14ac:dyDescent="0.35">
      <c r="C582" s="10">
        <v>43237</v>
      </c>
      <c r="D582" s="11">
        <v>0.78512731481481479</v>
      </c>
      <c r="E582" s="12" t="s">
        <v>9</v>
      </c>
      <c r="F582" s="12">
        <v>13</v>
      </c>
      <c r="G582" s="12" t="s">
        <v>11</v>
      </c>
    </row>
    <row r="583" spans="3:7" ht="15" thickBot="1" x14ac:dyDescent="0.35">
      <c r="C583" s="10">
        <v>43237</v>
      </c>
      <c r="D583" s="11">
        <v>0.78515046296296298</v>
      </c>
      <c r="E583" s="12" t="s">
        <v>9</v>
      </c>
      <c r="F583" s="12">
        <v>11</v>
      </c>
      <c r="G583" s="12" t="s">
        <v>10</v>
      </c>
    </row>
    <row r="584" spans="3:7" ht="15" thickBot="1" x14ac:dyDescent="0.35">
      <c r="C584" s="10">
        <v>43237</v>
      </c>
      <c r="D584" s="11">
        <v>0.78542824074074069</v>
      </c>
      <c r="E584" s="12" t="s">
        <v>9</v>
      </c>
      <c r="F584" s="12">
        <v>10</v>
      </c>
      <c r="G584" s="12" t="s">
        <v>10</v>
      </c>
    </row>
    <row r="585" spans="3:7" ht="15" thickBot="1" x14ac:dyDescent="0.35">
      <c r="C585" s="10">
        <v>43237</v>
      </c>
      <c r="D585" s="11">
        <v>0.78575231481481478</v>
      </c>
      <c r="E585" s="12" t="s">
        <v>9</v>
      </c>
      <c r="F585" s="12">
        <v>7</v>
      </c>
      <c r="G585" s="12" t="s">
        <v>11</v>
      </c>
    </row>
    <row r="586" spans="3:7" ht="15" thickBot="1" x14ac:dyDescent="0.35">
      <c r="C586" s="10">
        <v>43237</v>
      </c>
      <c r="D586" s="11">
        <v>0.78583333333333327</v>
      </c>
      <c r="E586" s="12" t="s">
        <v>9</v>
      </c>
      <c r="F586" s="12">
        <v>12</v>
      </c>
      <c r="G586" s="12" t="s">
        <v>11</v>
      </c>
    </row>
    <row r="587" spans="3:7" ht="15" thickBot="1" x14ac:dyDescent="0.35">
      <c r="C587" s="10">
        <v>43237</v>
      </c>
      <c r="D587" s="11">
        <v>0.78870370370370368</v>
      </c>
      <c r="E587" s="12" t="s">
        <v>9</v>
      </c>
      <c r="F587" s="12">
        <v>29</v>
      </c>
      <c r="G587" s="12" t="s">
        <v>10</v>
      </c>
    </row>
    <row r="588" spans="3:7" ht="15" thickBot="1" x14ac:dyDescent="0.35">
      <c r="C588" s="10">
        <v>43237</v>
      </c>
      <c r="D588" s="11">
        <v>0.79018518518518521</v>
      </c>
      <c r="E588" s="12" t="s">
        <v>9</v>
      </c>
      <c r="F588" s="12">
        <v>11</v>
      </c>
      <c r="G588" s="12" t="s">
        <v>10</v>
      </c>
    </row>
    <row r="589" spans="3:7" ht="15" thickBot="1" x14ac:dyDescent="0.35">
      <c r="C589" s="10">
        <v>43237</v>
      </c>
      <c r="D589" s="11">
        <v>0.79226851851851843</v>
      </c>
      <c r="E589" s="12" t="s">
        <v>9</v>
      </c>
      <c r="F589" s="12">
        <v>29</v>
      </c>
      <c r="G589" s="12" t="s">
        <v>10</v>
      </c>
    </row>
    <row r="590" spans="3:7" ht="15" thickBot="1" x14ac:dyDescent="0.35">
      <c r="C590" s="10">
        <v>43237</v>
      </c>
      <c r="D590" s="11">
        <v>0.79258101851851848</v>
      </c>
      <c r="E590" s="12" t="s">
        <v>9</v>
      </c>
      <c r="F590" s="12">
        <v>12</v>
      </c>
      <c r="G590" s="12" t="s">
        <v>11</v>
      </c>
    </row>
    <row r="591" spans="3:7" ht="15" thickBot="1" x14ac:dyDescent="0.35">
      <c r="C591" s="10">
        <v>43237</v>
      </c>
      <c r="D591" s="11">
        <v>0.79802083333333329</v>
      </c>
      <c r="E591" s="12" t="s">
        <v>9</v>
      </c>
      <c r="F591" s="12">
        <v>23</v>
      </c>
      <c r="G591" s="12" t="s">
        <v>10</v>
      </c>
    </row>
    <row r="592" spans="3:7" ht="15" thickBot="1" x14ac:dyDescent="0.35">
      <c r="C592" s="10">
        <v>43237</v>
      </c>
      <c r="D592" s="11">
        <v>0.79915509259259254</v>
      </c>
      <c r="E592" s="12" t="s">
        <v>9</v>
      </c>
      <c r="F592" s="12">
        <v>11</v>
      </c>
      <c r="G592" s="12" t="s">
        <v>11</v>
      </c>
    </row>
    <row r="593" spans="3:7" ht="15" thickBot="1" x14ac:dyDescent="0.35">
      <c r="C593" s="10">
        <v>43237</v>
      </c>
      <c r="D593" s="11">
        <v>0.81243055555555566</v>
      </c>
      <c r="E593" s="12" t="s">
        <v>9</v>
      </c>
      <c r="F593" s="12">
        <v>28</v>
      </c>
      <c r="G593" s="12" t="s">
        <v>11</v>
      </c>
    </row>
    <row r="594" spans="3:7" ht="15" thickBot="1" x14ac:dyDescent="0.35">
      <c r="C594" s="10">
        <v>43237</v>
      </c>
      <c r="D594" s="11">
        <v>0.82026620370370373</v>
      </c>
      <c r="E594" s="12" t="s">
        <v>9</v>
      </c>
      <c r="F594" s="12">
        <v>20</v>
      </c>
      <c r="G594" s="12" t="s">
        <v>10</v>
      </c>
    </row>
    <row r="595" spans="3:7" ht="15" thickBot="1" x14ac:dyDescent="0.35">
      <c r="C595" s="10">
        <v>43237</v>
      </c>
      <c r="D595" s="11">
        <v>0.82291666666666663</v>
      </c>
      <c r="E595" s="12" t="s">
        <v>9</v>
      </c>
      <c r="F595" s="12">
        <v>22</v>
      </c>
      <c r="G595" s="12" t="s">
        <v>10</v>
      </c>
    </row>
    <row r="596" spans="3:7" ht="15" thickBot="1" x14ac:dyDescent="0.35">
      <c r="C596" s="10">
        <v>43237</v>
      </c>
      <c r="D596" s="11">
        <v>0.82409722222222215</v>
      </c>
      <c r="E596" s="12" t="s">
        <v>9</v>
      </c>
      <c r="F596" s="12">
        <v>22</v>
      </c>
      <c r="G596" s="12" t="s">
        <v>10</v>
      </c>
    </row>
    <row r="597" spans="3:7" ht="15" thickBot="1" x14ac:dyDescent="0.35">
      <c r="C597" s="10">
        <v>43237</v>
      </c>
      <c r="D597" s="11">
        <v>0.8241087962962963</v>
      </c>
      <c r="E597" s="12" t="s">
        <v>9</v>
      </c>
      <c r="F597" s="12">
        <v>17</v>
      </c>
      <c r="G597" s="12" t="s">
        <v>10</v>
      </c>
    </row>
    <row r="598" spans="3:7" ht="15" thickBot="1" x14ac:dyDescent="0.35">
      <c r="C598" s="10">
        <v>43237</v>
      </c>
      <c r="D598" s="11">
        <v>0.82413194444444438</v>
      </c>
      <c r="E598" s="12" t="s">
        <v>9</v>
      </c>
      <c r="F598" s="12">
        <v>26</v>
      </c>
      <c r="G598" s="12" t="s">
        <v>10</v>
      </c>
    </row>
    <row r="599" spans="3:7" ht="15" thickBot="1" x14ac:dyDescent="0.35">
      <c r="C599" s="10">
        <v>43237</v>
      </c>
      <c r="D599" s="11">
        <v>0.82413194444444438</v>
      </c>
      <c r="E599" s="12" t="s">
        <v>9</v>
      </c>
      <c r="F599" s="12">
        <v>18</v>
      </c>
      <c r="G599" s="12" t="s">
        <v>10</v>
      </c>
    </row>
    <row r="600" spans="3:7" ht="15" thickBot="1" x14ac:dyDescent="0.35">
      <c r="C600" s="10">
        <v>43237</v>
      </c>
      <c r="D600" s="11">
        <v>0.82415509259259256</v>
      </c>
      <c r="E600" s="12" t="s">
        <v>9</v>
      </c>
      <c r="F600" s="12">
        <v>28</v>
      </c>
      <c r="G600" s="12" t="s">
        <v>10</v>
      </c>
    </row>
    <row r="601" spans="3:7" ht="15" thickBot="1" x14ac:dyDescent="0.35">
      <c r="C601" s="10">
        <v>43237</v>
      </c>
      <c r="D601" s="11">
        <v>0.82542824074074073</v>
      </c>
      <c r="E601" s="12" t="s">
        <v>9</v>
      </c>
      <c r="F601" s="12">
        <v>12</v>
      </c>
      <c r="G601" s="12" t="s">
        <v>11</v>
      </c>
    </row>
    <row r="602" spans="3:7" ht="15" thickBot="1" x14ac:dyDescent="0.35">
      <c r="C602" s="10">
        <v>43237</v>
      </c>
      <c r="D602" s="11">
        <v>0.82589120370370372</v>
      </c>
      <c r="E602" s="12" t="s">
        <v>9</v>
      </c>
      <c r="F602" s="12">
        <v>13</v>
      </c>
      <c r="G602" s="12" t="s">
        <v>11</v>
      </c>
    </row>
    <row r="603" spans="3:7" ht="15" thickBot="1" x14ac:dyDescent="0.35">
      <c r="C603" s="10">
        <v>43237</v>
      </c>
      <c r="D603" s="11">
        <v>0.82793981481481482</v>
      </c>
      <c r="E603" s="12" t="s">
        <v>9</v>
      </c>
      <c r="F603" s="12">
        <v>12</v>
      </c>
      <c r="G603" s="12" t="s">
        <v>11</v>
      </c>
    </row>
    <row r="604" spans="3:7" ht="15" thickBot="1" x14ac:dyDescent="0.35">
      <c r="C604" s="10">
        <v>43237</v>
      </c>
      <c r="D604" s="11">
        <v>0.82798611111111109</v>
      </c>
      <c r="E604" s="12" t="s">
        <v>9</v>
      </c>
      <c r="F604" s="12">
        <v>11</v>
      </c>
      <c r="G604" s="12" t="s">
        <v>11</v>
      </c>
    </row>
    <row r="605" spans="3:7" ht="15" thickBot="1" x14ac:dyDescent="0.35">
      <c r="C605" s="10">
        <v>43237</v>
      </c>
      <c r="D605" s="11">
        <v>0.82922453703703702</v>
      </c>
      <c r="E605" s="12" t="s">
        <v>9</v>
      </c>
      <c r="F605" s="12">
        <v>15</v>
      </c>
      <c r="G605" s="12" t="s">
        <v>11</v>
      </c>
    </row>
    <row r="606" spans="3:7" ht="15" thickBot="1" x14ac:dyDescent="0.35">
      <c r="C606" s="10">
        <v>43237</v>
      </c>
      <c r="D606" s="11">
        <v>0.82942129629629635</v>
      </c>
      <c r="E606" s="12" t="s">
        <v>9</v>
      </c>
      <c r="F606" s="12">
        <v>12</v>
      </c>
      <c r="G606" s="12" t="s">
        <v>11</v>
      </c>
    </row>
    <row r="607" spans="3:7" ht="15" thickBot="1" x14ac:dyDescent="0.35">
      <c r="C607" s="10">
        <v>43237</v>
      </c>
      <c r="D607" s="11">
        <v>0.83174768518518516</v>
      </c>
      <c r="E607" s="12" t="s">
        <v>9</v>
      </c>
      <c r="F607" s="12">
        <v>13</v>
      </c>
      <c r="G607" s="12" t="s">
        <v>11</v>
      </c>
    </row>
    <row r="608" spans="3:7" ht="15" thickBot="1" x14ac:dyDescent="0.35">
      <c r="C608" s="10">
        <v>43237</v>
      </c>
      <c r="D608" s="11">
        <v>0.8322222222222222</v>
      </c>
      <c r="E608" s="12" t="s">
        <v>9</v>
      </c>
      <c r="F608" s="12">
        <v>14</v>
      </c>
      <c r="G608" s="12" t="s">
        <v>10</v>
      </c>
    </row>
    <row r="609" spans="3:7" ht="15" thickBot="1" x14ac:dyDescent="0.35">
      <c r="C609" s="10">
        <v>43237</v>
      </c>
      <c r="D609" s="11">
        <v>0.8325231481481481</v>
      </c>
      <c r="E609" s="12" t="s">
        <v>9</v>
      </c>
      <c r="F609" s="12">
        <v>13</v>
      </c>
      <c r="G609" s="12" t="s">
        <v>11</v>
      </c>
    </row>
    <row r="610" spans="3:7" ht="15" thickBot="1" x14ac:dyDescent="0.35">
      <c r="C610" s="10">
        <v>43237</v>
      </c>
      <c r="D610" s="11">
        <v>0.84185185185185185</v>
      </c>
      <c r="E610" s="12" t="s">
        <v>9</v>
      </c>
      <c r="F610" s="12">
        <v>18</v>
      </c>
      <c r="G610" s="12" t="s">
        <v>11</v>
      </c>
    </row>
    <row r="611" spans="3:7" ht="15" thickBot="1" x14ac:dyDescent="0.35">
      <c r="C611" s="10">
        <v>43237</v>
      </c>
      <c r="D611" s="11">
        <v>0.85590277777777779</v>
      </c>
      <c r="E611" s="12" t="s">
        <v>9</v>
      </c>
      <c r="F611" s="12">
        <v>18</v>
      </c>
      <c r="G611" s="12" t="s">
        <v>10</v>
      </c>
    </row>
    <row r="612" spans="3:7" ht="15" thickBot="1" x14ac:dyDescent="0.35">
      <c r="C612" s="10">
        <v>43237</v>
      </c>
      <c r="D612" s="11">
        <v>0.85835648148148147</v>
      </c>
      <c r="E612" s="12" t="s">
        <v>9</v>
      </c>
      <c r="F612" s="12">
        <v>10</v>
      </c>
      <c r="G612" s="12" t="s">
        <v>10</v>
      </c>
    </row>
    <row r="613" spans="3:7" ht="15" thickBot="1" x14ac:dyDescent="0.35">
      <c r="C613" s="10">
        <v>43237</v>
      </c>
      <c r="D613" s="11">
        <v>0.86070601851851858</v>
      </c>
      <c r="E613" s="12" t="s">
        <v>9</v>
      </c>
      <c r="F613" s="12">
        <v>23</v>
      </c>
      <c r="G613" s="12" t="s">
        <v>11</v>
      </c>
    </row>
    <row r="614" spans="3:7" ht="15" thickBot="1" x14ac:dyDescent="0.35">
      <c r="C614" s="10">
        <v>43237</v>
      </c>
      <c r="D614" s="11">
        <v>0.88664351851851853</v>
      </c>
      <c r="E614" s="12" t="s">
        <v>9</v>
      </c>
      <c r="F614" s="12">
        <v>11</v>
      </c>
      <c r="G614" s="12" t="s">
        <v>10</v>
      </c>
    </row>
    <row r="615" spans="3:7" ht="15" thickBot="1" x14ac:dyDescent="0.35">
      <c r="C615" s="10">
        <v>43238</v>
      </c>
      <c r="D615" s="11">
        <v>0.15013888888888891</v>
      </c>
      <c r="E615" s="12" t="s">
        <v>9</v>
      </c>
      <c r="F615" s="12">
        <v>24</v>
      </c>
      <c r="G615" s="12" t="s">
        <v>10</v>
      </c>
    </row>
    <row r="616" spans="3:7" ht="15" thickBot="1" x14ac:dyDescent="0.35">
      <c r="C616" s="10">
        <v>43238</v>
      </c>
      <c r="D616" s="11">
        <v>0.15361111111111111</v>
      </c>
      <c r="E616" s="12" t="s">
        <v>9</v>
      </c>
      <c r="F616" s="12">
        <v>11</v>
      </c>
      <c r="G616" s="12" t="s">
        <v>11</v>
      </c>
    </row>
    <row r="617" spans="3:7" ht="15" thickBot="1" x14ac:dyDescent="0.35">
      <c r="C617" s="10">
        <v>43238</v>
      </c>
      <c r="D617" s="11">
        <v>0.15403935185185186</v>
      </c>
      <c r="E617" s="12" t="s">
        <v>9</v>
      </c>
      <c r="F617" s="12">
        <v>11</v>
      </c>
      <c r="G617" s="12" t="s">
        <v>11</v>
      </c>
    </row>
    <row r="618" spans="3:7" ht="15" thickBot="1" x14ac:dyDescent="0.35">
      <c r="C618" s="10">
        <v>43238</v>
      </c>
      <c r="D618" s="11">
        <v>0.26428240740740744</v>
      </c>
      <c r="E618" s="12" t="s">
        <v>9</v>
      </c>
      <c r="F618" s="12">
        <v>10</v>
      </c>
      <c r="G618" s="12" t="s">
        <v>11</v>
      </c>
    </row>
    <row r="619" spans="3:7" ht="15" thickBot="1" x14ac:dyDescent="0.35">
      <c r="C619" s="10">
        <v>43238</v>
      </c>
      <c r="D619" s="11">
        <v>0.30420138888888887</v>
      </c>
      <c r="E619" s="12" t="s">
        <v>9</v>
      </c>
      <c r="F619" s="12">
        <v>12</v>
      </c>
      <c r="G619" s="12" t="s">
        <v>11</v>
      </c>
    </row>
    <row r="620" spans="3:7" ht="15" thickBot="1" x14ac:dyDescent="0.35">
      <c r="C620" s="10">
        <v>43238</v>
      </c>
      <c r="D620" s="11">
        <v>0.31759259259259259</v>
      </c>
      <c r="E620" s="12" t="s">
        <v>9</v>
      </c>
      <c r="F620" s="12">
        <v>12</v>
      </c>
      <c r="G620" s="12" t="s">
        <v>11</v>
      </c>
    </row>
    <row r="621" spans="3:7" ht="15" thickBot="1" x14ac:dyDescent="0.35">
      <c r="C621" s="10">
        <v>43238</v>
      </c>
      <c r="D621" s="11">
        <v>0.31829861111111107</v>
      </c>
      <c r="E621" s="12" t="s">
        <v>9</v>
      </c>
      <c r="F621" s="12">
        <v>12</v>
      </c>
      <c r="G621" s="12" t="s">
        <v>11</v>
      </c>
    </row>
    <row r="622" spans="3:7" ht="15" thickBot="1" x14ac:dyDescent="0.35">
      <c r="C622" s="10">
        <v>43238</v>
      </c>
      <c r="D622" s="11">
        <v>0.32832175925925927</v>
      </c>
      <c r="E622" s="12" t="s">
        <v>9</v>
      </c>
      <c r="F622" s="12">
        <v>12</v>
      </c>
      <c r="G622" s="12" t="s">
        <v>10</v>
      </c>
    </row>
    <row r="623" spans="3:7" ht="15" thickBot="1" x14ac:dyDescent="0.35">
      <c r="C623" s="10">
        <v>43238</v>
      </c>
      <c r="D623" s="11">
        <v>0.32905092592592594</v>
      </c>
      <c r="E623" s="12" t="s">
        <v>9</v>
      </c>
      <c r="F623" s="12">
        <v>14</v>
      </c>
      <c r="G623" s="12" t="s">
        <v>10</v>
      </c>
    </row>
    <row r="624" spans="3:7" ht="15" thickBot="1" x14ac:dyDescent="0.35">
      <c r="C624" s="10">
        <v>43238</v>
      </c>
      <c r="D624" s="11">
        <v>0.32906249999999998</v>
      </c>
      <c r="E624" s="12" t="s">
        <v>9</v>
      </c>
      <c r="F624" s="12">
        <v>11</v>
      </c>
      <c r="G624" s="12" t="s">
        <v>10</v>
      </c>
    </row>
    <row r="625" spans="3:7" ht="15" thickBot="1" x14ac:dyDescent="0.35">
      <c r="C625" s="10">
        <v>43238</v>
      </c>
      <c r="D625" s="11">
        <v>0.34034722222222219</v>
      </c>
      <c r="E625" s="12" t="s">
        <v>9</v>
      </c>
      <c r="F625" s="12">
        <v>11</v>
      </c>
      <c r="G625" s="12" t="s">
        <v>11</v>
      </c>
    </row>
    <row r="626" spans="3:7" ht="15" thickBot="1" x14ac:dyDescent="0.35">
      <c r="C626" s="10">
        <v>43238</v>
      </c>
      <c r="D626" s="11">
        <v>0.34476851851851853</v>
      </c>
      <c r="E626" s="12" t="s">
        <v>9</v>
      </c>
      <c r="F626" s="12">
        <v>17</v>
      </c>
      <c r="G626" s="12" t="s">
        <v>10</v>
      </c>
    </row>
    <row r="627" spans="3:7" ht="15" thickBot="1" x14ac:dyDescent="0.35">
      <c r="C627" s="10">
        <v>43238</v>
      </c>
      <c r="D627" s="11">
        <v>0.34956018518518522</v>
      </c>
      <c r="E627" s="12" t="s">
        <v>9</v>
      </c>
      <c r="F627" s="12">
        <v>15</v>
      </c>
      <c r="G627" s="12" t="s">
        <v>11</v>
      </c>
    </row>
    <row r="628" spans="3:7" ht="15" thickBot="1" x14ac:dyDescent="0.35">
      <c r="C628" s="10">
        <v>43238</v>
      </c>
      <c r="D628" s="11">
        <v>0.34961805555555553</v>
      </c>
      <c r="E628" s="12" t="s">
        <v>9</v>
      </c>
      <c r="F628" s="12">
        <v>17</v>
      </c>
      <c r="G628" s="12" t="s">
        <v>11</v>
      </c>
    </row>
    <row r="629" spans="3:7" ht="15" thickBot="1" x14ac:dyDescent="0.35">
      <c r="C629" s="10">
        <v>43238</v>
      </c>
      <c r="D629" s="11">
        <v>0.34962962962962968</v>
      </c>
      <c r="E629" s="12" t="s">
        <v>9</v>
      </c>
      <c r="F629" s="12">
        <v>14</v>
      </c>
      <c r="G629" s="12" t="s">
        <v>11</v>
      </c>
    </row>
    <row r="630" spans="3:7" ht="15" thickBot="1" x14ac:dyDescent="0.35">
      <c r="C630" s="10">
        <v>43238</v>
      </c>
      <c r="D630" s="11">
        <v>0.34964120370370372</v>
      </c>
      <c r="E630" s="12" t="s">
        <v>9</v>
      </c>
      <c r="F630" s="12">
        <v>10</v>
      </c>
      <c r="G630" s="12" t="s">
        <v>11</v>
      </c>
    </row>
    <row r="631" spans="3:7" ht="15" thickBot="1" x14ac:dyDescent="0.35">
      <c r="C631" s="10">
        <v>43238</v>
      </c>
      <c r="D631" s="11">
        <v>0.36166666666666664</v>
      </c>
      <c r="E631" s="12" t="s">
        <v>9</v>
      </c>
      <c r="F631" s="12">
        <v>11</v>
      </c>
      <c r="G631" s="12" t="s">
        <v>11</v>
      </c>
    </row>
    <row r="632" spans="3:7" ht="15" thickBot="1" x14ac:dyDescent="0.35">
      <c r="C632" s="10">
        <v>43238</v>
      </c>
      <c r="D632" s="11">
        <v>0.36170138888888892</v>
      </c>
      <c r="E632" s="12" t="s">
        <v>9</v>
      </c>
      <c r="F632" s="12">
        <v>18</v>
      </c>
      <c r="G632" s="12" t="s">
        <v>11</v>
      </c>
    </row>
    <row r="633" spans="3:7" ht="15" thickBot="1" x14ac:dyDescent="0.35">
      <c r="C633" s="10">
        <v>43238</v>
      </c>
      <c r="D633" s="11">
        <v>0.36172453703703705</v>
      </c>
      <c r="E633" s="12" t="s">
        <v>9</v>
      </c>
      <c r="F633" s="12">
        <v>15</v>
      </c>
      <c r="G633" s="12" t="s">
        <v>11</v>
      </c>
    </row>
    <row r="634" spans="3:7" ht="15" thickBot="1" x14ac:dyDescent="0.35">
      <c r="C634" s="10">
        <v>43238</v>
      </c>
      <c r="D634" s="11">
        <v>0.37256944444444445</v>
      </c>
      <c r="E634" s="12" t="s">
        <v>9</v>
      </c>
      <c r="F634" s="12">
        <v>11</v>
      </c>
      <c r="G634" s="12" t="s">
        <v>10</v>
      </c>
    </row>
    <row r="635" spans="3:7" ht="15" thickBot="1" x14ac:dyDescent="0.35">
      <c r="C635" s="10">
        <v>43238</v>
      </c>
      <c r="D635" s="11">
        <v>0.37358796296296298</v>
      </c>
      <c r="E635" s="12" t="s">
        <v>9</v>
      </c>
      <c r="F635" s="12">
        <v>23</v>
      </c>
      <c r="G635" s="12" t="s">
        <v>10</v>
      </c>
    </row>
    <row r="636" spans="3:7" ht="15" thickBot="1" x14ac:dyDescent="0.35">
      <c r="C636" s="10">
        <v>43238</v>
      </c>
      <c r="D636" s="11">
        <v>0.37414351851851851</v>
      </c>
      <c r="E636" s="12" t="s">
        <v>9</v>
      </c>
      <c r="F636" s="12">
        <v>15</v>
      </c>
      <c r="G636" s="12" t="s">
        <v>11</v>
      </c>
    </row>
    <row r="637" spans="3:7" ht="15" thickBot="1" x14ac:dyDescent="0.35">
      <c r="C637" s="10">
        <v>43238</v>
      </c>
      <c r="D637" s="11">
        <v>0.40133101851851855</v>
      </c>
      <c r="E637" s="12" t="s">
        <v>9</v>
      </c>
      <c r="F637" s="12">
        <v>15</v>
      </c>
      <c r="G637" s="12" t="s">
        <v>10</v>
      </c>
    </row>
    <row r="638" spans="3:7" ht="15" thickBot="1" x14ac:dyDescent="0.35">
      <c r="C638" s="10">
        <v>43238</v>
      </c>
      <c r="D638" s="11">
        <v>0.40513888888888888</v>
      </c>
      <c r="E638" s="12" t="s">
        <v>9</v>
      </c>
      <c r="F638" s="12">
        <v>28</v>
      </c>
      <c r="G638" s="12" t="s">
        <v>10</v>
      </c>
    </row>
    <row r="639" spans="3:7" ht="15" thickBot="1" x14ac:dyDescent="0.35">
      <c r="C639" s="10">
        <v>43238</v>
      </c>
      <c r="D639" s="11">
        <v>0.40515046296296298</v>
      </c>
      <c r="E639" s="12" t="s">
        <v>9</v>
      </c>
      <c r="F639" s="12">
        <v>28</v>
      </c>
      <c r="G639" s="12" t="s">
        <v>10</v>
      </c>
    </row>
    <row r="640" spans="3:7" ht="15" thickBot="1" x14ac:dyDescent="0.35">
      <c r="C640" s="10">
        <v>43238</v>
      </c>
      <c r="D640" s="11">
        <v>0.40518518518518515</v>
      </c>
      <c r="E640" s="12" t="s">
        <v>9</v>
      </c>
      <c r="F640" s="12">
        <v>17</v>
      </c>
      <c r="G640" s="12" t="s">
        <v>10</v>
      </c>
    </row>
    <row r="641" spans="3:7" ht="15" thickBot="1" x14ac:dyDescent="0.35">
      <c r="C641" s="10">
        <v>43238</v>
      </c>
      <c r="D641" s="11">
        <v>0.42180555555555554</v>
      </c>
      <c r="E641" s="12" t="s">
        <v>9</v>
      </c>
      <c r="F641" s="12">
        <v>12</v>
      </c>
      <c r="G641" s="12" t="s">
        <v>11</v>
      </c>
    </row>
    <row r="642" spans="3:7" ht="15" thickBot="1" x14ac:dyDescent="0.35">
      <c r="C642" s="10">
        <v>43238</v>
      </c>
      <c r="D642" s="11">
        <v>0.42181712962962964</v>
      </c>
      <c r="E642" s="12" t="s">
        <v>9</v>
      </c>
      <c r="F642" s="12">
        <v>20</v>
      </c>
      <c r="G642" s="12" t="s">
        <v>11</v>
      </c>
    </row>
    <row r="643" spans="3:7" ht="15" thickBot="1" x14ac:dyDescent="0.35">
      <c r="C643" s="10">
        <v>43238</v>
      </c>
      <c r="D643" s="11">
        <v>0.42182870370370368</v>
      </c>
      <c r="E643" s="12" t="s">
        <v>9</v>
      </c>
      <c r="F643" s="12">
        <v>14</v>
      </c>
      <c r="G643" s="12" t="s">
        <v>11</v>
      </c>
    </row>
    <row r="644" spans="3:7" ht="15" thickBot="1" x14ac:dyDescent="0.35">
      <c r="C644" s="10">
        <v>43238</v>
      </c>
      <c r="D644" s="11">
        <v>0.42184027777777783</v>
      </c>
      <c r="E644" s="12" t="s">
        <v>9</v>
      </c>
      <c r="F644" s="12">
        <v>15</v>
      </c>
      <c r="G644" s="12" t="s">
        <v>11</v>
      </c>
    </row>
    <row r="645" spans="3:7" ht="15" thickBot="1" x14ac:dyDescent="0.35">
      <c r="C645" s="10">
        <v>43238</v>
      </c>
      <c r="D645" s="11">
        <v>0.421875</v>
      </c>
      <c r="E645" s="12" t="s">
        <v>9</v>
      </c>
      <c r="F645" s="12">
        <v>17</v>
      </c>
      <c r="G645" s="12" t="s">
        <v>11</v>
      </c>
    </row>
    <row r="646" spans="3:7" ht="15" thickBot="1" x14ac:dyDescent="0.35">
      <c r="C646" s="10">
        <v>43238</v>
      </c>
      <c r="D646" s="11">
        <v>0.42188657407407404</v>
      </c>
      <c r="E646" s="12" t="s">
        <v>9</v>
      </c>
      <c r="F646" s="12">
        <v>17</v>
      </c>
      <c r="G646" s="12" t="s">
        <v>11</v>
      </c>
    </row>
    <row r="647" spans="3:7" ht="15" thickBot="1" x14ac:dyDescent="0.35">
      <c r="C647" s="10">
        <v>43238</v>
      </c>
      <c r="D647" s="11">
        <v>0.42188657407407404</v>
      </c>
      <c r="E647" s="12" t="s">
        <v>9</v>
      </c>
      <c r="F647" s="12">
        <v>15</v>
      </c>
      <c r="G647" s="12" t="s">
        <v>11</v>
      </c>
    </row>
    <row r="648" spans="3:7" ht="15" thickBot="1" x14ac:dyDescent="0.35">
      <c r="C648" s="10">
        <v>43238</v>
      </c>
      <c r="D648" s="11">
        <v>0.42189814814814813</v>
      </c>
      <c r="E648" s="12" t="s">
        <v>9</v>
      </c>
      <c r="F648" s="12">
        <v>8</v>
      </c>
      <c r="G648" s="12" t="s">
        <v>11</v>
      </c>
    </row>
    <row r="649" spans="3:7" ht="15" thickBot="1" x14ac:dyDescent="0.35">
      <c r="C649" s="10">
        <v>43238</v>
      </c>
      <c r="D649" s="11">
        <v>0.42190972222222217</v>
      </c>
      <c r="E649" s="12" t="s">
        <v>9</v>
      </c>
      <c r="F649" s="12">
        <v>8</v>
      </c>
      <c r="G649" s="12" t="s">
        <v>11</v>
      </c>
    </row>
    <row r="650" spans="3:7" ht="15" thickBot="1" x14ac:dyDescent="0.35">
      <c r="C650" s="10">
        <v>43238</v>
      </c>
      <c r="D650" s="11">
        <v>0.42574074074074075</v>
      </c>
      <c r="E650" s="12" t="s">
        <v>9</v>
      </c>
      <c r="F650" s="12">
        <v>10</v>
      </c>
      <c r="G650" s="12" t="s">
        <v>11</v>
      </c>
    </row>
    <row r="651" spans="3:7" ht="15" thickBot="1" x14ac:dyDescent="0.35">
      <c r="C651" s="10">
        <v>43238</v>
      </c>
      <c r="D651" s="11">
        <v>0.43322916666666672</v>
      </c>
      <c r="E651" s="12" t="s">
        <v>9</v>
      </c>
      <c r="F651" s="12">
        <v>13</v>
      </c>
      <c r="G651" s="12" t="s">
        <v>11</v>
      </c>
    </row>
    <row r="652" spans="3:7" ht="15" thickBot="1" x14ac:dyDescent="0.35">
      <c r="C652" s="10">
        <v>43238</v>
      </c>
      <c r="D652" s="11">
        <v>0.43846064814814811</v>
      </c>
      <c r="E652" s="12" t="s">
        <v>9</v>
      </c>
      <c r="F652" s="12">
        <v>12</v>
      </c>
      <c r="G652" s="12" t="s">
        <v>10</v>
      </c>
    </row>
    <row r="653" spans="3:7" ht="15" thickBot="1" x14ac:dyDescent="0.35">
      <c r="C653" s="10">
        <v>43238</v>
      </c>
      <c r="D653" s="11">
        <v>0.49255787037037035</v>
      </c>
      <c r="E653" s="12" t="s">
        <v>9</v>
      </c>
      <c r="F653" s="12">
        <v>15</v>
      </c>
      <c r="G653" s="12" t="s">
        <v>10</v>
      </c>
    </row>
    <row r="654" spans="3:7" ht="15" thickBot="1" x14ac:dyDescent="0.35">
      <c r="C654" s="10">
        <v>43238</v>
      </c>
      <c r="D654" s="11">
        <v>0.49258101851851849</v>
      </c>
      <c r="E654" s="12" t="s">
        <v>9</v>
      </c>
      <c r="F654" s="12">
        <v>14</v>
      </c>
      <c r="G654" s="12" t="s">
        <v>10</v>
      </c>
    </row>
    <row r="655" spans="3:7" ht="15" thickBot="1" x14ac:dyDescent="0.35">
      <c r="C655" s="10">
        <v>43238</v>
      </c>
      <c r="D655" s="11">
        <v>0.49763888888888891</v>
      </c>
      <c r="E655" s="12" t="s">
        <v>9</v>
      </c>
      <c r="F655" s="12">
        <v>16</v>
      </c>
      <c r="G655" s="12" t="s">
        <v>10</v>
      </c>
    </row>
    <row r="656" spans="3:7" ht="15" thickBot="1" x14ac:dyDescent="0.35">
      <c r="C656" s="10">
        <v>43238</v>
      </c>
      <c r="D656" s="11">
        <v>0.49770833333333336</v>
      </c>
      <c r="E656" s="12" t="s">
        <v>9</v>
      </c>
      <c r="F656" s="12">
        <v>17</v>
      </c>
      <c r="G656" s="12" t="s">
        <v>10</v>
      </c>
    </row>
    <row r="657" spans="3:7" ht="15" thickBot="1" x14ac:dyDescent="0.35">
      <c r="C657" s="10">
        <v>43238</v>
      </c>
      <c r="D657" s="11">
        <v>0.4990856481481481</v>
      </c>
      <c r="E657" s="12" t="s">
        <v>9</v>
      </c>
      <c r="F657" s="12">
        <v>16</v>
      </c>
      <c r="G657" s="12" t="s">
        <v>11</v>
      </c>
    </row>
    <row r="658" spans="3:7" ht="15" thickBot="1" x14ac:dyDescent="0.35">
      <c r="C658" s="10">
        <v>43238</v>
      </c>
      <c r="D658" s="11">
        <v>0.49923611111111116</v>
      </c>
      <c r="E658" s="12" t="s">
        <v>9</v>
      </c>
      <c r="F658" s="12">
        <v>12</v>
      </c>
      <c r="G658" s="12" t="s">
        <v>10</v>
      </c>
    </row>
    <row r="659" spans="3:7" ht="15" thickBot="1" x14ac:dyDescent="0.35">
      <c r="C659" s="10">
        <v>43238</v>
      </c>
      <c r="D659" s="11">
        <v>0.50587962962962962</v>
      </c>
      <c r="E659" s="12" t="s">
        <v>9</v>
      </c>
      <c r="F659" s="12">
        <v>12</v>
      </c>
      <c r="G659" s="12" t="s">
        <v>11</v>
      </c>
    </row>
    <row r="660" spans="3:7" ht="15" thickBot="1" x14ac:dyDescent="0.35">
      <c r="C660" s="10">
        <v>43238</v>
      </c>
      <c r="D660" s="11">
        <v>0.50589120370370366</v>
      </c>
      <c r="E660" s="12" t="s">
        <v>9</v>
      </c>
      <c r="F660" s="12">
        <v>10</v>
      </c>
      <c r="G660" s="12" t="s">
        <v>11</v>
      </c>
    </row>
    <row r="661" spans="3:7" ht="15" thickBot="1" x14ac:dyDescent="0.35">
      <c r="C661" s="10">
        <v>43238</v>
      </c>
      <c r="D661" s="11">
        <v>0.50805555555555559</v>
      </c>
      <c r="E661" s="12" t="s">
        <v>9</v>
      </c>
      <c r="F661" s="12">
        <v>9</v>
      </c>
      <c r="G661" s="12" t="s">
        <v>10</v>
      </c>
    </row>
    <row r="662" spans="3:7" ht="15" thickBot="1" x14ac:dyDescent="0.35">
      <c r="C662" s="10">
        <v>43238</v>
      </c>
      <c r="D662" s="11">
        <v>0.50821759259259258</v>
      </c>
      <c r="E662" s="12" t="s">
        <v>9</v>
      </c>
      <c r="F662" s="12">
        <v>11</v>
      </c>
      <c r="G662" s="12" t="s">
        <v>10</v>
      </c>
    </row>
    <row r="663" spans="3:7" ht="15" thickBot="1" x14ac:dyDescent="0.35">
      <c r="C663" s="10">
        <v>43238</v>
      </c>
      <c r="D663" s="11">
        <v>0.50821759259259258</v>
      </c>
      <c r="E663" s="12" t="s">
        <v>9</v>
      </c>
      <c r="F663" s="12">
        <v>0</v>
      </c>
      <c r="G663" s="12" t="s">
        <v>11</v>
      </c>
    </row>
    <row r="664" spans="3:7" ht="15" thickBot="1" x14ac:dyDescent="0.35">
      <c r="C664" s="10">
        <v>43238</v>
      </c>
      <c r="D664" s="11">
        <v>0.51791666666666669</v>
      </c>
      <c r="E664" s="12" t="s">
        <v>9</v>
      </c>
      <c r="F664" s="12">
        <v>4</v>
      </c>
      <c r="G664" s="12" t="s">
        <v>10</v>
      </c>
    </row>
    <row r="665" spans="3:7" ht="15" thickBot="1" x14ac:dyDescent="0.35">
      <c r="C665" s="10">
        <v>43238</v>
      </c>
      <c r="D665" s="11">
        <v>0.5180555555555556</v>
      </c>
      <c r="E665" s="12" t="s">
        <v>9</v>
      </c>
      <c r="F665" s="12">
        <v>20</v>
      </c>
      <c r="G665" s="12" t="s">
        <v>10</v>
      </c>
    </row>
    <row r="666" spans="3:7" ht="15" thickBot="1" x14ac:dyDescent="0.35">
      <c r="C666" s="10">
        <v>43238</v>
      </c>
      <c r="D666" s="11">
        <v>0.51811342592592591</v>
      </c>
      <c r="E666" s="12" t="s">
        <v>9</v>
      </c>
      <c r="F666" s="12">
        <v>16</v>
      </c>
      <c r="G666" s="12" t="s">
        <v>10</v>
      </c>
    </row>
    <row r="667" spans="3:7" ht="15" thickBot="1" x14ac:dyDescent="0.35">
      <c r="C667" s="10">
        <v>43238</v>
      </c>
      <c r="D667" s="11">
        <v>0.5189583333333333</v>
      </c>
      <c r="E667" s="12" t="s">
        <v>9</v>
      </c>
      <c r="F667" s="12">
        <v>11</v>
      </c>
      <c r="G667" s="12" t="s">
        <v>11</v>
      </c>
    </row>
    <row r="668" spans="3:7" ht="15" thickBot="1" x14ac:dyDescent="0.35">
      <c r="C668" s="10">
        <v>43238</v>
      </c>
      <c r="D668" s="11">
        <v>0.51935185185185184</v>
      </c>
      <c r="E668" s="12" t="s">
        <v>9</v>
      </c>
      <c r="F668" s="12">
        <v>13</v>
      </c>
      <c r="G668" s="12" t="s">
        <v>11</v>
      </c>
    </row>
    <row r="669" spans="3:7" ht="15" thickBot="1" x14ac:dyDescent="0.35">
      <c r="C669" s="10">
        <v>43238</v>
      </c>
      <c r="D669" s="11">
        <v>0.52282407407407405</v>
      </c>
      <c r="E669" s="12" t="s">
        <v>9</v>
      </c>
      <c r="F669" s="12">
        <v>16</v>
      </c>
      <c r="G669" s="12" t="s">
        <v>10</v>
      </c>
    </row>
    <row r="670" spans="3:7" ht="15" thickBot="1" x14ac:dyDescent="0.35">
      <c r="C670" s="10">
        <v>43238</v>
      </c>
      <c r="D670" s="11">
        <v>0.52986111111111112</v>
      </c>
      <c r="E670" s="12" t="s">
        <v>9</v>
      </c>
      <c r="F670" s="12">
        <v>17</v>
      </c>
      <c r="G670" s="12" t="s">
        <v>11</v>
      </c>
    </row>
    <row r="671" spans="3:7" ht="15" thickBot="1" x14ac:dyDescent="0.35">
      <c r="C671" s="10">
        <v>43238</v>
      </c>
      <c r="D671" s="11">
        <v>0.55240740740740735</v>
      </c>
      <c r="E671" s="12" t="s">
        <v>9</v>
      </c>
      <c r="F671" s="12">
        <v>12</v>
      </c>
      <c r="G671" s="12" t="s">
        <v>10</v>
      </c>
    </row>
    <row r="672" spans="3:7" ht="15" thickBot="1" x14ac:dyDescent="0.35">
      <c r="C672" s="10">
        <v>43238</v>
      </c>
      <c r="D672" s="11">
        <v>0.55530092592592595</v>
      </c>
      <c r="E672" s="12" t="s">
        <v>9</v>
      </c>
      <c r="F672" s="12">
        <v>26</v>
      </c>
      <c r="G672" s="12" t="s">
        <v>10</v>
      </c>
    </row>
    <row r="673" spans="3:7" ht="15" thickBot="1" x14ac:dyDescent="0.35">
      <c r="C673" s="10">
        <v>43238</v>
      </c>
      <c r="D673" s="11">
        <v>0.56033564814814818</v>
      </c>
      <c r="E673" s="12" t="s">
        <v>9</v>
      </c>
      <c r="F673" s="12">
        <v>17</v>
      </c>
      <c r="G673" s="12" t="s">
        <v>11</v>
      </c>
    </row>
    <row r="674" spans="3:7" ht="15" thickBot="1" x14ac:dyDescent="0.35">
      <c r="C674" s="10">
        <v>43238</v>
      </c>
      <c r="D674" s="11">
        <v>0.56034722222222222</v>
      </c>
      <c r="E674" s="12" t="s">
        <v>9</v>
      </c>
      <c r="F674" s="12">
        <v>16</v>
      </c>
      <c r="G674" s="12" t="s">
        <v>11</v>
      </c>
    </row>
    <row r="675" spans="3:7" ht="15" thickBot="1" x14ac:dyDescent="0.35">
      <c r="C675" s="10">
        <v>43238</v>
      </c>
      <c r="D675" s="11">
        <v>0.57553240740740741</v>
      </c>
      <c r="E675" s="12" t="s">
        <v>9</v>
      </c>
      <c r="F675" s="12">
        <v>9</v>
      </c>
      <c r="G675" s="12" t="s">
        <v>10</v>
      </c>
    </row>
    <row r="676" spans="3:7" ht="15" thickBot="1" x14ac:dyDescent="0.35">
      <c r="C676" s="10">
        <v>43238</v>
      </c>
      <c r="D676" s="11">
        <v>0.57554398148148145</v>
      </c>
      <c r="E676" s="12" t="s">
        <v>9</v>
      </c>
      <c r="F676" s="12">
        <v>8</v>
      </c>
      <c r="G676" s="12" t="s">
        <v>10</v>
      </c>
    </row>
    <row r="677" spans="3:7" ht="15" thickBot="1" x14ac:dyDescent="0.35">
      <c r="C677" s="10">
        <v>43238</v>
      </c>
      <c r="D677" s="11">
        <v>0.57556712962962964</v>
      </c>
      <c r="E677" s="12" t="s">
        <v>9</v>
      </c>
      <c r="F677" s="12">
        <v>16</v>
      </c>
      <c r="G677" s="12" t="s">
        <v>10</v>
      </c>
    </row>
    <row r="678" spans="3:7" ht="15" thickBot="1" x14ac:dyDescent="0.35">
      <c r="C678" s="10">
        <v>43238</v>
      </c>
      <c r="D678" s="11">
        <v>0.57557870370370368</v>
      </c>
      <c r="E678" s="12" t="s">
        <v>9</v>
      </c>
      <c r="F678" s="12">
        <v>16</v>
      </c>
      <c r="G678" s="12" t="s">
        <v>10</v>
      </c>
    </row>
    <row r="679" spans="3:7" ht="15" thickBot="1" x14ac:dyDescent="0.35">
      <c r="C679" s="10">
        <v>43238</v>
      </c>
      <c r="D679" s="11">
        <v>0.5756134259259259</v>
      </c>
      <c r="E679" s="12" t="s">
        <v>9</v>
      </c>
      <c r="F679" s="12">
        <v>11</v>
      </c>
      <c r="G679" s="12" t="s">
        <v>10</v>
      </c>
    </row>
    <row r="680" spans="3:7" ht="15" thickBot="1" x14ac:dyDescent="0.35">
      <c r="C680" s="10">
        <v>43238</v>
      </c>
      <c r="D680" s="11">
        <v>0.5756134259259259</v>
      </c>
      <c r="E680" s="12" t="s">
        <v>9</v>
      </c>
      <c r="F680" s="12">
        <v>10</v>
      </c>
      <c r="G680" s="12" t="s">
        <v>10</v>
      </c>
    </row>
    <row r="681" spans="3:7" ht="15" thickBot="1" x14ac:dyDescent="0.35">
      <c r="C681" s="10">
        <v>43238</v>
      </c>
      <c r="D681" s="11">
        <v>0.57703703703703701</v>
      </c>
      <c r="E681" s="12" t="s">
        <v>9</v>
      </c>
      <c r="F681" s="12">
        <v>10</v>
      </c>
      <c r="G681" s="12" t="s">
        <v>11</v>
      </c>
    </row>
    <row r="682" spans="3:7" ht="15" thickBot="1" x14ac:dyDescent="0.35">
      <c r="C682" s="10">
        <v>43238</v>
      </c>
      <c r="D682" s="11">
        <v>0.5770601851851852</v>
      </c>
      <c r="E682" s="12" t="s">
        <v>9</v>
      </c>
      <c r="F682" s="12">
        <v>14</v>
      </c>
      <c r="G682" s="12" t="s">
        <v>11</v>
      </c>
    </row>
    <row r="683" spans="3:7" ht="15" thickBot="1" x14ac:dyDescent="0.35">
      <c r="C683" s="10">
        <v>43238</v>
      </c>
      <c r="D683" s="11">
        <v>0.57710648148148147</v>
      </c>
      <c r="E683" s="12" t="s">
        <v>9</v>
      </c>
      <c r="F683" s="12">
        <v>12</v>
      </c>
      <c r="G683" s="12" t="s">
        <v>11</v>
      </c>
    </row>
    <row r="684" spans="3:7" ht="15" thickBot="1" x14ac:dyDescent="0.35">
      <c r="C684" s="10">
        <v>43238</v>
      </c>
      <c r="D684" s="11">
        <v>0.57890046296296294</v>
      </c>
      <c r="E684" s="12" t="s">
        <v>9</v>
      </c>
      <c r="F684" s="12">
        <v>25</v>
      </c>
      <c r="G684" s="12" t="s">
        <v>10</v>
      </c>
    </row>
    <row r="685" spans="3:7" ht="15" thickBot="1" x14ac:dyDescent="0.35">
      <c r="C685" s="10">
        <v>43238</v>
      </c>
      <c r="D685" s="11">
        <v>0.58037037037037031</v>
      </c>
      <c r="E685" s="12" t="s">
        <v>9</v>
      </c>
      <c r="F685" s="12">
        <v>35</v>
      </c>
      <c r="G685" s="12" t="s">
        <v>10</v>
      </c>
    </row>
    <row r="686" spans="3:7" ht="15" thickBot="1" x14ac:dyDescent="0.35">
      <c r="C686" s="10">
        <v>43238</v>
      </c>
      <c r="D686" s="11">
        <v>0.60753472222222216</v>
      </c>
      <c r="E686" s="12" t="s">
        <v>9</v>
      </c>
      <c r="F686" s="12">
        <v>21</v>
      </c>
      <c r="G686" s="12" t="s">
        <v>10</v>
      </c>
    </row>
    <row r="687" spans="3:7" ht="15" thickBot="1" x14ac:dyDescent="0.35">
      <c r="C687" s="10">
        <v>43238</v>
      </c>
      <c r="D687" s="11">
        <v>0.60754629629629631</v>
      </c>
      <c r="E687" s="12" t="s">
        <v>9</v>
      </c>
      <c r="F687" s="12">
        <v>13</v>
      </c>
      <c r="G687" s="12" t="s">
        <v>10</v>
      </c>
    </row>
    <row r="688" spans="3:7" ht="15" thickBot="1" x14ac:dyDescent="0.35">
      <c r="C688" s="10">
        <v>43238</v>
      </c>
      <c r="D688" s="11">
        <v>0.6075694444444445</v>
      </c>
      <c r="E688" s="12" t="s">
        <v>9</v>
      </c>
      <c r="F688" s="12">
        <v>16</v>
      </c>
      <c r="G688" s="12" t="s">
        <v>10</v>
      </c>
    </row>
    <row r="689" spans="3:7" ht="15" thickBot="1" x14ac:dyDescent="0.35">
      <c r="C689" s="10">
        <v>43238</v>
      </c>
      <c r="D689" s="11">
        <v>0.60946759259259264</v>
      </c>
      <c r="E689" s="12" t="s">
        <v>9</v>
      </c>
      <c r="F689" s="12">
        <v>16</v>
      </c>
      <c r="G689" s="12" t="s">
        <v>11</v>
      </c>
    </row>
    <row r="690" spans="3:7" ht="15" thickBot="1" x14ac:dyDescent="0.35">
      <c r="C690" s="10">
        <v>43238</v>
      </c>
      <c r="D690" s="11">
        <v>0.61805555555555558</v>
      </c>
      <c r="E690" s="12" t="s">
        <v>9</v>
      </c>
      <c r="F690" s="12">
        <v>25</v>
      </c>
      <c r="G690" s="12" t="s">
        <v>11</v>
      </c>
    </row>
    <row r="691" spans="3:7" ht="15" thickBot="1" x14ac:dyDescent="0.35">
      <c r="C691" s="10">
        <v>43238</v>
      </c>
      <c r="D691" s="11">
        <v>0.61806712962962962</v>
      </c>
      <c r="E691" s="12" t="s">
        <v>9</v>
      </c>
      <c r="F691" s="12">
        <v>17</v>
      </c>
      <c r="G691" s="12" t="s">
        <v>11</v>
      </c>
    </row>
    <row r="692" spans="3:7" ht="15" thickBot="1" x14ac:dyDescent="0.35">
      <c r="C692" s="10">
        <v>43238</v>
      </c>
      <c r="D692" s="11">
        <v>0.61806712962962962</v>
      </c>
      <c r="E692" s="12" t="s">
        <v>9</v>
      </c>
      <c r="F692" s="12">
        <v>17</v>
      </c>
      <c r="G692" s="12" t="s">
        <v>11</v>
      </c>
    </row>
    <row r="693" spans="3:7" ht="15" thickBot="1" x14ac:dyDescent="0.35">
      <c r="C693" s="10">
        <v>43238</v>
      </c>
      <c r="D693" s="11">
        <v>0.61807870370370377</v>
      </c>
      <c r="E693" s="12" t="s">
        <v>9</v>
      </c>
      <c r="F693" s="12">
        <v>17</v>
      </c>
      <c r="G693" s="12" t="s">
        <v>11</v>
      </c>
    </row>
    <row r="694" spans="3:7" ht="15" thickBot="1" x14ac:dyDescent="0.35">
      <c r="C694" s="10">
        <v>43238</v>
      </c>
      <c r="D694" s="11">
        <v>0.61809027777777781</v>
      </c>
      <c r="E694" s="12" t="s">
        <v>9</v>
      </c>
      <c r="F694" s="12">
        <v>24</v>
      </c>
      <c r="G694" s="12" t="s">
        <v>11</v>
      </c>
    </row>
    <row r="695" spans="3:7" ht="15" thickBot="1" x14ac:dyDescent="0.35">
      <c r="C695" s="10">
        <v>43238</v>
      </c>
      <c r="D695" s="11">
        <v>0.61810185185185185</v>
      </c>
      <c r="E695" s="12" t="s">
        <v>9</v>
      </c>
      <c r="F695" s="12">
        <v>20</v>
      </c>
      <c r="G695" s="12" t="s">
        <v>11</v>
      </c>
    </row>
    <row r="696" spans="3:7" ht="15" thickBot="1" x14ac:dyDescent="0.35">
      <c r="C696" s="10">
        <v>43238</v>
      </c>
      <c r="D696" s="11">
        <v>0.61812500000000004</v>
      </c>
      <c r="E696" s="12" t="s">
        <v>9</v>
      </c>
      <c r="F696" s="12">
        <v>13</v>
      </c>
      <c r="G696" s="12" t="s">
        <v>11</v>
      </c>
    </row>
    <row r="697" spans="3:7" ht="15" thickBot="1" x14ac:dyDescent="0.35">
      <c r="C697" s="10">
        <v>43238</v>
      </c>
      <c r="D697" s="11">
        <v>0.62194444444444441</v>
      </c>
      <c r="E697" s="12" t="s">
        <v>9</v>
      </c>
      <c r="F697" s="12">
        <v>11</v>
      </c>
      <c r="G697" s="12" t="s">
        <v>11</v>
      </c>
    </row>
    <row r="698" spans="3:7" ht="15" thickBot="1" x14ac:dyDescent="0.35">
      <c r="C698" s="10">
        <v>43238</v>
      </c>
      <c r="D698" s="11">
        <v>0.62351851851851847</v>
      </c>
      <c r="E698" s="12" t="s">
        <v>9</v>
      </c>
      <c r="F698" s="12">
        <v>22</v>
      </c>
      <c r="G698" s="12" t="s">
        <v>10</v>
      </c>
    </row>
    <row r="699" spans="3:7" ht="15" thickBot="1" x14ac:dyDescent="0.35">
      <c r="C699" s="10">
        <v>43238</v>
      </c>
      <c r="D699" s="11">
        <v>0.62356481481481485</v>
      </c>
      <c r="E699" s="12" t="s">
        <v>9</v>
      </c>
      <c r="F699" s="12">
        <v>19</v>
      </c>
      <c r="G699" s="12" t="s">
        <v>10</v>
      </c>
    </row>
    <row r="700" spans="3:7" ht="15" thickBot="1" x14ac:dyDescent="0.35">
      <c r="C700" s="10">
        <v>43238</v>
      </c>
      <c r="D700" s="11">
        <v>0.63773148148148151</v>
      </c>
      <c r="E700" s="12" t="s">
        <v>9</v>
      </c>
      <c r="F700" s="12">
        <v>11</v>
      </c>
      <c r="G700" s="12" t="s">
        <v>11</v>
      </c>
    </row>
    <row r="701" spans="3:7" ht="15" thickBot="1" x14ac:dyDescent="0.35">
      <c r="C701" s="10">
        <v>43238</v>
      </c>
      <c r="D701" s="11">
        <v>0.64188657407407412</v>
      </c>
      <c r="E701" s="12" t="s">
        <v>9</v>
      </c>
      <c r="F701" s="12">
        <v>21</v>
      </c>
      <c r="G701" s="12" t="s">
        <v>10</v>
      </c>
    </row>
    <row r="702" spans="3:7" ht="15" thickBot="1" x14ac:dyDescent="0.35">
      <c r="C702" s="10">
        <v>43238</v>
      </c>
      <c r="D702" s="11">
        <v>0.65150462962962963</v>
      </c>
      <c r="E702" s="12" t="s">
        <v>9</v>
      </c>
      <c r="F702" s="12">
        <v>22</v>
      </c>
      <c r="G702" s="12" t="s">
        <v>11</v>
      </c>
    </row>
    <row r="703" spans="3:7" ht="15" thickBot="1" x14ac:dyDescent="0.35">
      <c r="C703" s="10">
        <v>43238</v>
      </c>
      <c r="D703" s="11">
        <v>0.66377314814814814</v>
      </c>
      <c r="E703" s="12" t="s">
        <v>9</v>
      </c>
      <c r="F703" s="12">
        <v>22</v>
      </c>
      <c r="G703" s="12" t="s">
        <v>11</v>
      </c>
    </row>
    <row r="704" spans="3:7" ht="15" thickBot="1" x14ac:dyDescent="0.35">
      <c r="C704" s="10">
        <v>43238</v>
      </c>
      <c r="D704" s="11">
        <v>0.67796296296296299</v>
      </c>
      <c r="E704" s="12" t="s">
        <v>9</v>
      </c>
      <c r="F704" s="12">
        <v>13</v>
      </c>
      <c r="G704" s="12" t="s">
        <v>10</v>
      </c>
    </row>
    <row r="705" spans="3:7" ht="15" thickBot="1" x14ac:dyDescent="0.35">
      <c r="C705" s="10">
        <v>43238</v>
      </c>
      <c r="D705" s="11">
        <v>0.67796296296296299</v>
      </c>
      <c r="E705" s="12" t="s">
        <v>9</v>
      </c>
      <c r="F705" s="12">
        <v>18</v>
      </c>
      <c r="G705" s="12" t="s">
        <v>10</v>
      </c>
    </row>
    <row r="706" spans="3:7" ht="15" thickBot="1" x14ac:dyDescent="0.35">
      <c r="C706" s="10">
        <v>43238</v>
      </c>
      <c r="D706" s="11">
        <v>0.67797453703703703</v>
      </c>
      <c r="E706" s="12" t="s">
        <v>9</v>
      </c>
      <c r="F706" s="12">
        <v>15</v>
      </c>
      <c r="G706" s="12" t="s">
        <v>10</v>
      </c>
    </row>
    <row r="707" spans="3:7" ht="15" thickBot="1" x14ac:dyDescent="0.35">
      <c r="C707" s="10">
        <v>43238</v>
      </c>
      <c r="D707" s="11">
        <v>0.67800925925925926</v>
      </c>
      <c r="E707" s="12" t="s">
        <v>9</v>
      </c>
      <c r="F707" s="12">
        <v>23</v>
      </c>
      <c r="G707" s="12" t="s">
        <v>10</v>
      </c>
    </row>
    <row r="708" spans="3:7" ht="15" thickBot="1" x14ac:dyDescent="0.35">
      <c r="C708" s="10">
        <v>43238</v>
      </c>
      <c r="D708" s="11">
        <v>0.67802083333333341</v>
      </c>
      <c r="E708" s="12" t="s">
        <v>9</v>
      </c>
      <c r="F708" s="12">
        <v>23</v>
      </c>
      <c r="G708" s="12" t="s">
        <v>10</v>
      </c>
    </row>
    <row r="709" spans="3:7" ht="15" thickBot="1" x14ac:dyDescent="0.35">
      <c r="C709" s="10">
        <v>43238</v>
      </c>
      <c r="D709" s="11">
        <v>0.68678240740740737</v>
      </c>
      <c r="E709" s="12" t="s">
        <v>9</v>
      </c>
      <c r="F709" s="12">
        <v>15</v>
      </c>
      <c r="G709" s="12" t="s">
        <v>10</v>
      </c>
    </row>
    <row r="710" spans="3:7" ht="15" thickBot="1" x14ac:dyDescent="0.35">
      <c r="C710" s="10">
        <v>43238</v>
      </c>
      <c r="D710" s="11">
        <v>0.6868171296296296</v>
      </c>
      <c r="E710" s="12" t="s">
        <v>9</v>
      </c>
      <c r="F710" s="12">
        <v>22</v>
      </c>
      <c r="G710" s="12" t="s">
        <v>10</v>
      </c>
    </row>
    <row r="711" spans="3:7" ht="15" thickBot="1" x14ac:dyDescent="0.35">
      <c r="C711" s="10">
        <v>43238</v>
      </c>
      <c r="D711" s="11">
        <v>0.68682870370370364</v>
      </c>
      <c r="E711" s="12" t="s">
        <v>9</v>
      </c>
      <c r="F711" s="12">
        <v>25</v>
      </c>
      <c r="G711" s="12" t="s">
        <v>10</v>
      </c>
    </row>
    <row r="712" spans="3:7" ht="15" thickBot="1" x14ac:dyDescent="0.35">
      <c r="C712" s="10">
        <v>43238</v>
      </c>
      <c r="D712" s="11">
        <v>0.68685185185185194</v>
      </c>
      <c r="E712" s="12" t="s">
        <v>9</v>
      </c>
      <c r="F712" s="12">
        <v>26</v>
      </c>
      <c r="G712" s="12" t="s">
        <v>10</v>
      </c>
    </row>
    <row r="713" spans="3:7" ht="15" thickBot="1" x14ac:dyDescent="0.35">
      <c r="C713" s="10">
        <v>43238</v>
      </c>
      <c r="D713" s="11">
        <v>0.69265046296296295</v>
      </c>
      <c r="E713" s="12" t="s">
        <v>9</v>
      </c>
      <c r="F713" s="12">
        <v>11</v>
      </c>
      <c r="G713" s="12" t="s">
        <v>10</v>
      </c>
    </row>
    <row r="714" spans="3:7" ht="15" thickBot="1" x14ac:dyDescent="0.35">
      <c r="C714" s="10">
        <v>43238</v>
      </c>
      <c r="D714" s="11">
        <v>0.69496527777777783</v>
      </c>
      <c r="E714" s="12" t="s">
        <v>9</v>
      </c>
      <c r="F714" s="12">
        <v>23</v>
      </c>
      <c r="G714" s="12" t="s">
        <v>10</v>
      </c>
    </row>
    <row r="715" spans="3:7" ht="15" thickBot="1" x14ac:dyDescent="0.35">
      <c r="C715" s="10">
        <v>43238</v>
      </c>
      <c r="D715" s="11">
        <v>0.69541666666666668</v>
      </c>
      <c r="E715" s="12" t="s">
        <v>9</v>
      </c>
      <c r="F715" s="12">
        <v>20</v>
      </c>
      <c r="G715" s="12" t="s">
        <v>10</v>
      </c>
    </row>
    <row r="716" spans="3:7" ht="15" thickBot="1" x14ac:dyDescent="0.35">
      <c r="C716" s="10">
        <v>43238</v>
      </c>
      <c r="D716" s="11">
        <v>0.69541666666666668</v>
      </c>
      <c r="E716" s="12" t="s">
        <v>9</v>
      </c>
      <c r="F716" s="12">
        <v>20</v>
      </c>
      <c r="G716" s="12" t="s">
        <v>10</v>
      </c>
    </row>
    <row r="717" spans="3:7" ht="15" thickBot="1" x14ac:dyDescent="0.35">
      <c r="C717" s="10">
        <v>43238</v>
      </c>
      <c r="D717" s="11">
        <v>0.69549768518518518</v>
      </c>
      <c r="E717" s="12" t="s">
        <v>9</v>
      </c>
      <c r="F717" s="12">
        <v>14</v>
      </c>
      <c r="G717" s="12" t="s">
        <v>10</v>
      </c>
    </row>
    <row r="718" spans="3:7" ht="15" thickBot="1" x14ac:dyDescent="0.35">
      <c r="C718" s="10">
        <v>43238</v>
      </c>
      <c r="D718" s="11">
        <v>0.69552083333333325</v>
      </c>
      <c r="E718" s="12" t="s">
        <v>9</v>
      </c>
      <c r="F718" s="12">
        <v>9</v>
      </c>
      <c r="G718" s="12" t="s">
        <v>10</v>
      </c>
    </row>
    <row r="719" spans="3:7" ht="15" thickBot="1" x14ac:dyDescent="0.35">
      <c r="C719" s="10">
        <v>43238</v>
      </c>
      <c r="D719" s="11">
        <v>0.69929398148148147</v>
      </c>
      <c r="E719" s="12" t="s">
        <v>9</v>
      </c>
      <c r="F719" s="12">
        <v>13</v>
      </c>
      <c r="G719" s="12" t="s">
        <v>11</v>
      </c>
    </row>
    <row r="720" spans="3:7" ht="15" thickBot="1" x14ac:dyDescent="0.35">
      <c r="C720" s="10">
        <v>43238</v>
      </c>
      <c r="D720" s="11">
        <v>0.7012962962962962</v>
      </c>
      <c r="E720" s="12" t="s">
        <v>9</v>
      </c>
      <c r="F720" s="12">
        <v>12</v>
      </c>
      <c r="G720" s="12" t="s">
        <v>11</v>
      </c>
    </row>
    <row r="721" spans="3:7" ht="15" thickBot="1" x14ac:dyDescent="0.35">
      <c r="C721" s="10">
        <v>43238</v>
      </c>
      <c r="D721" s="11">
        <v>0.70173611111111101</v>
      </c>
      <c r="E721" s="12" t="s">
        <v>9</v>
      </c>
      <c r="F721" s="12">
        <v>27</v>
      </c>
      <c r="G721" s="12" t="s">
        <v>10</v>
      </c>
    </row>
    <row r="722" spans="3:7" ht="15" thickBot="1" x14ac:dyDescent="0.35">
      <c r="C722" s="10">
        <v>43238</v>
      </c>
      <c r="D722" s="11">
        <v>0.70614583333333336</v>
      </c>
      <c r="E722" s="12" t="s">
        <v>9</v>
      </c>
      <c r="F722" s="12">
        <v>23</v>
      </c>
      <c r="G722" s="12" t="s">
        <v>10</v>
      </c>
    </row>
    <row r="723" spans="3:7" ht="15" thickBot="1" x14ac:dyDescent="0.35">
      <c r="C723" s="10">
        <v>43238</v>
      </c>
      <c r="D723" s="11">
        <v>0.70791666666666664</v>
      </c>
      <c r="E723" s="12" t="s">
        <v>9</v>
      </c>
      <c r="F723" s="12">
        <v>26</v>
      </c>
      <c r="G723" s="12" t="s">
        <v>10</v>
      </c>
    </row>
    <row r="724" spans="3:7" ht="15" thickBot="1" x14ac:dyDescent="0.35">
      <c r="C724" s="10">
        <v>43238</v>
      </c>
      <c r="D724" s="11">
        <v>0.70819444444444446</v>
      </c>
      <c r="E724" s="12" t="s">
        <v>9</v>
      </c>
      <c r="F724" s="12">
        <v>12</v>
      </c>
      <c r="G724" s="12" t="s">
        <v>11</v>
      </c>
    </row>
    <row r="725" spans="3:7" ht="15" thickBot="1" x14ac:dyDescent="0.35">
      <c r="C725" s="10">
        <v>43238</v>
      </c>
      <c r="D725" s="11">
        <v>0.70826388888888892</v>
      </c>
      <c r="E725" s="12" t="s">
        <v>9</v>
      </c>
      <c r="F725" s="12">
        <v>12</v>
      </c>
      <c r="G725" s="12" t="s">
        <v>11</v>
      </c>
    </row>
    <row r="726" spans="3:7" ht="15" thickBot="1" x14ac:dyDescent="0.35">
      <c r="C726" s="10">
        <v>43238</v>
      </c>
      <c r="D726" s="11">
        <v>0.70855324074074078</v>
      </c>
      <c r="E726" s="12" t="s">
        <v>9</v>
      </c>
      <c r="F726" s="12">
        <v>11</v>
      </c>
      <c r="G726" s="12" t="s">
        <v>11</v>
      </c>
    </row>
    <row r="727" spans="3:7" ht="15" thickBot="1" x14ac:dyDescent="0.35">
      <c r="C727" s="10">
        <v>43238</v>
      </c>
      <c r="D727" s="11">
        <v>0.70947916666666666</v>
      </c>
      <c r="E727" s="12" t="s">
        <v>9</v>
      </c>
      <c r="F727" s="12">
        <v>14</v>
      </c>
      <c r="G727" s="12" t="s">
        <v>11</v>
      </c>
    </row>
    <row r="728" spans="3:7" ht="15" thickBot="1" x14ac:dyDescent="0.35">
      <c r="C728" s="10">
        <v>43238</v>
      </c>
      <c r="D728" s="11">
        <v>0.70993055555555562</v>
      </c>
      <c r="E728" s="12" t="s">
        <v>9</v>
      </c>
      <c r="F728" s="12">
        <v>12</v>
      </c>
      <c r="G728" s="12" t="s">
        <v>11</v>
      </c>
    </row>
    <row r="729" spans="3:7" ht="15" thickBot="1" x14ac:dyDescent="0.35">
      <c r="C729" s="10">
        <v>43238</v>
      </c>
      <c r="D729" s="11">
        <v>0.71340277777777772</v>
      </c>
      <c r="E729" s="12" t="s">
        <v>9</v>
      </c>
      <c r="F729" s="12">
        <v>10</v>
      </c>
      <c r="G729" s="12" t="s">
        <v>10</v>
      </c>
    </row>
    <row r="730" spans="3:7" ht="15" thickBot="1" x14ac:dyDescent="0.35">
      <c r="C730" s="10">
        <v>43238</v>
      </c>
      <c r="D730" s="11">
        <v>0.71855324074074067</v>
      </c>
      <c r="E730" s="12" t="s">
        <v>9</v>
      </c>
      <c r="F730" s="12">
        <v>13</v>
      </c>
      <c r="G730" s="12" t="s">
        <v>11</v>
      </c>
    </row>
    <row r="731" spans="3:7" ht="15" thickBot="1" x14ac:dyDescent="0.35">
      <c r="C731" s="10">
        <v>43238</v>
      </c>
      <c r="D731" s="11">
        <v>0.72064814814814815</v>
      </c>
      <c r="E731" s="12" t="s">
        <v>9</v>
      </c>
      <c r="F731" s="12">
        <v>26</v>
      </c>
      <c r="G731" s="12" t="s">
        <v>10</v>
      </c>
    </row>
    <row r="732" spans="3:7" ht="15" thickBot="1" x14ac:dyDescent="0.35">
      <c r="C732" s="10">
        <v>43238</v>
      </c>
      <c r="D732" s="11">
        <v>0.72417824074074078</v>
      </c>
      <c r="E732" s="12" t="s">
        <v>9</v>
      </c>
      <c r="F732" s="12">
        <v>12</v>
      </c>
      <c r="G732" s="12" t="s">
        <v>11</v>
      </c>
    </row>
    <row r="733" spans="3:7" ht="15" thickBot="1" x14ac:dyDescent="0.35">
      <c r="C733" s="10">
        <v>43238</v>
      </c>
      <c r="D733" s="11">
        <v>0.72795138888888899</v>
      </c>
      <c r="E733" s="12" t="s">
        <v>9</v>
      </c>
      <c r="F733" s="12">
        <v>29</v>
      </c>
      <c r="G733" s="12" t="s">
        <v>10</v>
      </c>
    </row>
    <row r="734" spans="3:7" ht="15" thickBot="1" x14ac:dyDescent="0.35">
      <c r="C734" s="10">
        <v>43238</v>
      </c>
      <c r="D734" s="11">
        <v>0.73753472222222216</v>
      </c>
      <c r="E734" s="12" t="s">
        <v>9</v>
      </c>
      <c r="F734" s="12">
        <v>26</v>
      </c>
      <c r="G734" s="12" t="s">
        <v>11</v>
      </c>
    </row>
    <row r="735" spans="3:7" ht="15" thickBot="1" x14ac:dyDescent="0.35">
      <c r="C735" s="10">
        <v>43238</v>
      </c>
      <c r="D735" s="11">
        <v>0.73895833333333327</v>
      </c>
      <c r="E735" s="12" t="s">
        <v>9</v>
      </c>
      <c r="F735" s="12">
        <v>18</v>
      </c>
      <c r="G735" s="12" t="s">
        <v>10</v>
      </c>
    </row>
    <row r="736" spans="3:7" ht="15" thickBot="1" x14ac:dyDescent="0.35">
      <c r="C736" s="10">
        <v>43238</v>
      </c>
      <c r="D736" s="11">
        <v>0.74613425925925936</v>
      </c>
      <c r="E736" s="12" t="s">
        <v>9</v>
      </c>
      <c r="F736" s="12">
        <v>19</v>
      </c>
      <c r="G736" s="12" t="s">
        <v>10</v>
      </c>
    </row>
    <row r="737" spans="3:7" ht="15" thickBot="1" x14ac:dyDescent="0.35">
      <c r="C737" s="10">
        <v>43238</v>
      </c>
      <c r="D737" s="11">
        <v>0.74894675925925924</v>
      </c>
      <c r="E737" s="12" t="s">
        <v>9</v>
      </c>
      <c r="F737" s="12">
        <v>11</v>
      </c>
      <c r="G737" s="12" t="s">
        <v>10</v>
      </c>
    </row>
    <row r="738" spans="3:7" ht="15" thickBot="1" x14ac:dyDescent="0.35">
      <c r="C738" s="10">
        <v>43238</v>
      </c>
      <c r="D738" s="11">
        <v>0.75203703703703706</v>
      </c>
      <c r="E738" s="12" t="s">
        <v>9</v>
      </c>
      <c r="F738" s="12">
        <v>12</v>
      </c>
      <c r="G738" s="12" t="s">
        <v>10</v>
      </c>
    </row>
    <row r="739" spans="3:7" ht="15" thickBot="1" x14ac:dyDescent="0.35">
      <c r="C739" s="10">
        <v>43238</v>
      </c>
      <c r="D739" s="11">
        <v>0.7556018518518518</v>
      </c>
      <c r="E739" s="12" t="s">
        <v>9</v>
      </c>
      <c r="F739" s="12">
        <v>12</v>
      </c>
      <c r="G739" s="12" t="s">
        <v>10</v>
      </c>
    </row>
    <row r="740" spans="3:7" ht="15" thickBot="1" x14ac:dyDescent="0.35">
      <c r="C740" s="10">
        <v>43238</v>
      </c>
      <c r="D740" s="11">
        <v>0.7556250000000001</v>
      </c>
      <c r="E740" s="12" t="s">
        <v>9</v>
      </c>
      <c r="F740" s="12">
        <v>25</v>
      </c>
      <c r="G740" s="12" t="s">
        <v>10</v>
      </c>
    </row>
    <row r="741" spans="3:7" ht="15" thickBot="1" x14ac:dyDescent="0.35">
      <c r="C741" s="10">
        <v>43238</v>
      </c>
      <c r="D741" s="11">
        <v>0.75569444444444445</v>
      </c>
      <c r="E741" s="12" t="s">
        <v>9</v>
      </c>
      <c r="F741" s="12">
        <v>18</v>
      </c>
      <c r="G741" s="12" t="s">
        <v>10</v>
      </c>
    </row>
    <row r="742" spans="3:7" ht="15" thickBot="1" x14ac:dyDescent="0.35">
      <c r="C742" s="10">
        <v>43238</v>
      </c>
      <c r="D742" s="11">
        <v>0.75804398148148155</v>
      </c>
      <c r="E742" s="12" t="s">
        <v>9</v>
      </c>
      <c r="F742" s="12">
        <v>27</v>
      </c>
      <c r="G742" s="12" t="s">
        <v>10</v>
      </c>
    </row>
    <row r="743" spans="3:7" ht="15" thickBot="1" x14ac:dyDescent="0.35">
      <c r="C743" s="10">
        <v>43238</v>
      </c>
      <c r="D743" s="11">
        <v>0.76006944444444446</v>
      </c>
      <c r="E743" s="12" t="s">
        <v>9</v>
      </c>
      <c r="F743" s="12">
        <v>19</v>
      </c>
      <c r="G743" s="12" t="s">
        <v>10</v>
      </c>
    </row>
    <row r="744" spans="3:7" ht="15" thickBot="1" x14ac:dyDescent="0.35">
      <c r="C744" s="10">
        <v>43238</v>
      </c>
      <c r="D744" s="11">
        <v>0.76013888888888881</v>
      </c>
      <c r="E744" s="12" t="s">
        <v>9</v>
      </c>
      <c r="F744" s="12">
        <v>21</v>
      </c>
      <c r="G744" s="12" t="s">
        <v>10</v>
      </c>
    </row>
    <row r="745" spans="3:7" ht="15" thickBot="1" x14ac:dyDescent="0.35">
      <c r="C745" s="10">
        <v>43238</v>
      </c>
      <c r="D745" s="11">
        <v>0.76043981481481471</v>
      </c>
      <c r="E745" s="12" t="s">
        <v>9</v>
      </c>
      <c r="F745" s="12">
        <v>27</v>
      </c>
      <c r="G745" s="12" t="s">
        <v>10</v>
      </c>
    </row>
    <row r="746" spans="3:7" ht="15" thickBot="1" x14ac:dyDescent="0.35">
      <c r="C746" s="10">
        <v>43238</v>
      </c>
      <c r="D746" s="11">
        <v>0.76193287037037039</v>
      </c>
      <c r="E746" s="12" t="s">
        <v>9</v>
      </c>
      <c r="F746" s="12">
        <v>22</v>
      </c>
      <c r="G746" s="12" t="s">
        <v>10</v>
      </c>
    </row>
    <row r="747" spans="3:7" ht="15" thickBot="1" x14ac:dyDescent="0.35">
      <c r="C747" s="10">
        <v>43238</v>
      </c>
      <c r="D747" s="11">
        <v>0.76292824074074073</v>
      </c>
      <c r="E747" s="12" t="s">
        <v>9</v>
      </c>
      <c r="F747" s="12">
        <v>30</v>
      </c>
      <c r="G747" s="12" t="s">
        <v>10</v>
      </c>
    </row>
    <row r="748" spans="3:7" ht="15" thickBot="1" x14ac:dyDescent="0.35">
      <c r="C748" s="10">
        <v>43238</v>
      </c>
      <c r="D748" s="11">
        <v>0.76874999999999993</v>
      </c>
      <c r="E748" s="12" t="s">
        <v>9</v>
      </c>
      <c r="F748" s="12">
        <v>10</v>
      </c>
      <c r="G748" s="12" t="s">
        <v>11</v>
      </c>
    </row>
    <row r="749" spans="3:7" ht="15" thickBot="1" x14ac:dyDescent="0.35">
      <c r="C749" s="10">
        <v>43238</v>
      </c>
      <c r="D749" s="11">
        <v>0.76961805555555562</v>
      </c>
      <c r="E749" s="12" t="s">
        <v>9</v>
      </c>
      <c r="F749" s="12">
        <v>11</v>
      </c>
      <c r="G749" s="12" t="s">
        <v>11</v>
      </c>
    </row>
    <row r="750" spans="3:7" ht="15" thickBot="1" x14ac:dyDescent="0.35">
      <c r="C750" s="10">
        <v>43238</v>
      </c>
      <c r="D750" s="11">
        <v>0.77559027777777778</v>
      </c>
      <c r="E750" s="12" t="s">
        <v>9</v>
      </c>
      <c r="F750" s="12">
        <v>14</v>
      </c>
      <c r="G750" s="12" t="s">
        <v>11</v>
      </c>
    </row>
    <row r="751" spans="3:7" ht="15" thickBot="1" x14ac:dyDescent="0.35">
      <c r="C751" s="10">
        <v>43238</v>
      </c>
      <c r="D751" s="11">
        <v>0.77751157407407412</v>
      </c>
      <c r="E751" s="12" t="s">
        <v>9</v>
      </c>
      <c r="F751" s="12">
        <v>12</v>
      </c>
      <c r="G751" s="12" t="s">
        <v>11</v>
      </c>
    </row>
    <row r="752" spans="3:7" ht="15" thickBot="1" x14ac:dyDescent="0.35">
      <c r="C752" s="10">
        <v>43238</v>
      </c>
      <c r="D752" s="11">
        <v>0.78090277777777783</v>
      </c>
      <c r="E752" s="12" t="s">
        <v>9</v>
      </c>
      <c r="F752" s="12">
        <v>28</v>
      </c>
      <c r="G752" s="12" t="s">
        <v>10</v>
      </c>
    </row>
    <row r="753" spans="3:7" ht="15" thickBot="1" x14ac:dyDescent="0.35">
      <c r="C753" s="10">
        <v>43238</v>
      </c>
      <c r="D753" s="11">
        <v>0.78091435185185187</v>
      </c>
      <c r="E753" s="12" t="s">
        <v>9</v>
      </c>
      <c r="F753" s="12">
        <v>29</v>
      </c>
      <c r="G753" s="12" t="s">
        <v>10</v>
      </c>
    </row>
    <row r="754" spans="3:7" ht="15" thickBot="1" x14ac:dyDescent="0.35">
      <c r="C754" s="10">
        <v>43238</v>
      </c>
      <c r="D754" s="11">
        <v>0.78555555555555545</v>
      </c>
      <c r="E754" s="12" t="s">
        <v>9</v>
      </c>
      <c r="F754" s="12">
        <v>26</v>
      </c>
      <c r="G754" s="12" t="s">
        <v>10</v>
      </c>
    </row>
    <row r="755" spans="3:7" ht="15" thickBot="1" x14ac:dyDescent="0.35">
      <c r="C755" s="10">
        <v>43238</v>
      </c>
      <c r="D755" s="11">
        <v>0.80564814814814811</v>
      </c>
      <c r="E755" s="12" t="s">
        <v>9</v>
      </c>
      <c r="F755" s="12">
        <v>23</v>
      </c>
      <c r="G755" s="12" t="s">
        <v>11</v>
      </c>
    </row>
    <row r="756" spans="3:7" ht="15" thickBot="1" x14ac:dyDescent="0.35">
      <c r="C756" s="10">
        <v>43238</v>
      </c>
      <c r="D756" s="11">
        <v>0.80637731481481489</v>
      </c>
      <c r="E756" s="12" t="s">
        <v>9</v>
      </c>
      <c r="F756" s="12">
        <v>18</v>
      </c>
      <c r="G756" s="12" t="s">
        <v>10</v>
      </c>
    </row>
    <row r="757" spans="3:7" ht="15" thickBot="1" x14ac:dyDescent="0.35">
      <c r="C757" s="10">
        <v>43238</v>
      </c>
      <c r="D757" s="11">
        <v>0.81472222222222224</v>
      </c>
      <c r="E757" s="12" t="s">
        <v>9</v>
      </c>
      <c r="F757" s="12">
        <v>9</v>
      </c>
      <c r="G757" s="12" t="s">
        <v>11</v>
      </c>
    </row>
    <row r="758" spans="3:7" ht="15" thickBot="1" x14ac:dyDescent="0.35">
      <c r="C758" s="10">
        <v>43238</v>
      </c>
      <c r="D758" s="11">
        <v>0.81472222222222224</v>
      </c>
      <c r="E758" s="12" t="s">
        <v>9</v>
      </c>
      <c r="F758" s="12">
        <v>9</v>
      </c>
      <c r="G758" s="12" t="s">
        <v>11</v>
      </c>
    </row>
    <row r="759" spans="3:7" ht="15" thickBot="1" x14ac:dyDescent="0.35">
      <c r="C759" s="10">
        <v>43238</v>
      </c>
      <c r="D759" s="11">
        <v>0.81966435185185194</v>
      </c>
      <c r="E759" s="12" t="s">
        <v>9</v>
      </c>
      <c r="F759" s="12">
        <v>11</v>
      </c>
      <c r="G759" s="12" t="s">
        <v>11</v>
      </c>
    </row>
    <row r="760" spans="3:7" ht="15" thickBot="1" x14ac:dyDescent="0.35">
      <c r="C760" s="10">
        <v>43238</v>
      </c>
      <c r="D760" s="11">
        <v>0.82329861111111102</v>
      </c>
      <c r="E760" s="12" t="s">
        <v>9</v>
      </c>
      <c r="F760" s="12">
        <v>10</v>
      </c>
      <c r="G760" s="12" t="s">
        <v>11</v>
      </c>
    </row>
    <row r="761" spans="3:7" ht="15" thickBot="1" x14ac:dyDescent="0.35">
      <c r="C761" s="10">
        <v>43238</v>
      </c>
      <c r="D761" s="11">
        <v>0.84540509259259267</v>
      </c>
      <c r="E761" s="12" t="s">
        <v>9</v>
      </c>
      <c r="F761" s="12">
        <v>11</v>
      </c>
      <c r="G761" s="12" t="s">
        <v>11</v>
      </c>
    </row>
    <row r="762" spans="3:7" ht="15" thickBot="1" x14ac:dyDescent="0.35">
      <c r="C762" s="10">
        <v>43238</v>
      </c>
      <c r="D762" s="11">
        <v>0.8482291666666667</v>
      </c>
      <c r="E762" s="12" t="s">
        <v>9</v>
      </c>
      <c r="F762" s="12">
        <v>14</v>
      </c>
      <c r="G762" s="12" t="s">
        <v>11</v>
      </c>
    </row>
    <row r="763" spans="3:7" ht="15" thickBot="1" x14ac:dyDescent="0.35">
      <c r="C763" s="10">
        <v>43238</v>
      </c>
      <c r="D763" s="11">
        <v>0.84828703703703701</v>
      </c>
      <c r="E763" s="12" t="s">
        <v>9</v>
      </c>
      <c r="F763" s="12">
        <v>14</v>
      </c>
      <c r="G763" s="12" t="s">
        <v>10</v>
      </c>
    </row>
    <row r="764" spans="3:7" ht="15" thickBot="1" x14ac:dyDescent="0.35">
      <c r="C764" s="10">
        <v>43238</v>
      </c>
      <c r="D764" s="11">
        <v>0.85033564814814822</v>
      </c>
      <c r="E764" s="12" t="s">
        <v>9</v>
      </c>
      <c r="F764" s="12">
        <v>10</v>
      </c>
      <c r="G764" s="12" t="s">
        <v>11</v>
      </c>
    </row>
    <row r="765" spans="3:7" ht="15" thickBot="1" x14ac:dyDescent="0.35">
      <c r="C765" s="10">
        <v>43238</v>
      </c>
      <c r="D765" s="11">
        <v>0.85237268518518527</v>
      </c>
      <c r="E765" s="12" t="s">
        <v>9</v>
      </c>
      <c r="F765" s="12">
        <v>21</v>
      </c>
      <c r="G765" s="12" t="s">
        <v>10</v>
      </c>
    </row>
    <row r="766" spans="3:7" ht="15" thickBot="1" x14ac:dyDescent="0.35">
      <c r="C766" s="10">
        <v>43238</v>
      </c>
      <c r="D766" s="11">
        <v>0.85871527777777779</v>
      </c>
      <c r="E766" s="12" t="s">
        <v>9</v>
      </c>
      <c r="F766" s="12">
        <v>12</v>
      </c>
      <c r="G766" s="12" t="s">
        <v>11</v>
      </c>
    </row>
    <row r="767" spans="3:7" ht="15" thickBot="1" x14ac:dyDescent="0.35">
      <c r="C767" s="10">
        <v>43238</v>
      </c>
      <c r="D767" s="11">
        <v>0.85908564814814825</v>
      </c>
      <c r="E767" s="12" t="s">
        <v>9</v>
      </c>
      <c r="F767" s="12">
        <v>12</v>
      </c>
      <c r="G767" s="12" t="s">
        <v>10</v>
      </c>
    </row>
    <row r="768" spans="3:7" ht="15" thickBot="1" x14ac:dyDescent="0.35">
      <c r="C768" s="10">
        <v>43238</v>
      </c>
      <c r="D768" s="11">
        <v>0.86678240740740742</v>
      </c>
      <c r="E768" s="12" t="s">
        <v>9</v>
      </c>
      <c r="F768" s="12">
        <v>10</v>
      </c>
      <c r="G768" s="12" t="s">
        <v>10</v>
      </c>
    </row>
    <row r="769" spans="3:7" ht="15" thickBot="1" x14ac:dyDescent="0.35">
      <c r="C769" s="10">
        <v>43238</v>
      </c>
      <c r="D769" s="11">
        <v>0.91275462962962972</v>
      </c>
      <c r="E769" s="12" t="s">
        <v>9</v>
      </c>
      <c r="F769" s="12">
        <v>10</v>
      </c>
      <c r="G769" s="12" t="s">
        <v>11</v>
      </c>
    </row>
    <row r="770" spans="3:7" ht="15" thickBot="1" x14ac:dyDescent="0.35">
      <c r="C770" s="10">
        <v>43238</v>
      </c>
      <c r="D770" s="11">
        <v>0.94384259259259251</v>
      </c>
      <c r="E770" s="12" t="s">
        <v>9</v>
      </c>
      <c r="F770" s="12">
        <v>24</v>
      </c>
      <c r="G770" s="12" t="s">
        <v>10</v>
      </c>
    </row>
    <row r="771" spans="3:7" ht="15" thickBot="1" x14ac:dyDescent="0.35">
      <c r="C771" s="10">
        <v>43239</v>
      </c>
      <c r="D771" s="11">
        <v>0.12927083333333333</v>
      </c>
      <c r="E771" s="12" t="s">
        <v>9</v>
      </c>
      <c r="F771" s="12">
        <v>22</v>
      </c>
      <c r="G771" s="12" t="s">
        <v>10</v>
      </c>
    </row>
    <row r="772" spans="3:7" ht="15" thickBot="1" x14ac:dyDescent="0.35">
      <c r="C772" s="10">
        <v>43239</v>
      </c>
      <c r="D772" s="11">
        <v>0.13170138888888888</v>
      </c>
      <c r="E772" s="12" t="s">
        <v>9</v>
      </c>
      <c r="F772" s="12">
        <v>11</v>
      </c>
      <c r="G772" s="12" t="s">
        <v>11</v>
      </c>
    </row>
    <row r="773" spans="3:7" ht="15" thickBot="1" x14ac:dyDescent="0.35">
      <c r="C773" s="10">
        <v>43239</v>
      </c>
      <c r="D773" s="11">
        <v>0.13217592592592592</v>
      </c>
      <c r="E773" s="12" t="s">
        <v>9</v>
      </c>
      <c r="F773" s="12">
        <v>12</v>
      </c>
      <c r="G773" s="12" t="s">
        <v>11</v>
      </c>
    </row>
    <row r="774" spans="3:7" ht="15" thickBot="1" x14ac:dyDescent="0.35">
      <c r="C774" s="10">
        <v>43239</v>
      </c>
      <c r="D774" s="11">
        <v>0.2666203703703704</v>
      </c>
      <c r="E774" s="12" t="s">
        <v>9</v>
      </c>
      <c r="F774" s="12">
        <v>14</v>
      </c>
      <c r="G774" s="12" t="s">
        <v>11</v>
      </c>
    </row>
    <row r="775" spans="3:7" ht="15" thickBot="1" x14ac:dyDescent="0.35">
      <c r="C775" s="10">
        <v>43239</v>
      </c>
      <c r="D775" s="11">
        <v>0.30773148148148149</v>
      </c>
      <c r="E775" s="12" t="s">
        <v>9</v>
      </c>
      <c r="F775" s="12">
        <v>12</v>
      </c>
      <c r="G775" s="12" t="s">
        <v>11</v>
      </c>
    </row>
    <row r="776" spans="3:7" ht="15" thickBot="1" x14ac:dyDescent="0.35">
      <c r="C776" s="10">
        <v>43239</v>
      </c>
      <c r="D776" s="11">
        <v>0.31437500000000002</v>
      </c>
      <c r="E776" s="12" t="s">
        <v>9</v>
      </c>
      <c r="F776" s="12">
        <v>17</v>
      </c>
      <c r="G776" s="12" t="s">
        <v>11</v>
      </c>
    </row>
    <row r="777" spans="3:7" ht="15" thickBot="1" x14ac:dyDescent="0.35">
      <c r="C777" s="10">
        <v>43239</v>
      </c>
      <c r="D777" s="11">
        <v>0.35354166666666664</v>
      </c>
      <c r="E777" s="12" t="s">
        <v>9</v>
      </c>
      <c r="F777" s="12">
        <v>23</v>
      </c>
      <c r="G777" s="12" t="s">
        <v>10</v>
      </c>
    </row>
    <row r="778" spans="3:7" ht="15" thickBot="1" x14ac:dyDescent="0.35">
      <c r="C778" s="10">
        <v>43239</v>
      </c>
      <c r="D778" s="11">
        <v>0.36703703703703705</v>
      </c>
      <c r="E778" s="12" t="s">
        <v>9</v>
      </c>
      <c r="F778" s="12">
        <v>11</v>
      </c>
      <c r="G778" s="12" t="s">
        <v>11</v>
      </c>
    </row>
    <row r="779" spans="3:7" ht="15" thickBot="1" x14ac:dyDescent="0.35">
      <c r="C779" s="10">
        <v>43239</v>
      </c>
      <c r="D779" s="11">
        <v>0.36844907407407407</v>
      </c>
      <c r="E779" s="12" t="s">
        <v>9</v>
      </c>
      <c r="F779" s="12">
        <v>20</v>
      </c>
      <c r="G779" s="12" t="s">
        <v>10</v>
      </c>
    </row>
    <row r="780" spans="3:7" ht="15" thickBot="1" x14ac:dyDescent="0.35">
      <c r="C780" s="10">
        <v>43239</v>
      </c>
      <c r="D780" s="11">
        <v>0.40034722222222219</v>
      </c>
      <c r="E780" s="12" t="s">
        <v>9</v>
      </c>
      <c r="F780" s="12">
        <v>11</v>
      </c>
      <c r="G780" s="12" t="s">
        <v>11</v>
      </c>
    </row>
    <row r="781" spans="3:7" ht="15" thickBot="1" x14ac:dyDescent="0.35">
      <c r="C781" s="10">
        <v>43239</v>
      </c>
      <c r="D781" s="11">
        <v>0.40321759259259254</v>
      </c>
      <c r="E781" s="12" t="s">
        <v>9</v>
      </c>
      <c r="F781" s="12">
        <v>25</v>
      </c>
      <c r="G781" s="12" t="s">
        <v>10</v>
      </c>
    </row>
    <row r="782" spans="3:7" ht="15" thickBot="1" x14ac:dyDescent="0.35">
      <c r="C782" s="10">
        <v>43239</v>
      </c>
      <c r="D782" s="11">
        <v>0.41520833333333335</v>
      </c>
      <c r="E782" s="12" t="s">
        <v>9</v>
      </c>
      <c r="F782" s="12">
        <v>24</v>
      </c>
      <c r="G782" s="12" t="s">
        <v>10</v>
      </c>
    </row>
    <row r="783" spans="3:7" ht="15" thickBot="1" x14ac:dyDescent="0.35">
      <c r="C783" s="10">
        <v>43239</v>
      </c>
      <c r="D783" s="11">
        <v>0.41883101851851851</v>
      </c>
      <c r="E783" s="12" t="s">
        <v>9</v>
      </c>
      <c r="F783" s="12">
        <v>13</v>
      </c>
      <c r="G783" s="12" t="s">
        <v>11</v>
      </c>
    </row>
    <row r="784" spans="3:7" ht="15" thickBot="1" x14ac:dyDescent="0.35">
      <c r="C784" s="10">
        <v>43239</v>
      </c>
      <c r="D784" s="11">
        <v>0.41887731481481483</v>
      </c>
      <c r="E784" s="12" t="s">
        <v>9</v>
      </c>
      <c r="F784" s="12">
        <v>10</v>
      </c>
      <c r="G784" s="12" t="s">
        <v>11</v>
      </c>
    </row>
    <row r="785" spans="3:7" ht="15" thickBot="1" x14ac:dyDescent="0.35">
      <c r="C785" s="10">
        <v>43239</v>
      </c>
      <c r="D785" s="11">
        <v>0.41968749999999999</v>
      </c>
      <c r="E785" s="12" t="s">
        <v>9</v>
      </c>
      <c r="F785" s="12">
        <v>10</v>
      </c>
      <c r="G785" s="12" t="s">
        <v>10</v>
      </c>
    </row>
    <row r="786" spans="3:7" ht="15" thickBot="1" x14ac:dyDescent="0.35">
      <c r="C786" s="10">
        <v>43239</v>
      </c>
      <c r="D786" s="11">
        <v>0.41973379629629631</v>
      </c>
      <c r="E786" s="12" t="s">
        <v>9</v>
      </c>
      <c r="F786" s="12">
        <v>10</v>
      </c>
      <c r="G786" s="12" t="s">
        <v>10</v>
      </c>
    </row>
    <row r="787" spans="3:7" ht="15" thickBot="1" x14ac:dyDescent="0.35">
      <c r="C787" s="10">
        <v>43239</v>
      </c>
      <c r="D787" s="11">
        <v>0.42837962962962961</v>
      </c>
      <c r="E787" s="12" t="s">
        <v>9</v>
      </c>
      <c r="F787" s="12">
        <v>18</v>
      </c>
      <c r="G787" s="12" t="s">
        <v>11</v>
      </c>
    </row>
    <row r="788" spans="3:7" ht="15" thickBot="1" x14ac:dyDescent="0.35">
      <c r="C788" s="10">
        <v>43239</v>
      </c>
      <c r="D788" s="11">
        <v>0.42840277777777774</v>
      </c>
      <c r="E788" s="12" t="s">
        <v>9</v>
      </c>
      <c r="F788" s="12">
        <v>11</v>
      </c>
      <c r="G788" s="12" t="s">
        <v>11</v>
      </c>
    </row>
    <row r="789" spans="3:7" ht="15" thickBot="1" x14ac:dyDescent="0.35">
      <c r="C789" s="10">
        <v>43239</v>
      </c>
      <c r="D789" s="11">
        <v>0.43005787037037035</v>
      </c>
      <c r="E789" s="12" t="s">
        <v>9</v>
      </c>
      <c r="F789" s="12">
        <v>12</v>
      </c>
      <c r="G789" s="12" t="s">
        <v>11</v>
      </c>
    </row>
    <row r="790" spans="3:7" ht="15" thickBot="1" x14ac:dyDescent="0.35">
      <c r="C790" s="10">
        <v>43239</v>
      </c>
      <c r="D790" s="11">
        <v>0.43199074074074079</v>
      </c>
      <c r="E790" s="12" t="s">
        <v>9</v>
      </c>
      <c r="F790" s="12">
        <v>12</v>
      </c>
      <c r="G790" s="12" t="s">
        <v>11</v>
      </c>
    </row>
    <row r="791" spans="3:7" ht="15" thickBot="1" x14ac:dyDescent="0.35">
      <c r="C791" s="10">
        <v>43239</v>
      </c>
      <c r="D791" s="11">
        <v>0.45168981481481479</v>
      </c>
      <c r="E791" s="12" t="s">
        <v>9</v>
      </c>
      <c r="F791" s="12">
        <v>17</v>
      </c>
      <c r="G791" s="12" t="s">
        <v>10</v>
      </c>
    </row>
    <row r="792" spans="3:7" ht="15" thickBot="1" x14ac:dyDescent="0.35">
      <c r="C792" s="10">
        <v>43239</v>
      </c>
      <c r="D792" s="11">
        <v>0.45180555555555557</v>
      </c>
      <c r="E792" s="12" t="s">
        <v>9</v>
      </c>
      <c r="F792" s="12">
        <v>17</v>
      </c>
      <c r="G792" s="12" t="s">
        <v>11</v>
      </c>
    </row>
    <row r="793" spans="3:7" ht="15" thickBot="1" x14ac:dyDescent="0.35">
      <c r="C793" s="10">
        <v>43239</v>
      </c>
      <c r="D793" s="11">
        <v>0.45905092592592589</v>
      </c>
      <c r="E793" s="12" t="s">
        <v>9</v>
      </c>
      <c r="F793" s="12">
        <v>10</v>
      </c>
      <c r="G793" s="12" t="s">
        <v>10</v>
      </c>
    </row>
    <row r="794" spans="3:7" ht="15" thickBot="1" x14ac:dyDescent="0.35">
      <c r="C794" s="10">
        <v>43239</v>
      </c>
      <c r="D794" s="11">
        <v>0.45986111111111111</v>
      </c>
      <c r="E794" s="12" t="s">
        <v>9</v>
      </c>
      <c r="F794" s="12">
        <v>24</v>
      </c>
      <c r="G794" s="12" t="s">
        <v>10</v>
      </c>
    </row>
    <row r="795" spans="3:7" ht="15" thickBot="1" x14ac:dyDescent="0.35">
      <c r="C795" s="10">
        <v>43239</v>
      </c>
      <c r="D795" s="11">
        <v>0.46534722222222219</v>
      </c>
      <c r="E795" s="12" t="s">
        <v>9</v>
      </c>
      <c r="F795" s="12">
        <v>21</v>
      </c>
      <c r="G795" s="12" t="s">
        <v>10</v>
      </c>
    </row>
    <row r="796" spans="3:7" ht="15" thickBot="1" x14ac:dyDescent="0.35">
      <c r="C796" s="10">
        <v>43239</v>
      </c>
      <c r="D796" s="11">
        <v>0.47134259259259265</v>
      </c>
      <c r="E796" s="12" t="s">
        <v>9</v>
      </c>
      <c r="F796" s="12">
        <v>11</v>
      </c>
      <c r="G796" s="12" t="s">
        <v>10</v>
      </c>
    </row>
    <row r="797" spans="3:7" ht="15" thickBot="1" x14ac:dyDescent="0.35">
      <c r="C797" s="10">
        <v>43239</v>
      </c>
      <c r="D797" s="11">
        <v>0.47162037037037036</v>
      </c>
      <c r="E797" s="12" t="s">
        <v>9</v>
      </c>
      <c r="F797" s="12">
        <v>16</v>
      </c>
      <c r="G797" s="12" t="s">
        <v>10</v>
      </c>
    </row>
    <row r="798" spans="3:7" ht="15" thickBot="1" x14ac:dyDescent="0.35">
      <c r="C798" s="10">
        <v>43239</v>
      </c>
      <c r="D798" s="11">
        <v>0.47258101851851847</v>
      </c>
      <c r="E798" s="12" t="s">
        <v>9</v>
      </c>
      <c r="F798" s="12">
        <v>13</v>
      </c>
      <c r="G798" s="12" t="s">
        <v>11</v>
      </c>
    </row>
    <row r="799" spans="3:7" ht="15" thickBot="1" x14ac:dyDescent="0.35">
      <c r="C799" s="10">
        <v>43239</v>
      </c>
      <c r="D799" s="11">
        <v>0.47282407407407406</v>
      </c>
      <c r="E799" s="12" t="s">
        <v>9</v>
      </c>
      <c r="F799" s="12">
        <v>22</v>
      </c>
      <c r="G799" s="12" t="s">
        <v>10</v>
      </c>
    </row>
    <row r="800" spans="3:7" ht="15" thickBot="1" x14ac:dyDescent="0.35">
      <c r="C800" s="10">
        <v>43239</v>
      </c>
      <c r="D800" s="11">
        <v>0.47333333333333333</v>
      </c>
      <c r="E800" s="12" t="s">
        <v>9</v>
      </c>
      <c r="F800" s="12">
        <v>19</v>
      </c>
      <c r="G800" s="12" t="s">
        <v>10</v>
      </c>
    </row>
    <row r="801" spans="3:7" ht="15" thickBot="1" x14ac:dyDescent="0.35">
      <c r="C801" s="10">
        <v>43239</v>
      </c>
      <c r="D801" s="11">
        <v>0.47337962962962959</v>
      </c>
      <c r="E801" s="12" t="s">
        <v>9</v>
      </c>
      <c r="F801" s="12">
        <v>15</v>
      </c>
      <c r="G801" s="12" t="s">
        <v>10</v>
      </c>
    </row>
    <row r="802" spans="3:7" ht="15" thickBot="1" x14ac:dyDescent="0.35">
      <c r="C802" s="10">
        <v>43239</v>
      </c>
      <c r="D802" s="11">
        <v>0.48398148148148151</v>
      </c>
      <c r="E802" s="12" t="s">
        <v>9</v>
      </c>
      <c r="F802" s="12">
        <v>19</v>
      </c>
      <c r="G802" s="12" t="s">
        <v>10</v>
      </c>
    </row>
    <row r="803" spans="3:7" ht="15" thickBot="1" x14ac:dyDescent="0.35">
      <c r="C803" s="10">
        <v>43239</v>
      </c>
      <c r="D803" s="11">
        <v>0.48399305555555555</v>
      </c>
      <c r="E803" s="12" t="s">
        <v>9</v>
      </c>
      <c r="F803" s="12">
        <v>14</v>
      </c>
      <c r="G803" s="12" t="s">
        <v>10</v>
      </c>
    </row>
    <row r="804" spans="3:7" ht="15" thickBot="1" x14ac:dyDescent="0.35">
      <c r="C804" s="10">
        <v>43239</v>
      </c>
      <c r="D804" s="11">
        <v>0.48400462962962965</v>
      </c>
      <c r="E804" s="12" t="s">
        <v>9</v>
      </c>
      <c r="F804" s="12">
        <v>14</v>
      </c>
      <c r="G804" s="12" t="s">
        <v>10</v>
      </c>
    </row>
    <row r="805" spans="3:7" ht="15" thickBot="1" x14ac:dyDescent="0.35">
      <c r="C805" s="10">
        <v>43239</v>
      </c>
      <c r="D805" s="11">
        <v>0.48401620370370368</v>
      </c>
      <c r="E805" s="12" t="s">
        <v>9</v>
      </c>
      <c r="F805" s="12">
        <v>17</v>
      </c>
      <c r="G805" s="12" t="s">
        <v>10</v>
      </c>
    </row>
    <row r="806" spans="3:7" ht="15" thickBot="1" x14ac:dyDescent="0.35">
      <c r="C806" s="10">
        <v>43239</v>
      </c>
      <c r="D806" s="11">
        <v>0.48402777777777778</v>
      </c>
      <c r="E806" s="12" t="s">
        <v>9</v>
      </c>
      <c r="F806" s="12">
        <v>20</v>
      </c>
      <c r="G806" s="12" t="s">
        <v>10</v>
      </c>
    </row>
    <row r="807" spans="3:7" ht="15" thickBot="1" x14ac:dyDescent="0.35">
      <c r="C807" s="10">
        <v>43239</v>
      </c>
      <c r="D807" s="11">
        <v>0.48403935185185182</v>
      </c>
      <c r="E807" s="12" t="s">
        <v>9</v>
      </c>
      <c r="F807" s="12">
        <v>16</v>
      </c>
      <c r="G807" s="12" t="s">
        <v>10</v>
      </c>
    </row>
    <row r="808" spans="3:7" ht="15" thickBot="1" x14ac:dyDescent="0.35">
      <c r="C808" s="10">
        <v>43239</v>
      </c>
      <c r="D808" s="11">
        <v>0.50449074074074074</v>
      </c>
      <c r="E808" s="12" t="s">
        <v>9</v>
      </c>
      <c r="F808" s="12">
        <v>12</v>
      </c>
      <c r="G808" s="12" t="s">
        <v>10</v>
      </c>
    </row>
    <row r="809" spans="3:7" ht="15" thickBot="1" x14ac:dyDescent="0.35">
      <c r="C809" s="10">
        <v>43239</v>
      </c>
      <c r="D809" s="11">
        <v>0.50615740740740744</v>
      </c>
      <c r="E809" s="12" t="s">
        <v>9</v>
      </c>
      <c r="F809" s="12">
        <v>10</v>
      </c>
      <c r="G809" s="12" t="s">
        <v>10</v>
      </c>
    </row>
    <row r="810" spans="3:7" ht="15" thickBot="1" x14ac:dyDescent="0.35">
      <c r="C810" s="10">
        <v>43239</v>
      </c>
      <c r="D810" s="11">
        <v>0.51548611111111109</v>
      </c>
      <c r="E810" s="12" t="s">
        <v>9</v>
      </c>
      <c r="F810" s="12">
        <v>11</v>
      </c>
      <c r="G810" s="12" t="s">
        <v>10</v>
      </c>
    </row>
    <row r="811" spans="3:7" ht="15" thickBot="1" x14ac:dyDescent="0.35">
      <c r="C811" s="10">
        <v>43239</v>
      </c>
      <c r="D811" s="11">
        <v>0.52325231481481482</v>
      </c>
      <c r="E811" s="12" t="s">
        <v>9</v>
      </c>
      <c r="F811" s="12">
        <v>12</v>
      </c>
      <c r="G811" s="12" t="s">
        <v>11</v>
      </c>
    </row>
    <row r="812" spans="3:7" ht="15" thickBot="1" x14ac:dyDescent="0.35">
      <c r="C812" s="10">
        <v>43239</v>
      </c>
      <c r="D812" s="11">
        <v>0.52421296296296294</v>
      </c>
      <c r="E812" s="12" t="s">
        <v>9</v>
      </c>
      <c r="F812" s="12">
        <v>10</v>
      </c>
      <c r="G812" s="12" t="s">
        <v>10</v>
      </c>
    </row>
    <row r="813" spans="3:7" ht="15" thickBot="1" x14ac:dyDescent="0.35">
      <c r="C813" s="10">
        <v>43239</v>
      </c>
      <c r="D813" s="11">
        <v>0.53009259259259256</v>
      </c>
      <c r="E813" s="12" t="s">
        <v>9</v>
      </c>
      <c r="F813" s="12">
        <v>19</v>
      </c>
      <c r="G813" s="12" t="s">
        <v>10</v>
      </c>
    </row>
    <row r="814" spans="3:7" ht="15" thickBot="1" x14ac:dyDescent="0.35">
      <c r="C814" s="10">
        <v>43239</v>
      </c>
      <c r="D814" s="11">
        <v>0.54096064814814815</v>
      </c>
      <c r="E814" s="12" t="s">
        <v>9</v>
      </c>
      <c r="F814" s="12">
        <v>11</v>
      </c>
      <c r="G814" s="12" t="s">
        <v>10</v>
      </c>
    </row>
    <row r="815" spans="3:7" ht="15" thickBot="1" x14ac:dyDescent="0.35">
      <c r="C815" s="10">
        <v>43239</v>
      </c>
      <c r="D815" s="11">
        <v>0.541875</v>
      </c>
      <c r="E815" s="12" t="s">
        <v>9</v>
      </c>
      <c r="F815" s="12">
        <v>11</v>
      </c>
      <c r="G815" s="12" t="s">
        <v>10</v>
      </c>
    </row>
    <row r="816" spans="3:7" ht="15" thickBot="1" x14ac:dyDescent="0.35">
      <c r="C816" s="10">
        <v>43239</v>
      </c>
      <c r="D816" s="11">
        <v>0.54503472222222216</v>
      </c>
      <c r="E816" s="12" t="s">
        <v>9</v>
      </c>
      <c r="F816" s="12">
        <v>12</v>
      </c>
      <c r="G816" s="12" t="s">
        <v>11</v>
      </c>
    </row>
    <row r="817" spans="3:7" ht="15" thickBot="1" x14ac:dyDescent="0.35">
      <c r="C817" s="10">
        <v>43239</v>
      </c>
      <c r="D817" s="11">
        <v>0.54885416666666664</v>
      </c>
      <c r="E817" s="12" t="s">
        <v>9</v>
      </c>
      <c r="F817" s="12">
        <v>13</v>
      </c>
      <c r="G817" s="12" t="s">
        <v>11</v>
      </c>
    </row>
    <row r="818" spans="3:7" ht="15" thickBot="1" x14ac:dyDescent="0.35">
      <c r="C818" s="10">
        <v>43239</v>
      </c>
      <c r="D818" s="11">
        <v>0.55121527777777779</v>
      </c>
      <c r="E818" s="12" t="s">
        <v>9</v>
      </c>
      <c r="F818" s="12">
        <v>27</v>
      </c>
      <c r="G818" s="12" t="s">
        <v>10</v>
      </c>
    </row>
    <row r="819" spans="3:7" ht="15" thickBot="1" x14ac:dyDescent="0.35">
      <c r="C819" s="10">
        <v>43239</v>
      </c>
      <c r="D819" s="11">
        <v>0.55127314814814821</v>
      </c>
      <c r="E819" s="12" t="s">
        <v>9</v>
      </c>
      <c r="F819" s="12">
        <v>27</v>
      </c>
      <c r="G819" s="12" t="s">
        <v>10</v>
      </c>
    </row>
    <row r="820" spans="3:7" ht="15" thickBot="1" x14ac:dyDescent="0.35">
      <c r="C820" s="10">
        <v>43239</v>
      </c>
      <c r="D820" s="11">
        <v>0.55221064814814813</v>
      </c>
      <c r="E820" s="12" t="s">
        <v>9</v>
      </c>
      <c r="F820" s="12">
        <v>10</v>
      </c>
      <c r="G820" s="12" t="s">
        <v>11</v>
      </c>
    </row>
    <row r="821" spans="3:7" ht="15" thickBot="1" x14ac:dyDescent="0.35">
      <c r="C821" s="10">
        <v>43239</v>
      </c>
      <c r="D821" s="11">
        <v>0.55328703703703697</v>
      </c>
      <c r="E821" s="12" t="s">
        <v>9</v>
      </c>
      <c r="F821" s="12">
        <v>19</v>
      </c>
      <c r="G821" s="12" t="s">
        <v>10</v>
      </c>
    </row>
    <row r="822" spans="3:7" ht="15" thickBot="1" x14ac:dyDescent="0.35">
      <c r="C822" s="10">
        <v>43239</v>
      </c>
      <c r="D822" s="11">
        <v>0.55467592592592596</v>
      </c>
      <c r="E822" s="12" t="s">
        <v>9</v>
      </c>
      <c r="F822" s="12">
        <v>13</v>
      </c>
      <c r="G822" s="12" t="s">
        <v>11</v>
      </c>
    </row>
    <row r="823" spans="3:7" ht="15" thickBot="1" x14ac:dyDescent="0.35">
      <c r="C823" s="10">
        <v>43239</v>
      </c>
      <c r="D823" s="11">
        <v>0.56072916666666661</v>
      </c>
      <c r="E823" s="12" t="s">
        <v>9</v>
      </c>
      <c r="F823" s="12">
        <v>24</v>
      </c>
      <c r="G823" s="12" t="s">
        <v>10</v>
      </c>
    </row>
    <row r="824" spans="3:7" ht="15" thickBot="1" x14ac:dyDescent="0.35">
      <c r="C824" s="10">
        <v>43239</v>
      </c>
      <c r="D824" s="11">
        <v>0.5611342592592593</v>
      </c>
      <c r="E824" s="12" t="s">
        <v>9</v>
      </c>
      <c r="F824" s="12">
        <v>19</v>
      </c>
      <c r="G824" s="12" t="s">
        <v>10</v>
      </c>
    </row>
    <row r="825" spans="3:7" ht="15" thickBot="1" x14ac:dyDescent="0.35">
      <c r="C825" s="10">
        <v>43239</v>
      </c>
      <c r="D825" s="11">
        <v>0.56819444444444445</v>
      </c>
      <c r="E825" s="12" t="s">
        <v>9</v>
      </c>
      <c r="F825" s="12">
        <v>15</v>
      </c>
      <c r="G825" s="12" t="s">
        <v>10</v>
      </c>
    </row>
    <row r="826" spans="3:7" ht="15" thickBot="1" x14ac:dyDescent="0.35">
      <c r="C826" s="10">
        <v>43239</v>
      </c>
      <c r="D826" s="11">
        <v>0.57190972222222225</v>
      </c>
      <c r="E826" s="12" t="s">
        <v>9</v>
      </c>
      <c r="F826" s="12">
        <v>12</v>
      </c>
      <c r="G826" s="12" t="s">
        <v>11</v>
      </c>
    </row>
    <row r="827" spans="3:7" ht="15" thickBot="1" x14ac:dyDescent="0.35">
      <c r="C827" s="10">
        <v>43239</v>
      </c>
      <c r="D827" s="11">
        <v>0.57214120370370369</v>
      </c>
      <c r="E827" s="12" t="s">
        <v>9</v>
      </c>
      <c r="F827" s="12">
        <v>22</v>
      </c>
      <c r="G827" s="12" t="s">
        <v>10</v>
      </c>
    </row>
    <row r="828" spans="3:7" ht="15" thickBot="1" x14ac:dyDescent="0.35">
      <c r="C828" s="10">
        <v>43239</v>
      </c>
      <c r="D828" s="11">
        <v>0.58174768518518516</v>
      </c>
      <c r="E828" s="12" t="s">
        <v>9</v>
      </c>
      <c r="F828" s="12">
        <v>11</v>
      </c>
      <c r="G828" s="12" t="s">
        <v>11</v>
      </c>
    </row>
    <row r="829" spans="3:7" ht="15" thickBot="1" x14ac:dyDescent="0.35">
      <c r="C829" s="10">
        <v>43239</v>
      </c>
      <c r="D829" s="11">
        <v>0.5866203703703704</v>
      </c>
      <c r="E829" s="12" t="s">
        <v>9</v>
      </c>
      <c r="F829" s="12">
        <v>12</v>
      </c>
      <c r="G829" s="12" t="s">
        <v>11</v>
      </c>
    </row>
    <row r="830" spans="3:7" ht="15" thickBot="1" x14ac:dyDescent="0.35">
      <c r="C830" s="10">
        <v>43239</v>
      </c>
      <c r="D830" s="11">
        <v>0.59354166666666663</v>
      </c>
      <c r="E830" s="12" t="s">
        <v>9</v>
      </c>
      <c r="F830" s="12">
        <v>12</v>
      </c>
      <c r="G830" s="12" t="s">
        <v>11</v>
      </c>
    </row>
    <row r="831" spans="3:7" ht="15" thickBot="1" x14ac:dyDescent="0.35">
      <c r="C831" s="10">
        <v>43239</v>
      </c>
      <c r="D831" s="11">
        <v>0.60053240740740743</v>
      </c>
      <c r="E831" s="12" t="s">
        <v>9</v>
      </c>
      <c r="F831" s="12">
        <v>10</v>
      </c>
      <c r="G831" s="12" t="s">
        <v>10</v>
      </c>
    </row>
    <row r="832" spans="3:7" ht="15" thickBot="1" x14ac:dyDescent="0.35">
      <c r="C832" s="10">
        <v>43239</v>
      </c>
      <c r="D832" s="11">
        <v>0.60171296296296295</v>
      </c>
      <c r="E832" s="12" t="s">
        <v>9</v>
      </c>
      <c r="F832" s="12">
        <v>20</v>
      </c>
      <c r="G832" s="12" t="s">
        <v>10</v>
      </c>
    </row>
    <row r="833" spans="3:7" ht="15" thickBot="1" x14ac:dyDescent="0.35">
      <c r="C833" s="10">
        <v>43239</v>
      </c>
      <c r="D833" s="11">
        <v>0.60318287037037044</v>
      </c>
      <c r="E833" s="12" t="s">
        <v>9</v>
      </c>
      <c r="F833" s="12">
        <v>11</v>
      </c>
      <c r="G833" s="12" t="s">
        <v>10</v>
      </c>
    </row>
    <row r="834" spans="3:7" ht="15" thickBot="1" x14ac:dyDescent="0.35">
      <c r="C834" s="10">
        <v>43239</v>
      </c>
      <c r="D834" s="11">
        <v>0.60717592592592595</v>
      </c>
      <c r="E834" s="12" t="s">
        <v>9</v>
      </c>
      <c r="F834" s="12">
        <v>12</v>
      </c>
      <c r="G834" s="12" t="s">
        <v>11</v>
      </c>
    </row>
    <row r="835" spans="3:7" ht="15" thickBot="1" x14ac:dyDescent="0.35">
      <c r="C835" s="10">
        <v>43239</v>
      </c>
      <c r="D835" s="11">
        <v>0.61335648148148147</v>
      </c>
      <c r="E835" s="12" t="s">
        <v>9</v>
      </c>
      <c r="F835" s="12">
        <v>11</v>
      </c>
      <c r="G835" s="12" t="s">
        <v>11</v>
      </c>
    </row>
    <row r="836" spans="3:7" ht="15" thickBot="1" x14ac:dyDescent="0.35">
      <c r="C836" s="10">
        <v>43239</v>
      </c>
      <c r="D836" s="11">
        <v>0.61807870370370377</v>
      </c>
      <c r="E836" s="12" t="s">
        <v>9</v>
      </c>
      <c r="F836" s="12">
        <v>13</v>
      </c>
      <c r="G836" s="12" t="s">
        <v>11</v>
      </c>
    </row>
    <row r="837" spans="3:7" ht="15" thickBot="1" x14ac:dyDescent="0.35">
      <c r="C837" s="10">
        <v>43239</v>
      </c>
      <c r="D837" s="11">
        <v>0.61872685185185183</v>
      </c>
      <c r="E837" s="12" t="s">
        <v>9</v>
      </c>
      <c r="F837" s="12">
        <v>11</v>
      </c>
      <c r="G837" s="12" t="s">
        <v>11</v>
      </c>
    </row>
    <row r="838" spans="3:7" ht="15" thickBot="1" x14ac:dyDescent="0.35">
      <c r="C838" s="10">
        <v>43239</v>
      </c>
      <c r="D838" s="11">
        <v>0.62057870370370372</v>
      </c>
      <c r="E838" s="12" t="s">
        <v>9</v>
      </c>
      <c r="F838" s="12">
        <v>26</v>
      </c>
      <c r="G838" s="12" t="s">
        <v>10</v>
      </c>
    </row>
    <row r="839" spans="3:7" ht="15" thickBot="1" x14ac:dyDescent="0.35">
      <c r="C839" s="10">
        <v>43239</v>
      </c>
      <c r="D839" s="11">
        <v>0.62162037037037032</v>
      </c>
      <c r="E839" s="12" t="s">
        <v>9</v>
      </c>
      <c r="F839" s="12">
        <v>10</v>
      </c>
      <c r="G839" s="12" t="s">
        <v>10</v>
      </c>
    </row>
    <row r="840" spans="3:7" ht="15" thickBot="1" x14ac:dyDescent="0.35">
      <c r="C840" s="10">
        <v>43239</v>
      </c>
      <c r="D840" s="11">
        <v>0.62339120370370371</v>
      </c>
      <c r="E840" s="12" t="s">
        <v>9</v>
      </c>
      <c r="F840" s="12">
        <v>21</v>
      </c>
      <c r="G840" s="12" t="s">
        <v>11</v>
      </c>
    </row>
    <row r="841" spans="3:7" ht="15" thickBot="1" x14ac:dyDescent="0.35">
      <c r="C841" s="10">
        <v>43239</v>
      </c>
      <c r="D841" s="11">
        <v>0.62660879629629629</v>
      </c>
      <c r="E841" s="12" t="s">
        <v>9</v>
      </c>
      <c r="F841" s="12">
        <v>20</v>
      </c>
      <c r="G841" s="12" t="s">
        <v>10</v>
      </c>
    </row>
    <row r="842" spans="3:7" ht="15" thickBot="1" x14ac:dyDescent="0.35">
      <c r="C842" s="10">
        <v>43239</v>
      </c>
      <c r="D842" s="11">
        <v>0.6272106481481482</v>
      </c>
      <c r="E842" s="12" t="s">
        <v>9</v>
      </c>
      <c r="F842" s="12">
        <v>25</v>
      </c>
      <c r="G842" s="12" t="s">
        <v>10</v>
      </c>
    </row>
    <row r="843" spans="3:7" ht="15" thickBot="1" x14ac:dyDescent="0.35">
      <c r="C843" s="10">
        <v>43239</v>
      </c>
      <c r="D843" s="11">
        <v>0.6317476851851852</v>
      </c>
      <c r="E843" s="12" t="s">
        <v>9</v>
      </c>
      <c r="F843" s="12">
        <v>24</v>
      </c>
      <c r="G843" s="12" t="s">
        <v>10</v>
      </c>
    </row>
    <row r="844" spans="3:7" ht="15" thickBot="1" x14ac:dyDescent="0.35">
      <c r="C844" s="10">
        <v>43239</v>
      </c>
      <c r="D844" s="11">
        <v>0.63596064814814812</v>
      </c>
      <c r="E844" s="12" t="s">
        <v>9</v>
      </c>
      <c r="F844" s="12">
        <v>21</v>
      </c>
      <c r="G844" s="12" t="s">
        <v>11</v>
      </c>
    </row>
    <row r="845" spans="3:7" ht="15" thickBot="1" x14ac:dyDescent="0.35">
      <c r="C845" s="10">
        <v>43239</v>
      </c>
      <c r="D845" s="11">
        <v>0.6404629629629629</v>
      </c>
      <c r="E845" s="12" t="s">
        <v>9</v>
      </c>
      <c r="F845" s="12">
        <v>37</v>
      </c>
      <c r="G845" s="12" t="s">
        <v>11</v>
      </c>
    </row>
    <row r="846" spans="3:7" ht="15" thickBot="1" x14ac:dyDescent="0.35">
      <c r="C846" s="10">
        <v>43239</v>
      </c>
      <c r="D846" s="11">
        <v>0.64297453703703711</v>
      </c>
      <c r="E846" s="12" t="s">
        <v>9</v>
      </c>
      <c r="F846" s="12">
        <v>12</v>
      </c>
      <c r="G846" s="12" t="s">
        <v>11</v>
      </c>
    </row>
    <row r="847" spans="3:7" ht="15" thickBot="1" x14ac:dyDescent="0.35">
      <c r="C847" s="10">
        <v>43239</v>
      </c>
      <c r="D847" s="11">
        <v>0.64424768518518516</v>
      </c>
      <c r="E847" s="12" t="s">
        <v>9</v>
      </c>
      <c r="F847" s="12">
        <v>11</v>
      </c>
      <c r="G847" s="12" t="s">
        <v>10</v>
      </c>
    </row>
    <row r="848" spans="3:7" ht="15" thickBot="1" x14ac:dyDescent="0.35">
      <c r="C848" s="10">
        <v>43239</v>
      </c>
      <c r="D848" s="11">
        <v>0.65337962962962959</v>
      </c>
      <c r="E848" s="12" t="s">
        <v>9</v>
      </c>
      <c r="F848" s="12">
        <v>10</v>
      </c>
      <c r="G848" s="12" t="s">
        <v>11</v>
      </c>
    </row>
    <row r="849" spans="3:7" ht="15" thickBot="1" x14ac:dyDescent="0.35">
      <c r="C849" s="10">
        <v>43239</v>
      </c>
      <c r="D849" s="11">
        <v>0.65678240740740745</v>
      </c>
      <c r="E849" s="12" t="s">
        <v>9</v>
      </c>
      <c r="F849" s="12">
        <v>25</v>
      </c>
      <c r="G849" s="12" t="s">
        <v>11</v>
      </c>
    </row>
    <row r="850" spans="3:7" ht="15" thickBot="1" x14ac:dyDescent="0.35">
      <c r="C850" s="10">
        <v>43239</v>
      </c>
      <c r="D850" s="11">
        <v>0.65679398148148149</v>
      </c>
      <c r="E850" s="12" t="s">
        <v>9</v>
      </c>
      <c r="F850" s="12">
        <v>11</v>
      </c>
      <c r="G850" s="12" t="s">
        <v>11</v>
      </c>
    </row>
    <row r="851" spans="3:7" ht="15" thickBot="1" x14ac:dyDescent="0.35">
      <c r="C851" s="10">
        <v>43239</v>
      </c>
      <c r="D851" s="11">
        <v>0.65961805555555553</v>
      </c>
      <c r="E851" s="12" t="s">
        <v>9</v>
      </c>
      <c r="F851" s="12">
        <v>11</v>
      </c>
      <c r="G851" s="12" t="s">
        <v>11</v>
      </c>
    </row>
    <row r="852" spans="3:7" ht="15" thickBot="1" x14ac:dyDescent="0.35">
      <c r="C852" s="10">
        <v>43239</v>
      </c>
      <c r="D852" s="11">
        <v>0.66248842592592594</v>
      </c>
      <c r="E852" s="12" t="s">
        <v>9</v>
      </c>
      <c r="F852" s="12">
        <v>26</v>
      </c>
      <c r="G852" s="12" t="s">
        <v>10</v>
      </c>
    </row>
    <row r="853" spans="3:7" ht="15" thickBot="1" x14ac:dyDescent="0.35">
      <c r="C853" s="10">
        <v>43239</v>
      </c>
      <c r="D853" s="11">
        <v>0.66322916666666665</v>
      </c>
      <c r="E853" s="12" t="s">
        <v>9</v>
      </c>
      <c r="F853" s="12">
        <v>10</v>
      </c>
      <c r="G853" s="12" t="s">
        <v>10</v>
      </c>
    </row>
    <row r="854" spans="3:7" ht="15" thickBot="1" x14ac:dyDescent="0.35">
      <c r="C854" s="10">
        <v>43239</v>
      </c>
      <c r="D854" s="11">
        <v>0.6638425925925926</v>
      </c>
      <c r="E854" s="12" t="s">
        <v>9</v>
      </c>
      <c r="F854" s="12">
        <v>9</v>
      </c>
      <c r="G854" s="12" t="s">
        <v>11</v>
      </c>
    </row>
    <row r="855" spans="3:7" ht="15" thickBot="1" x14ac:dyDescent="0.35">
      <c r="C855" s="10">
        <v>43239</v>
      </c>
      <c r="D855" s="11">
        <v>0.66489583333333335</v>
      </c>
      <c r="E855" s="12" t="s">
        <v>9</v>
      </c>
      <c r="F855" s="12">
        <v>11</v>
      </c>
      <c r="G855" s="12" t="s">
        <v>10</v>
      </c>
    </row>
    <row r="856" spans="3:7" ht="15" thickBot="1" x14ac:dyDescent="0.35">
      <c r="C856" s="10">
        <v>43239</v>
      </c>
      <c r="D856" s="11">
        <v>0.66532407407407412</v>
      </c>
      <c r="E856" s="12" t="s">
        <v>9</v>
      </c>
      <c r="F856" s="12">
        <v>11</v>
      </c>
      <c r="G856" s="12" t="s">
        <v>11</v>
      </c>
    </row>
    <row r="857" spans="3:7" ht="15" thickBot="1" x14ac:dyDescent="0.35">
      <c r="C857" s="10">
        <v>43239</v>
      </c>
      <c r="D857" s="11">
        <v>0.6656481481481481</v>
      </c>
      <c r="E857" s="12" t="s">
        <v>9</v>
      </c>
      <c r="F857" s="12">
        <v>13</v>
      </c>
      <c r="G857" s="12" t="s">
        <v>11</v>
      </c>
    </row>
    <row r="858" spans="3:7" ht="15" thickBot="1" x14ac:dyDescent="0.35">
      <c r="C858" s="10">
        <v>43239</v>
      </c>
      <c r="D858" s="11">
        <v>0.67047453703703708</v>
      </c>
      <c r="E858" s="12" t="s">
        <v>9</v>
      </c>
      <c r="F858" s="12">
        <v>13</v>
      </c>
      <c r="G858" s="12" t="s">
        <v>11</v>
      </c>
    </row>
    <row r="859" spans="3:7" ht="15" thickBot="1" x14ac:dyDescent="0.35">
      <c r="C859" s="10">
        <v>43239</v>
      </c>
      <c r="D859" s="11">
        <v>0.67476851851851849</v>
      </c>
      <c r="E859" s="12" t="s">
        <v>9</v>
      </c>
      <c r="F859" s="12">
        <v>11</v>
      </c>
      <c r="G859" s="12" t="s">
        <v>10</v>
      </c>
    </row>
    <row r="860" spans="3:7" ht="15" thickBot="1" x14ac:dyDescent="0.35">
      <c r="C860" s="10">
        <v>43239</v>
      </c>
      <c r="D860" s="11">
        <v>0.6778587962962962</v>
      </c>
      <c r="E860" s="12" t="s">
        <v>9</v>
      </c>
      <c r="F860" s="12">
        <v>15</v>
      </c>
      <c r="G860" s="12" t="s">
        <v>10</v>
      </c>
    </row>
    <row r="861" spans="3:7" ht="15" thickBot="1" x14ac:dyDescent="0.35">
      <c r="C861" s="10">
        <v>43239</v>
      </c>
      <c r="D861" s="11">
        <v>0.68596064814814817</v>
      </c>
      <c r="E861" s="12" t="s">
        <v>9</v>
      </c>
      <c r="F861" s="12">
        <v>15</v>
      </c>
      <c r="G861" s="12" t="s">
        <v>10</v>
      </c>
    </row>
    <row r="862" spans="3:7" ht="15" thickBot="1" x14ac:dyDescent="0.35">
      <c r="C862" s="10">
        <v>43239</v>
      </c>
      <c r="D862" s="11">
        <v>0.69278935185185186</v>
      </c>
      <c r="E862" s="12" t="s">
        <v>9</v>
      </c>
      <c r="F862" s="12">
        <v>14</v>
      </c>
      <c r="G862" s="12" t="s">
        <v>11</v>
      </c>
    </row>
    <row r="863" spans="3:7" ht="15" thickBot="1" x14ac:dyDescent="0.35">
      <c r="C863" s="10">
        <v>43239</v>
      </c>
      <c r="D863" s="11">
        <v>0.70424768518518521</v>
      </c>
      <c r="E863" s="12" t="s">
        <v>9</v>
      </c>
      <c r="F863" s="12">
        <v>11</v>
      </c>
      <c r="G863" s="12" t="s">
        <v>11</v>
      </c>
    </row>
    <row r="864" spans="3:7" ht="15" thickBot="1" x14ac:dyDescent="0.35">
      <c r="C864" s="10">
        <v>43239</v>
      </c>
      <c r="D864" s="11">
        <v>0.71491898148148147</v>
      </c>
      <c r="E864" s="12" t="s">
        <v>9</v>
      </c>
      <c r="F864" s="12">
        <v>10</v>
      </c>
      <c r="G864" s="12" t="s">
        <v>11</v>
      </c>
    </row>
    <row r="865" spans="3:7" ht="15" thickBot="1" x14ac:dyDescent="0.35">
      <c r="C865" s="10">
        <v>43239</v>
      </c>
      <c r="D865" s="11">
        <v>0.72824074074074074</v>
      </c>
      <c r="E865" s="12" t="s">
        <v>9</v>
      </c>
      <c r="F865" s="12">
        <v>19</v>
      </c>
      <c r="G865" s="12" t="s">
        <v>11</v>
      </c>
    </row>
    <row r="866" spans="3:7" ht="15" thickBot="1" x14ac:dyDescent="0.35">
      <c r="C866" s="10">
        <v>43239</v>
      </c>
      <c r="D866" s="11">
        <v>0.72826388888888882</v>
      </c>
      <c r="E866" s="12" t="s">
        <v>9</v>
      </c>
      <c r="F866" s="12">
        <v>13</v>
      </c>
      <c r="G866" s="12" t="s">
        <v>11</v>
      </c>
    </row>
    <row r="867" spans="3:7" ht="15" thickBot="1" x14ac:dyDescent="0.35">
      <c r="C867" s="10">
        <v>43239</v>
      </c>
      <c r="D867" s="11">
        <v>0.73174768518518529</v>
      </c>
      <c r="E867" s="12" t="s">
        <v>9</v>
      </c>
      <c r="F867" s="12">
        <v>12</v>
      </c>
      <c r="G867" s="12" t="s">
        <v>10</v>
      </c>
    </row>
    <row r="868" spans="3:7" ht="15" thickBot="1" x14ac:dyDescent="0.35">
      <c r="C868" s="10">
        <v>43239</v>
      </c>
      <c r="D868" s="11">
        <v>0.73359953703703706</v>
      </c>
      <c r="E868" s="12" t="s">
        <v>9</v>
      </c>
      <c r="F868" s="12">
        <v>10</v>
      </c>
      <c r="G868" s="12" t="s">
        <v>11</v>
      </c>
    </row>
    <row r="869" spans="3:7" ht="15" thickBot="1" x14ac:dyDescent="0.35">
      <c r="C869" s="10">
        <v>43239</v>
      </c>
      <c r="D869" s="11">
        <v>0.73725694444444445</v>
      </c>
      <c r="E869" s="12" t="s">
        <v>9</v>
      </c>
      <c r="F869" s="12">
        <v>27</v>
      </c>
      <c r="G869" s="12" t="s">
        <v>10</v>
      </c>
    </row>
    <row r="870" spans="3:7" ht="15" thickBot="1" x14ac:dyDescent="0.35">
      <c r="C870" s="10">
        <v>43239</v>
      </c>
      <c r="D870" s="11">
        <v>0.75480324074074068</v>
      </c>
      <c r="E870" s="12" t="s">
        <v>9</v>
      </c>
      <c r="F870" s="12">
        <v>17</v>
      </c>
      <c r="G870" s="12" t="s">
        <v>11</v>
      </c>
    </row>
    <row r="871" spans="3:7" ht="15" thickBot="1" x14ac:dyDescent="0.35">
      <c r="C871" s="10">
        <v>43239</v>
      </c>
      <c r="D871" s="11">
        <v>0.7622106481481481</v>
      </c>
      <c r="E871" s="12" t="s">
        <v>9</v>
      </c>
      <c r="F871" s="12">
        <v>16</v>
      </c>
      <c r="G871" s="12" t="s">
        <v>11</v>
      </c>
    </row>
    <row r="872" spans="3:7" ht="15" thickBot="1" x14ac:dyDescent="0.35">
      <c r="C872" s="10">
        <v>43239</v>
      </c>
      <c r="D872" s="11">
        <v>0.76570601851851849</v>
      </c>
      <c r="E872" s="12" t="s">
        <v>9</v>
      </c>
      <c r="F872" s="12">
        <v>11</v>
      </c>
      <c r="G872" s="12" t="s">
        <v>10</v>
      </c>
    </row>
    <row r="873" spans="3:7" ht="15" thickBot="1" x14ac:dyDescent="0.35">
      <c r="C873" s="10">
        <v>43239</v>
      </c>
      <c r="D873" s="11">
        <v>0.76571759259259264</v>
      </c>
      <c r="E873" s="12" t="s">
        <v>9</v>
      </c>
      <c r="F873" s="12">
        <v>10</v>
      </c>
      <c r="G873" s="12" t="s">
        <v>10</v>
      </c>
    </row>
    <row r="874" spans="3:7" ht="15" thickBot="1" x14ac:dyDescent="0.35">
      <c r="C874" s="10">
        <v>43239</v>
      </c>
      <c r="D874" s="11">
        <v>0.77585648148148145</v>
      </c>
      <c r="E874" s="12" t="s">
        <v>9</v>
      </c>
      <c r="F874" s="12">
        <v>10</v>
      </c>
      <c r="G874" s="12" t="s">
        <v>11</v>
      </c>
    </row>
    <row r="875" spans="3:7" ht="15" thickBot="1" x14ac:dyDescent="0.35">
      <c r="C875" s="10">
        <v>43239</v>
      </c>
      <c r="D875" s="11">
        <v>0.78509259259259256</v>
      </c>
      <c r="E875" s="12" t="s">
        <v>9</v>
      </c>
      <c r="F875" s="12">
        <v>10</v>
      </c>
      <c r="G875" s="12" t="s">
        <v>11</v>
      </c>
    </row>
    <row r="876" spans="3:7" ht="15" thickBot="1" x14ac:dyDescent="0.35">
      <c r="C876" s="10">
        <v>43239</v>
      </c>
      <c r="D876" s="11">
        <v>0.78630787037037031</v>
      </c>
      <c r="E876" s="12" t="s">
        <v>9</v>
      </c>
      <c r="F876" s="12">
        <v>10</v>
      </c>
      <c r="G876" s="12" t="s">
        <v>11</v>
      </c>
    </row>
    <row r="877" spans="3:7" ht="15" thickBot="1" x14ac:dyDescent="0.35">
      <c r="C877" s="10">
        <v>43239</v>
      </c>
      <c r="D877" s="11">
        <v>0.82680555555555557</v>
      </c>
      <c r="E877" s="12" t="s">
        <v>9</v>
      </c>
      <c r="F877" s="12">
        <v>13</v>
      </c>
      <c r="G877" s="12" t="s">
        <v>10</v>
      </c>
    </row>
    <row r="878" spans="3:7" ht="15" thickBot="1" x14ac:dyDescent="0.35">
      <c r="C878" s="10">
        <v>43239</v>
      </c>
      <c r="D878" s="11">
        <v>0.82692129629629629</v>
      </c>
      <c r="E878" s="12" t="s">
        <v>9</v>
      </c>
      <c r="F878" s="12">
        <v>15</v>
      </c>
      <c r="G878" s="12" t="s">
        <v>10</v>
      </c>
    </row>
    <row r="879" spans="3:7" ht="15" thickBot="1" x14ac:dyDescent="0.35">
      <c r="C879" s="10">
        <v>43239</v>
      </c>
      <c r="D879" s="11">
        <v>0.85370370370370363</v>
      </c>
      <c r="E879" s="12" t="s">
        <v>9</v>
      </c>
      <c r="F879" s="12">
        <v>14</v>
      </c>
      <c r="G879" s="12" t="s">
        <v>11</v>
      </c>
    </row>
    <row r="880" spans="3:7" ht="15" thickBot="1" x14ac:dyDescent="0.35">
      <c r="C880" s="10">
        <v>43239</v>
      </c>
      <c r="D880" s="11">
        <v>0.85662037037037031</v>
      </c>
      <c r="E880" s="12" t="s">
        <v>9</v>
      </c>
      <c r="F880" s="12">
        <v>10</v>
      </c>
      <c r="G880" s="12" t="s">
        <v>11</v>
      </c>
    </row>
    <row r="881" spans="3:7" ht="15" thickBot="1" x14ac:dyDescent="0.35">
      <c r="C881" s="10">
        <v>43239</v>
      </c>
      <c r="D881" s="11">
        <v>0.85741898148148143</v>
      </c>
      <c r="E881" s="12" t="s">
        <v>9</v>
      </c>
      <c r="F881" s="12">
        <v>12</v>
      </c>
      <c r="G881" s="12" t="s">
        <v>11</v>
      </c>
    </row>
    <row r="882" spans="3:7" ht="15" thickBot="1" x14ac:dyDescent="0.35">
      <c r="C882" s="10">
        <v>43239</v>
      </c>
      <c r="D882" s="11">
        <v>0.8872106481481481</v>
      </c>
      <c r="E882" s="12" t="s">
        <v>9</v>
      </c>
      <c r="F882" s="12">
        <v>10</v>
      </c>
      <c r="G882" s="12" t="s">
        <v>10</v>
      </c>
    </row>
    <row r="883" spans="3:7" ht="15" thickBot="1" x14ac:dyDescent="0.35">
      <c r="C883" s="10">
        <v>43239</v>
      </c>
      <c r="D883" s="11">
        <v>0.89966435185185178</v>
      </c>
      <c r="E883" s="12" t="s">
        <v>9</v>
      </c>
      <c r="F883" s="12">
        <v>11</v>
      </c>
      <c r="G883" s="12" t="s">
        <v>11</v>
      </c>
    </row>
    <row r="884" spans="3:7" ht="15" thickBot="1" x14ac:dyDescent="0.35">
      <c r="C884" s="10">
        <v>43239</v>
      </c>
      <c r="D884" s="11">
        <v>0.95863425925925927</v>
      </c>
      <c r="E884" s="12" t="s">
        <v>9</v>
      </c>
      <c r="F884" s="12">
        <v>27</v>
      </c>
      <c r="G884" s="12" t="s">
        <v>10</v>
      </c>
    </row>
    <row r="885" spans="3:7" ht="15" thickBot="1" x14ac:dyDescent="0.35">
      <c r="C885" s="10">
        <v>43240</v>
      </c>
      <c r="D885" s="11">
        <v>0.18657407407407409</v>
      </c>
      <c r="E885" s="12" t="s">
        <v>9</v>
      </c>
      <c r="F885" s="12">
        <v>27</v>
      </c>
      <c r="G885" s="12" t="s">
        <v>11</v>
      </c>
    </row>
    <row r="886" spans="3:7" ht="15" thickBot="1" x14ac:dyDescent="0.35">
      <c r="C886" s="10">
        <v>43240</v>
      </c>
      <c r="D886" s="11">
        <v>0.26728009259259261</v>
      </c>
      <c r="E886" s="12" t="s">
        <v>9</v>
      </c>
      <c r="F886" s="12">
        <v>13</v>
      </c>
      <c r="G886" s="12" t="s">
        <v>11</v>
      </c>
    </row>
    <row r="887" spans="3:7" ht="15" thickBot="1" x14ac:dyDescent="0.35">
      <c r="C887" s="10">
        <v>43240</v>
      </c>
      <c r="D887" s="11">
        <v>0.33491898148148147</v>
      </c>
      <c r="E887" s="12" t="s">
        <v>9</v>
      </c>
      <c r="F887" s="12">
        <v>13</v>
      </c>
      <c r="G887" s="12" t="s">
        <v>11</v>
      </c>
    </row>
    <row r="888" spans="3:7" ht="15" thickBot="1" x14ac:dyDescent="0.35">
      <c r="C888" s="10">
        <v>43240</v>
      </c>
      <c r="D888" s="11">
        <v>0.37718750000000001</v>
      </c>
      <c r="E888" s="12" t="s">
        <v>9</v>
      </c>
      <c r="F888" s="12">
        <v>12</v>
      </c>
      <c r="G888" s="12" t="s">
        <v>11</v>
      </c>
    </row>
    <row r="889" spans="3:7" ht="15" thickBot="1" x14ac:dyDescent="0.35">
      <c r="C889" s="10">
        <v>43240</v>
      </c>
      <c r="D889" s="11">
        <v>0.39178240740740744</v>
      </c>
      <c r="E889" s="12" t="s">
        <v>9</v>
      </c>
      <c r="F889" s="12">
        <v>12</v>
      </c>
      <c r="G889" s="12" t="s">
        <v>11</v>
      </c>
    </row>
    <row r="890" spans="3:7" ht="15" thickBot="1" x14ac:dyDescent="0.35">
      <c r="C890" s="10">
        <v>43240</v>
      </c>
      <c r="D890" s="11">
        <v>0.40057870370370369</v>
      </c>
      <c r="E890" s="12" t="s">
        <v>9</v>
      </c>
      <c r="F890" s="12">
        <v>11</v>
      </c>
      <c r="G890" s="12" t="s">
        <v>11</v>
      </c>
    </row>
    <row r="891" spans="3:7" ht="15" thickBot="1" x14ac:dyDescent="0.35">
      <c r="C891" s="10">
        <v>43240</v>
      </c>
      <c r="D891" s="11">
        <v>0.44666666666666671</v>
      </c>
      <c r="E891" s="12" t="s">
        <v>9</v>
      </c>
      <c r="F891" s="12">
        <v>10</v>
      </c>
      <c r="G891" s="12" t="s">
        <v>11</v>
      </c>
    </row>
    <row r="892" spans="3:7" ht="15" thickBot="1" x14ac:dyDescent="0.35">
      <c r="C892" s="10">
        <v>43240</v>
      </c>
      <c r="D892" s="11">
        <v>0.45663194444444444</v>
      </c>
      <c r="E892" s="12" t="s">
        <v>9</v>
      </c>
      <c r="F892" s="12">
        <v>11</v>
      </c>
      <c r="G892" s="12" t="s">
        <v>11</v>
      </c>
    </row>
    <row r="893" spans="3:7" ht="15" thickBot="1" x14ac:dyDescent="0.35">
      <c r="C893" s="10">
        <v>43240</v>
      </c>
      <c r="D893" s="11">
        <v>0.46601851851851855</v>
      </c>
      <c r="E893" s="12" t="s">
        <v>9</v>
      </c>
      <c r="F893" s="12">
        <v>22</v>
      </c>
      <c r="G893" s="12" t="s">
        <v>10</v>
      </c>
    </row>
    <row r="894" spans="3:7" ht="15" thickBot="1" x14ac:dyDescent="0.35">
      <c r="C894" s="10">
        <v>43240</v>
      </c>
      <c r="D894" s="11">
        <v>0.47563657407407406</v>
      </c>
      <c r="E894" s="12" t="s">
        <v>9</v>
      </c>
      <c r="F894" s="12">
        <v>15</v>
      </c>
      <c r="G894" s="12" t="s">
        <v>11</v>
      </c>
    </row>
    <row r="895" spans="3:7" ht="15" thickBot="1" x14ac:dyDescent="0.35">
      <c r="C895" s="10">
        <v>43240</v>
      </c>
      <c r="D895" s="11">
        <v>0.4756481481481481</v>
      </c>
      <c r="E895" s="12" t="s">
        <v>9</v>
      </c>
      <c r="F895" s="12">
        <v>11</v>
      </c>
      <c r="G895" s="12" t="s">
        <v>11</v>
      </c>
    </row>
    <row r="896" spans="3:7" ht="15" thickBot="1" x14ac:dyDescent="0.35">
      <c r="C896" s="10">
        <v>43240</v>
      </c>
      <c r="D896" s="11">
        <v>0.48292824074074076</v>
      </c>
      <c r="E896" s="12" t="s">
        <v>9</v>
      </c>
      <c r="F896" s="12">
        <v>12</v>
      </c>
      <c r="G896" s="12" t="s">
        <v>11</v>
      </c>
    </row>
    <row r="897" spans="3:7" ht="15" thickBot="1" x14ac:dyDescent="0.35">
      <c r="C897" s="10">
        <v>43240</v>
      </c>
      <c r="D897" s="11">
        <v>0.48365740740740742</v>
      </c>
      <c r="E897" s="12" t="s">
        <v>9</v>
      </c>
      <c r="F897" s="12">
        <v>17</v>
      </c>
      <c r="G897" s="12" t="s">
        <v>10</v>
      </c>
    </row>
    <row r="898" spans="3:7" ht="15" thickBot="1" x14ac:dyDescent="0.35">
      <c r="C898" s="10">
        <v>43240</v>
      </c>
      <c r="D898" s="11">
        <v>0.48568287037037039</v>
      </c>
      <c r="E898" s="12" t="s">
        <v>9</v>
      </c>
      <c r="F898" s="12">
        <v>30</v>
      </c>
      <c r="G898" s="12" t="s">
        <v>10</v>
      </c>
    </row>
    <row r="899" spans="3:7" ht="15" thickBot="1" x14ac:dyDescent="0.35">
      <c r="C899" s="10">
        <v>43240</v>
      </c>
      <c r="D899" s="11">
        <v>0.48881944444444447</v>
      </c>
      <c r="E899" s="12" t="s">
        <v>9</v>
      </c>
      <c r="F899" s="12">
        <v>25</v>
      </c>
      <c r="G899" s="12" t="s">
        <v>10</v>
      </c>
    </row>
    <row r="900" spans="3:7" ht="15" thickBot="1" x14ac:dyDescent="0.35">
      <c r="C900" s="10">
        <v>43240</v>
      </c>
      <c r="D900" s="11">
        <v>0.48883101851851851</v>
      </c>
      <c r="E900" s="12" t="s">
        <v>9</v>
      </c>
      <c r="F900" s="12">
        <v>19</v>
      </c>
      <c r="G900" s="12" t="s">
        <v>10</v>
      </c>
    </row>
    <row r="901" spans="3:7" ht="15" thickBot="1" x14ac:dyDescent="0.35">
      <c r="C901" s="10">
        <v>43240</v>
      </c>
      <c r="D901" s="11">
        <v>0.48884259259259261</v>
      </c>
      <c r="E901" s="12" t="s">
        <v>9</v>
      </c>
      <c r="F901" s="12">
        <v>23</v>
      </c>
      <c r="G901" s="12" t="s">
        <v>10</v>
      </c>
    </row>
    <row r="902" spans="3:7" ht="15" thickBot="1" x14ac:dyDescent="0.35">
      <c r="C902" s="10">
        <v>43240</v>
      </c>
      <c r="D902" s="11">
        <v>0.4888657407407408</v>
      </c>
      <c r="E902" s="12" t="s">
        <v>9</v>
      </c>
      <c r="F902" s="12">
        <v>20</v>
      </c>
      <c r="G902" s="12" t="s">
        <v>10</v>
      </c>
    </row>
    <row r="903" spans="3:7" ht="15" thickBot="1" x14ac:dyDescent="0.35">
      <c r="C903" s="10">
        <v>43240</v>
      </c>
      <c r="D903" s="11">
        <v>0.48898148148148146</v>
      </c>
      <c r="E903" s="12" t="s">
        <v>9</v>
      </c>
      <c r="F903" s="12">
        <v>14</v>
      </c>
      <c r="G903" s="12" t="s">
        <v>10</v>
      </c>
    </row>
    <row r="904" spans="3:7" ht="15" thickBot="1" x14ac:dyDescent="0.35">
      <c r="C904" s="10">
        <v>43240</v>
      </c>
      <c r="D904" s="11">
        <v>0.48901620370370374</v>
      </c>
      <c r="E904" s="12" t="s">
        <v>9</v>
      </c>
      <c r="F904" s="12">
        <v>17</v>
      </c>
      <c r="G904" s="12" t="s">
        <v>10</v>
      </c>
    </row>
    <row r="905" spans="3:7" ht="15" thickBot="1" x14ac:dyDescent="0.35">
      <c r="C905" s="10">
        <v>43240</v>
      </c>
      <c r="D905" s="11">
        <v>0.48905092592592592</v>
      </c>
      <c r="E905" s="12" t="s">
        <v>9</v>
      </c>
      <c r="F905" s="12">
        <v>18</v>
      </c>
      <c r="G905" s="12" t="s">
        <v>10</v>
      </c>
    </row>
    <row r="906" spans="3:7" ht="15" thickBot="1" x14ac:dyDescent="0.35">
      <c r="C906" s="10">
        <v>43240</v>
      </c>
      <c r="D906" s="11">
        <v>0.50081018518518516</v>
      </c>
      <c r="E906" s="12" t="s">
        <v>9</v>
      </c>
      <c r="F906" s="12">
        <v>10</v>
      </c>
      <c r="G906" s="12" t="s">
        <v>10</v>
      </c>
    </row>
    <row r="907" spans="3:7" ht="15" thickBot="1" x14ac:dyDescent="0.35">
      <c r="C907" s="10">
        <v>43240</v>
      </c>
      <c r="D907" s="11">
        <v>0.53559027777777779</v>
      </c>
      <c r="E907" s="12" t="s">
        <v>9</v>
      </c>
      <c r="F907" s="12">
        <v>28</v>
      </c>
      <c r="G907" s="12" t="s">
        <v>10</v>
      </c>
    </row>
    <row r="908" spans="3:7" ht="15" thickBot="1" x14ac:dyDescent="0.35">
      <c r="C908" s="10">
        <v>43240</v>
      </c>
      <c r="D908" s="11">
        <v>0.53584490740740742</v>
      </c>
      <c r="E908" s="12" t="s">
        <v>9</v>
      </c>
      <c r="F908" s="12">
        <v>13</v>
      </c>
      <c r="G908" s="12" t="s">
        <v>10</v>
      </c>
    </row>
    <row r="909" spans="3:7" ht="15" thickBot="1" x14ac:dyDescent="0.35">
      <c r="C909" s="10">
        <v>43240</v>
      </c>
      <c r="D909" s="11">
        <v>0.53586805555555561</v>
      </c>
      <c r="E909" s="12" t="s">
        <v>9</v>
      </c>
      <c r="F909" s="12">
        <v>13</v>
      </c>
      <c r="G909" s="12" t="s">
        <v>10</v>
      </c>
    </row>
    <row r="910" spans="3:7" ht="15" thickBot="1" x14ac:dyDescent="0.35">
      <c r="C910" s="10">
        <v>43240</v>
      </c>
      <c r="D910" s="11">
        <v>0.53596064814814814</v>
      </c>
      <c r="E910" s="12" t="s">
        <v>9</v>
      </c>
      <c r="F910" s="12">
        <v>10</v>
      </c>
      <c r="G910" s="12" t="s">
        <v>10</v>
      </c>
    </row>
    <row r="911" spans="3:7" ht="15" thickBot="1" x14ac:dyDescent="0.35">
      <c r="C911" s="10">
        <v>43240</v>
      </c>
      <c r="D911" s="11">
        <v>0.54284722222222226</v>
      </c>
      <c r="E911" s="12" t="s">
        <v>9</v>
      </c>
      <c r="F911" s="12">
        <v>12</v>
      </c>
      <c r="G911" s="12" t="s">
        <v>11</v>
      </c>
    </row>
    <row r="912" spans="3:7" ht="15" thickBot="1" x14ac:dyDescent="0.35">
      <c r="C912" s="10">
        <v>43240</v>
      </c>
      <c r="D912" s="11">
        <v>0.54454861111111108</v>
      </c>
      <c r="E912" s="12" t="s">
        <v>9</v>
      </c>
      <c r="F912" s="12">
        <v>14</v>
      </c>
      <c r="G912" s="12" t="s">
        <v>10</v>
      </c>
    </row>
    <row r="913" spans="3:7" ht="15" thickBot="1" x14ac:dyDescent="0.35">
      <c r="C913" s="10">
        <v>43240</v>
      </c>
      <c r="D913" s="11">
        <v>0.55079861111111106</v>
      </c>
      <c r="E913" s="12" t="s">
        <v>9</v>
      </c>
      <c r="F913" s="12">
        <v>19</v>
      </c>
      <c r="G913" s="12" t="s">
        <v>10</v>
      </c>
    </row>
    <row r="914" spans="3:7" ht="15" thickBot="1" x14ac:dyDescent="0.35">
      <c r="C914" s="10">
        <v>43240</v>
      </c>
      <c r="D914" s="11">
        <v>0.55159722222222218</v>
      </c>
      <c r="E914" s="12" t="s">
        <v>9</v>
      </c>
      <c r="F914" s="12">
        <v>12</v>
      </c>
      <c r="G914" s="12" t="s">
        <v>11</v>
      </c>
    </row>
    <row r="915" spans="3:7" ht="15" thickBot="1" x14ac:dyDescent="0.35">
      <c r="C915" s="10">
        <v>43240</v>
      </c>
      <c r="D915" s="11">
        <v>0.55267361111111113</v>
      </c>
      <c r="E915" s="12" t="s">
        <v>9</v>
      </c>
      <c r="F915" s="12">
        <v>12</v>
      </c>
      <c r="G915" s="12" t="s">
        <v>11</v>
      </c>
    </row>
    <row r="916" spans="3:7" ht="15" thickBot="1" x14ac:dyDescent="0.35">
      <c r="C916" s="10">
        <v>43240</v>
      </c>
      <c r="D916" s="11">
        <v>0.55434027777777783</v>
      </c>
      <c r="E916" s="12" t="s">
        <v>9</v>
      </c>
      <c r="F916" s="12">
        <v>12</v>
      </c>
      <c r="G916" s="12" t="s">
        <v>11</v>
      </c>
    </row>
    <row r="917" spans="3:7" ht="15" thickBot="1" x14ac:dyDescent="0.35">
      <c r="C917" s="10">
        <v>43240</v>
      </c>
      <c r="D917" s="11">
        <v>0.55570601851851853</v>
      </c>
      <c r="E917" s="12" t="s">
        <v>9</v>
      </c>
      <c r="F917" s="12">
        <v>10</v>
      </c>
      <c r="G917" s="12" t="s">
        <v>11</v>
      </c>
    </row>
    <row r="918" spans="3:7" ht="15" thickBot="1" x14ac:dyDescent="0.35">
      <c r="C918" s="10">
        <v>43240</v>
      </c>
      <c r="D918" s="11">
        <v>0.56325231481481486</v>
      </c>
      <c r="E918" s="12" t="s">
        <v>9</v>
      </c>
      <c r="F918" s="12">
        <v>10</v>
      </c>
      <c r="G918" s="12" t="s">
        <v>11</v>
      </c>
    </row>
    <row r="919" spans="3:7" ht="15" thickBot="1" x14ac:dyDescent="0.35">
      <c r="C919" s="10">
        <v>43240</v>
      </c>
      <c r="D919" s="11">
        <v>0.56607638888888889</v>
      </c>
      <c r="E919" s="12" t="s">
        <v>9</v>
      </c>
      <c r="F919" s="12">
        <v>16</v>
      </c>
      <c r="G919" s="12" t="s">
        <v>10</v>
      </c>
    </row>
    <row r="920" spans="3:7" ht="15" thickBot="1" x14ac:dyDescent="0.35">
      <c r="C920" s="10">
        <v>43240</v>
      </c>
      <c r="D920" s="11">
        <v>0.56609953703703708</v>
      </c>
      <c r="E920" s="12" t="s">
        <v>9</v>
      </c>
      <c r="F920" s="12">
        <v>23</v>
      </c>
      <c r="G920" s="12" t="s">
        <v>10</v>
      </c>
    </row>
    <row r="921" spans="3:7" ht="15" thickBot="1" x14ac:dyDescent="0.35">
      <c r="C921" s="10">
        <v>43240</v>
      </c>
      <c r="D921" s="11">
        <v>0.56612268518518516</v>
      </c>
      <c r="E921" s="12" t="s">
        <v>9</v>
      </c>
      <c r="F921" s="12">
        <v>29</v>
      </c>
      <c r="G921" s="12" t="s">
        <v>10</v>
      </c>
    </row>
    <row r="922" spans="3:7" ht="15" thickBot="1" x14ac:dyDescent="0.35">
      <c r="C922" s="10">
        <v>43240</v>
      </c>
      <c r="D922" s="11">
        <v>0.5661342592592592</v>
      </c>
      <c r="E922" s="12" t="s">
        <v>9</v>
      </c>
      <c r="F922" s="12">
        <v>28</v>
      </c>
      <c r="G922" s="12" t="s">
        <v>10</v>
      </c>
    </row>
    <row r="923" spans="3:7" ht="15" thickBot="1" x14ac:dyDescent="0.35">
      <c r="C923" s="10">
        <v>43240</v>
      </c>
      <c r="D923" s="11">
        <v>0.57730324074074069</v>
      </c>
      <c r="E923" s="12" t="s">
        <v>9</v>
      </c>
      <c r="F923" s="12">
        <v>26</v>
      </c>
      <c r="G923" s="12" t="s">
        <v>11</v>
      </c>
    </row>
    <row r="924" spans="3:7" ht="15" thickBot="1" x14ac:dyDescent="0.35">
      <c r="C924" s="10">
        <v>43240</v>
      </c>
      <c r="D924" s="11">
        <v>0.58126157407407408</v>
      </c>
      <c r="E924" s="12" t="s">
        <v>9</v>
      </c>
      <c r="F924" s="12">
        <v>22</v>
      </c>
      <c r="G924" s="12" t="s">
        <v>11</v>
      </c>
    </row>
    <row r="925" spans="3:7" ht="15" thickBot="1" x14ac:dyDescent="0.35">
      <c r="C925" s="10">
        <v>43240</v>
      </c>
      <c r="D925" s="11">
        <v>0.58156249999999998</v>
      </c>
      <c r="E925" s="12" t="s">
        <v>9</v>
      </c>
      <c r="F925" s="12">
        <v>13</v>
      </c>
      <c r="G925" s="12" t="s">
        <v>11</v>
      </c>
    </row>
    <row r="926" spans="3:7" ht="15" thickBot="1" x14ac:dyDescent="0.35">
      <c r="C926" s="10">
        <v>43240</v>
      </c>
      <c r="D926" s="11">
        <v>0.5816203703703704</v>
      </c>
      <c r="E926" s="12" t="s">
        <v>9</v>
      </c>
      <c r="F926" s="12">
        <v>11</v>
      </c>
      <c r="G926" s="12" t="s">
        <v>10</v>
      </c>
    </row>
    <row r="927" spans="3:7" ht="15" thickBot="1" x14ac:dyDescent="0.35">
      <c r="C927" s="10">
        <v>43240</v>
      </c>
      <c r="D927" s="11">
        <v>0.58164351851851859</v>
      </c>
      <c r="E927" s="12" t="s">
        <v>9</v>
      </c>
      <c r="F927" s="12">
        <v>12</v>
      </c>
      <c r="G927" s="12" t="s">
        <v>10</v>
      </c>
    </row>
    <row r="928" spans="3:7" ht="15" thickBot="1" x14ac:dyDescent="0.35">
      <c r="C928" s="10">
        <v>43240</v>
      </c>
      <c r="D928" s="11">
        <v>0.59395833333333337</v>
      </c>
      <c r="E928" s="12" t="s">
        <v>9</v>
      </c>
      <c r="F928" s="12">
        <v>22</v>
      </c>
      <c r="G928" s="12" t="s">
        <v>10</v>
      </c>
    </row>
    <row r="929" spans="3:7" ht="15" thickBot="1" x14ac:dyDescent="0.35">
      <c r="C929" s="10">
        <v>43240</v>
      </c>
      <c r="D929" s="11">
        <v>0.5995949074074074</v>
      </c>
      <c r="E929" s="12" t="s">
        <v>9</v>
      </c>
      <c r="F929" s="12">
        <v>20</v>
      </c>
      <c r="G929" s="12" t="s">
        <v>10</v>
      </c>
    </row>
    <row r="930" spans="3:7" ht="15" thickBot="1" x14ac:dyDescent="0.35">
      <c r="C930" s="10">
        <v>43240</v>
      </c>
      <c r="D930" s="11">
        <v>0.61063657407407412</v>
      </c>
      <c r="E930" s="12" t="s">
        <v>9</v>
      </c>
      <c r="F930" s="12">
        <v>12</v>
      </c>
      <c r="G930" s="12" t="s">
        <v>11</v>
      </c>
    </row>
    <row r="931" spans="3:7" ht="15" thickBot="1" x14ac:dyDescent="0.35">
      <c r="C931" s="10">
        <v>43240</v>
      </c>
      <c r="D931" s="11">
        <v>0.61934027777777778</v>
      </c>
      <c r="E931" s="12" t="s">
        <v>9</v>
      </c>
      <c r="F931" s="12">
        <v>14</v>
      </c>
      <c r="G931" s="12" t="s">
        <v>11</v>
      </c>
    </row>
    <row r="932" spans="3:7" ht="15" thickBot="1" x14ac:dyDescent="0.35">
      <c r="C932" s="10">
        <v>43240</v>
      </c>
      <c r="D932" s="11">
        <v>0.62620370370370371</v>
      </c>
      <c r="E932" s="12" t="s">
        <v>9</v>
      </c>
      <c r="F932" s="12">
        <v>11</v>
      </c>
      <c r="G932" s="12" t="s">
        <v>11</v>
      </c>
    </row>
    <row r="933" spans="3:7" ht="15" thickBot="1" x14ac:dyDescent="0.35">
      <c r="C933" s="10">
        <v>43240</v>
      </c>
      <c r="D933" s="11">
        <v>0.62821759259259258</v>
      </c>
      <c r="E933" s="12" t="s">
        <v>9</v>
      </c>
      <c r="F933" s="12">
        <v>15</v>
      </c>
      <c r="G933" s="12" t="s">
        <v>10</v>
      </c>
    </row>
    <row r="934" spans="3:7" ht="15" thickBot="1" x14ac:dyDescent="0.35">
      <c r="C934" s="10">
        <v>43240</v>
      </c>
      <c r="D934" s="11">
        <v>0.6303819444444444</v>
      </c>
      <c r="E934" s="12" t="s">
        <v>9</v>
      </c>
      <c r="F934" s="12">
        <v>31</v>
      </c>
      <c r="G934" s="12" t="s">
        <v>10</v>
      </c>
    </row>
    <row r="935" spans="3:7" ht="15" thickBot="1" x14ac:dyDescent="0.35">
      <c r="C935" s="10">
        <v>43240</v>
      </c>
      <c r="D935" s="11">
        <v>0.64878472222222217</v>
      </c>
      <c r="E935" s="12" t="s">
        <v>9</v>
      </c>
      <c r="F935" s="12">
        <v>13</v>
      </c>
      <c r="G935" s="12" t="s">
        <v>11</v>
      </c>
    </row>
    <row r="936" spans="3:7" ht="15" thickBot="1" x14ac:dyDescent="0.35">
      <c r="C936" s="10">
        <v>43240</v>
      </c>
      <c r="D936" s="11">
        <v>0.64886574074074077</v>
      </c>
      <c r="E936" s="12" t="s">
        <v>9</v>
      </c>
      <c r="F936" s="12">
        <v>12</v>
      </c>
      <c r="G936" s="12" t="s">
        <v>10</v>
      </c>
    </row>
    <row r="937" spans="3:7" ht="15" thickBot="1" x14ac:dyDescent="0.35">
      <c r="C937" s="10">
        <v>43240</v>
      </c>
      <c r="D937" s="11">
        <v>0.65092592592592591</v>
      </c>
      <c r="E937" s="12" t="s">
        <v>9</v>
      </c>
      <c r="F937" s="12">
        <v>5</v>
      </c>
      <c r="G937" s="12" t="s">
        <v>11</v>
      </c>
    </row>
    <row r="938" spans="3:7" ht="15" thickBot="1" x14ac:dyDescent="0.35">
      <c r="C938" s="10">
        <v>43240</v>
      </c>
      <c r="D938" s="11">
        <v>0.65206018518518516</v>
      </c>
      <c r="E938" s="12" t="s">
        <v>9</v>
      </c>
      <c r="F938" s="12">
        <v>24</v>
      </c>
      <c r="G938" s="12" t="s">
        <v>10</v>
      </c>
    </row>
    <row r="939" spans="3:7" ht="15" thickBot="1" x14ac:dyDescent="0.35">
      <c r="C939" s="10">
        <v>43240</v>
      </c>
      <c r="D939" s="11">
        <v>0.66266203703703697</v>
      </c>
      <c r="E939" s="12" t="s">
        <v>9</v>
      </c>
      <c r="F939" s="12">
        <v>20</v>
      </c>
      <c r="G939" s="12" t="s">
        <v>10</v>
      </c>
    </row>
    <row r="940" spans="3:7" ht="15" thickBot="1" x14ac:dyDescent="0.35">
      <c r="C940" s="10">
        <v>43240</v>
      </c>
      <c r="D940" s="11">
        <v>0.66479166666666667</v>
      </c>
      <c r="E940" s="12" t="s">
        <v>9</v>
      </c>
      <c r="F940" s="12">
        <v>20</v>
      </c>
      <c r="G940" s="12" t="s">
        <v>10</v>
      </c>
    </row>
    <row r="941" spans="3:7" ht="15" thickBot="1" x14ac:dyDescent="0.35">
      <c r="C941" s="10">
        <v>43240</v>
      </c>
      <c r="D941" s="11">
        <v>0.66484953703703698</v>
      </c>
      <c r="E941" s="12" t="s">
        <v>9</v>
      </c>
      <c r="F941" s="12">
        <v>17</v>
      </c>
      <c r="G941" s="12" t="s">
        <v>10</v>
      </c>
    </row>
    <row r="942" spans="3:7" ht="15" thickBot="1" x14ac:dyDescent="0.35">
      <c r="C942" s="10">
        <v>43240</v>
      </c>
      <c r="D942" s="11">
        <v>0.66723379629629631</v>
      </c>
      <c r="E942" s="12" t="s">
        <v>9</v>
      </c>
      <c r="F942" s="12">
        <v>20</v>
      </c>
      <c r="G942" s="12" t="s">
        <v>10</v>
      </c>
    </row>
    <row r="943" spans="3:7" ht="15" thickBot="1" x14ac:dyDescent="0.35">
      <c r="C943" s="10">
        <v>43240</v>
      </c>
      <c r="D943" s="11">
        <v>0.66729166666666673</v>
      </c>
      <c r="E943" s="12" t="s">
        <v>9</v>
      </c>
      <c r="F943" s="12">
        <v>21</v>
      </c>
      <c r="G943" s="12" t="s">
        <v>10</v>
      </c>
    </row>
    <row r="944" spans="3:7" ht="15" thickBot="1" x14ac:dyDescent="0.35">
      <c r="C944" s="10">
        <v>43240</v>
      </c>
      <c r="D944" s="11">
        <v>0.6721759259259259</v>
      </c>
      <c r="E944" s="12" t="s">
        <v>9</v>
      </c>
      <c r="F944" s="12">
        <v>10</v>
      </c>
      <c r="G944" s="12" t="s">
        <v>11</v>
      </c>
    </row>
    <row r="945" spans="3:7" ht="15" thickBot="1" x14ac:dyDescent="0.35">
      <c r="C945" s="10">
        <v>43240</v>
      </c>
      <c r="D945" s="11">
        <v>0.68665509259259261</v>
      </c>
      <c r="E945" s="12" t="s">
        <v>9</v>
      </c>
      <c r="F945" s="12">
        <v>26</v>
      </c>
      <c r="G945" s="12" t="s">
        <v>10</v>
      </c>
    </row>
    <row r="946" spans="3:7" ht="15" thickBot="1" x14ac:dyDescent="0.35">
      <c r="C946" s="10">
        <v>43240</v>
      </c>
      <c r="D946" s="11">
        <v>0.68787037037037047</v>
      </c>
      <c r="E946" s="12" t="s">
        <v>9</v>
      </c>
      <c r="F946" s="12">
        <v>21</v>
      </c>
      <c r="G946" s="12" t="s">
        <v>10</v>
      </c>
    </row>
    <row r="947" spans="3:7" ht="15" thickBot="1" x14ac:dyDescent="0.35">
      <c r="C947" s="10">
        <v>43240</v>
      </c>
      <c r="D947" s="11">
        <v>0.68790509259259258</v>
      </c>
      <c r="E947" s="12" t="s">
        <v>9</v>
      </c>
      <c r="F947" s="12">
        <v>22</v>
      </c>
      <c r="G947" s="12" t="s">
        <v>10</v>
      </c>
    </row>
    <row r="948" spans="3:7" ht="15" thickBot="1" x14ac:dyDescent="0.35">
      <c r="C948" s="10">
        <v>43240</v>
      </c>
      <c r="D948" s="11">
        <v>0.69513888888888886</v>
      </c>
      <c r="E948" s="12" t="s">
        <v>9</v>
      </c>
      <c r="F948" s="12">
        <v>10</v>
      </c>
      <c r="G948" s="12" t="s">
        <v>10</v>
      </c>
    </row>
    <row r="949" spans="3:7" ht="15" thickBot="1" x14ac:dyDescent="0.35">
      <c r="C949" s="10">
        <v>43240</v>
      </c>
      <c r="D949" s="11">
        <v>0.69657407407407401</v>
      </c>
      <c r="E949" s="12" t="s">
        <v>9</v>
      </c>
      <c r="F949" s="12">
        <v>30</v>
      </c>
      <c r="G949" s="12" t="s">
        <v>10</v>
      </c>
    </row>
    <row r="950" spans="3:7" ht="15" thickBot="1" x14ac:dyDescent="0.35">
      <c r="C950" s="10">
        <v>43240</v>
      </c>
      <c r="D950" s="11">
        <v>0.69797453703703705</v>
      </c>
      <c r="E950" s="12" t="s">
        <v>9</v>
      </c>
      <c r="F950" s="12">
        <v>9</v>
      </c>
      <c r="G950" s="12" t="s">
        <v>11</v>
      </c>
    </row>
    <row r="951" spans="3:7" ht="15" thickBot="1" x14ac:dyDescent="0.35">
      <c r="C951" s="10">
        <v>43240</v>
      </c>
      <c r="D951" s="11">
        <v>0.69857638888888884</v>
      </c>
      <c r="E951" s="12" t="s">
        <v>9</v>
      </c>
      <c r="F951" s="12">
        <v>17</v>
      </c>
      <c r="G951" s="12" t="s">
        <v>11</v>
      </c>
    </row>
    <row r="952" spans="3:7" ht="15" thickBot="1" x14ac:dyDescent="0.35">
      <c r="C952" s="10">
        <v>43240</v>
      </c>
      <c r="D952" s="11">
        <v>0.70068287037037036</v>
      </c>
      <c r="E952" s="12" t="s">
        <v>9</v>
      </c>
      <c r="F952" s="12">
        <v>30</v>
      </c>
      <c r="G952" s="12" t="s">
        <v>10</v>
      </c>
    </row>
    <row r="953" spans="3:7" ht="15" thickBot="1" x14ac:dyDescent="0.35">
      <c r="C953" s="10">
        <v>43240</v>
      </c>
      <c r="D953" s="11">
        <v>0.70239583333333344</v>
      </c>
      <c r="E953" s="12" t="s">
        <v>9</v>
      </c>
      <c r="F953" s="12">
        <v>13</v>
      </c>
      <c r="G953" s="12" t="s">
        <v>11</v>
      </c>
    </row>
    <row r="954" spans="3:7" ht="15" thickBot="1" x14ac:dyDescent="0.35">
      <c r="C954" s="10">
        <v>43240</v>
      </c>
      <c r="D954" s="11">
        <v>0.70390046296296294</v>
      </c>
      <c r="E954" s="12" t="s">
        <v>9</v>
      </c>
      <c r="F954" s="12">
        <v>23</v>
      </c>
      <c r="G954" s="12" t="s">
        <v>10</v>
      </c>
    </row>
    <row r="955" spans="3:7" ht="15" thickBot="1" x14ac:dyDescent="0.35">
      <c r="C955" s="10">
        <v>43240</v>
      </c>
      <c r="D955" s="11">
        <v>0.70434027777777775</v>
      </c>
      <c r="E955" s="12" t="s">
        <v>9</v>
      </c>
      <c r="F955" s="12">
        <v>24</v>
      </c>
      <c r="G955" s="12" t="s">
        <v>10</v>
      </c>
    </row>
    <row r="956" spans="3:7" ht="15" thickBot="1" x14ac:dyDescent="0.35">
      <c r="C956" s="10">
        <v>43240</v>
      </c>
      <c r="D956" s="11">
        <v>0.70466435185185183</v>
      </c>
      <c r="E956" s="12" t="s">
        <v>9</v>
      </c>
      <c r="F956" s="12">
        <v>22</v>
      </c>
      <c r="G956" s="12" t="s">
        <v>10</v>
      </c>
    </row>
    <row r="957" spans="3:7" ht="15" thickBot="1" x14ac:dyDescent="0.35">
      <c r="C957" s="10">
        <v>43240</v>
      </c>
      <c r="D957" s="11">
        <v>0.70472222222222225</v>
      </c>
      <c r="E957" s="12" t="s">
        <v>9</v>
      </c>
      <c r="F957" s="12">
        <v>18</v>
      </c>
      <c r="G957" s="12" t="s">
        <v>10</v>
      </c>
    </row>
    <row r="958" spans="3:7" ht="15" thickBot="1" x14ac:dyDescent="0.35">
      <c r="C958" s="10">
        <v>43240</v>
      </c>
      <c r="D958" s="11">
        <v>0.70920138888888884</v>
      </c>
      <c r="E958" s="12" t="s">
        <v>9</v>
      </c>
      <c r="F958" s="12">
        <v>19</v>
      </c>
      <c r="G958" s="12" t="s">
        <v>10</v>
      </c>
    </row>
    <row r="959" spans="3:7" ht="15" thickBot="1" x14ac:dyDescent="0.35">
      <c r="C959" s="10">
        <v>43240</v>
      </c>
      <c r="D959" s="11">
        <v>0.71156249999999999</v>
      </c>
      <c r="E959" s="12" t="s">
        <v>9</v>
      </c>
      <c r="F959" s="12">
        <v>35</v>
      </c>
      <c r="G959" s="12" t="s">
        <v>11</v>
      </c>
    </row>
    <row r="960" spans="3:7" ht="15" thickBot="1" x14ac:dyDescent="0.35">
      <c r="C960" s="10">
        <v>43240</v>
      </c>
      <c r="D960" s="11">
        <v>0.71177083333333335</v>
      </c>
      <c r="E960" s="12" t="s">
        <v>9</v>
      </c>
      <c r="F960" s="12">
        <v>11</v>
      </c>
      <c r="G960" s="12" t="s">
        <v>10</v>
      </c>
    </row>
    <row r="961" spans="3:7" ht="15" thickBot="1" x14ac:dyDescent="0.35">
      <c r="C961" s="10">
        <v>43240</v>
      </c>
      <c r="D961" s="11">
        <v>0.71501157407407412</v>
      </c>
      <c r="E961" s="12" t="s">
        <v>9</v>
      </c>
      <c r="F961" s="12">
        <v>12</v>
      </c>
      <c r="G961" s="12" t="s">
        <v>11</v>
      </c>
    </row>
    <row r="962" spans="3:7" ht="15" thickBot="1" x14ac:dyDescent="0.35">
      <c r="C962" s="10">
        <v>43240</v>
      </c>
      <c r="D962" s="11">
        <v>0.72396990740740741</v>
      </c>
      <c r="E962" s="12" t="s">
        <v>9</v>
      </c>
      <c r="F962" s="12">
        <v>12</v>
      </c>
      <c r="G962" s="12" t="s">
        <v>11</v>
      </c>
    </row>
    <row r="963" spans="3:7" ht="15" thickBot="1" x14ac:dyDescent="0.35">
      <c r="C963" s="10">
        <v>43240</v>
      </c>
      <c r="D963" s="11">
        <v>0.72512731481481485</v>
      </c>
      <c r="E963" s="12" t="s">
        <v>9</v>
      </c>
      <c r="F963" s="12">
        <v>18</v>
      </c>
      <c r="G963" s="12" t="s">
        <v>10</v>
      </c>
    </row>
    <row r="964" spans="3:7" ht="15" thickBot="1" x14ac:dyDescent="0.35">
      <c r="C964" s="10">
        <v>43240</v>
      </c>
      <c r="D964" s="11">
        <v>0.72515046296296293</v>
      </c>
      <c r="E964" s="12" t="s">
        <v>9</v>
      </c>
      <c r="F964" s="12">
        <v>16</v>
      </c>
      <c r="G964" s="12" t="s">
        <v>10</v>
      </c>
    </row>
    <row r="965" spans="3:7" ht="15" thickBot="1" x14ac:dyDescent="0.35">
      <c r="C965" s="10">
        <v>43240</v>
      </c>
      <c r="D965" s="11">
        <v>0.73071759259259261</v>
      </c>
      <c r="E965" s="12" t="s">
        <v>9</v>
      </c>
      <c r="F965" s="12">
        <v>23</v>
      </c>
      <c r="G965" s="12" t="s">
        <v>10</v>
      </c>
    </row>
    <row r="966" spans="3:7" ht="15" thickBot="1" x14ac:dyDescent="0.35">
      <c r="C966" s="10">
        <v>43240</v>
      </c>
      <c r="D966" s="11">
        <v>0.73173611111111114</v>
      </c>
      <c r="E966" s="12" t="s">
        <v>9</v>
      </c>
      <c r="F966" s="12">
        <v>30</v>
      </c>
      <c r="G966" s="12" t="s">
        <v>10</v>
      </c>
    </row>
    <row r="967" spans="3:7" ht="15" thickBot="1" x14ac:dyDescent="0.35">
      <c r="C967" s="10">
        <v>43240</v>
      </c>
      <c r="D967" s="11">
        <v>0.73436342592592585</v>
      </c>
      <c r="E967" s="12" t="s">
        <v>9</v>
      </c>
      <c r="F967" s="12">
        <v>20</v>
      </c>
      <c r="G967" s="12" t="s">
        <v>10</v>
      </c>
    </row>
    <row r="968" spans="3:7" ht="15" thickBot="1" x14ac:dyDescent="0.35">
      <c r="C968" s="10">
        <v>43240</v>
      </c>
      <c r="D968" s="11">
        <v>0.74692129629629633</v>
      </c>
      <c r="E968" s="12" t="s">
        <v>9</v>
      </c>
      <c r="F968" s="12">
        <v>18</v>
      </c>
      <c r="G968" s="12" t="s">
        <v>11</v>
      </c>
    </row>
    <row r="969" spans="3:7" ht="15" thickBot="1" x14ac:dyDescent="0.35">
      <c r="C969" s="10">
        <v>43240</v>
      </c>
      <c r="D969" s="11">
        <v>0.74776620370370372</v>
      </c>
      <c r="E969" s="12" t="s">
        <v>9</v>
      </c>
      <c r="F969" s="12">
        <v>22</v>
      </c>
      <c r="G969" s="12" t="s">
        <v>10</v>
      </c>
    </row>
    <row r="970" spans="3:7" ht="15" thickBot="1" x14ac:dyDescent="0.35">
      <c r="C970" s="10">
        <v>43240</v>
      </c>
      <c r="D970" s="11">
        <v>0.75305555555555559</v>
      </c>
      <c r="E970" s="12" t="s">
        <v>9</v>
      </c>
      <c r="F970" s="12">
        <v>20</v>
      </c>
      <c r="G970" s="12" t="s">
        <v>11</v>
      </c>
    </row>
    <row r="971" spans="3:7" ht="15" thickBot="1" x14ac:dyDescent="0.35">
      <c r="C971" s="10">
        <v>43240</v>
      </c>
      <c r="D971" s="11">
        <v>0.75513888888888892</v>
      </c>
      <c r="E971" s="12" t="s">
        <v>9</v>
      </c>
      <c r="F971" s="12">
        <v>23</v>
      </c>
      <c r="G971" s="12" t="s">
        <v>10</v>
      </c>
    </row>
    <row r="972" spans="3:7" ht="15" thickBot="1" x14ac:dyDescent="0.35">
      <c r="C972" s="10">
        <v>43240</v>
      </c>
      <c r="D972" s="11">
        <v>0.76585648148148155</v>
      </c>
      <c r="E972" s="12" t="s">
        <v>9</v>
      </c>
      <c r="F972" s="12">
        <v>12</v>
      </c>
      <c r="G972" s="12" t="s">
        <v>11</v>
      </c>
    </row>
    <row r="973" spans="3:7" ht="15" thickBot="1" x14ac:dyDescent="0.35">
      <c r="C973" s="10">
        <v>43240</v>
      </c>
      <c r="D973" s="11">
        <v>0.7752662037037038</v>
      </c>
      <c r="E973" s="12" t="s">
        <v>9</v>
      </c>
      <c r="F973" s="12">
        <v>12</v>
      </c>
      <c r="G973" s="12" t="s">
        <v>11</v>
      </c>
    </row>
    <row r="974" spans="3:7" ht="15" thickBot="1" x14ac:dyDescent="0.35">
      <c r="C974" s="10">
        <v>43240</v>
      </c>
      <c r="D974" s="11">
        <v>0.77542824074074079</v>
      </c>
      <c r="E974" s="12" t="s">
        <v>9</v>
      </c>
      <c r="F974" s="12">
        <v>13</v>
      </c>
      <c r="G974" s="12" t="s">
        <v>11</v>
      </c>
    </row>
    <row r="975" spans="3:7" ht="15" thickBot="1" x14ac:dyDescent="0.35">
      <c r="C975" s="10">
        <v>43240</v>
      </c>
      <c r="D975" s="11">
        <v>0.78325231481481483</v>
      </c>
      <c r="E975" s="12" t="s">
        <v>9</v>
      </c>
      <c r="F975" s="12">
        <v>10</v>
      </c>
      <c r="G975" s="12" t="s">
        <v>11</v>
      </c>
    </row>
    <row r="976" spans="3:7" ht="15" thickBot="1" x14ac:dyDescent="0.35">
      <c r="C976" s="10">
        <v>43240</v>
      </c>
      <c r="D976" s="11">
        <v>0.78642361111111114</v>
      </c>
      <c r="E976" s="12" t="s">
        <v>9</v>
      </c>
      <c r="F976" s="12">
        <v>10</v>
      </c>
      <c r="G976" s="12" t="s">
        <v>11</v>
      </c>
    </row>
    <row r="977" spans="3:7" ht="15" thickBot="1" x14ac:dyDescent="0.35">
      <c r="C977" s="10">
        <v>43240</v>
      </c>
      <c r="D977" s="11">
        <v>0.78648148148148145</v>
      </c>
      <c r="E977" s="12" t="s">
        <v>9</v>
      </c>
      <c r="F977" s="12">
        <v>10</v>
      </c>
      <c r="G977" s="12" t="s">
        <v>11</v>
      </c>
    </row>
    <row r="978" spans="3:7" ht="15" thickBot="1" x14ac:dyDescent="0.35">
      <c r="C978" s="10">
        <v>43240</v>
      </c>
      <c r="D978" s="11">
        <v>0.78927083333333325</v>
      </c>
      <c r="E978" s="12" t="s">
        <v>9</v>
      </c>
      <c r="F978" s="12">
        <v>11</v>
      </c>
      <c r="G978" s="12" t="s">
        <v>11</v>
      </c>
    </row>
    <row r="979" spans="3:7" ht="15" thickBot="1" x14ac:dyDescent="0.35">
      <c r="C979" s="10">
        <v>43240</v>
      </c>
      <c r="D979" s="11">
        <v>0.79643518518518519</v>
      </c>
      <c r="E979" s="12" t="s">
        <v>9</v>
      </c>
      <c r="F979" s="12">
        <v>11</v>
      </c>
      <c r="G979" s="12" t="s">
        <v>10</v>
      </c>
    </row>
    <row r="980" spans="3:7" ht="15" thickBot="1" x14ac:dyDescent="0.35">
      <c r="C980" s="10">
        <v>43240</v>
      </c>
      <c r="D980" s="11">
        <v>0.80670138888888887</v>
      </c>
      <c r="E980" s="12" t="s">
        <v>9</v>
      </c>
      <c r="F980" s="12">
        <v>10</v>
      </c>
      <c r="G980" s="12" t="s">
        <v>10</v>
      </c>
    </row>
    <row r="981" spans="3:7" ht="15" thickBot="1" x14ac:dyDescent="0.35">
      <c r="C981" s="10">
        <v>43240</v>
      </c>
      <c r="D981" s="11">
        <v>0.80678240740740748</v>
      </c>
      <c r="E981" s="12" t="s">
        <v>9</v>
      </c>
      <c r="F981" s="12">
        <v>16</v>
      </c>
      <c r="G981" s="12" t="s">
        <v>10</v>
      </c>
    </row>
    <row r="982" spans="3:7" ht="15" thickBot="1" x14ac:dyDescent="0.35">
      <c r="C982" s="10">
        <v>43240</v>
      </c>
      <c r="D982" s="11">
        <v>0.80739583333333342</v>
      </c>
      <c r="E982" s="12" t="s">
        <v>9</v>
      </c>
      <c r="F982" s="12">
        <v>10</v>
      </c>
      <c r="G982" s="12" t="s">
        <v>11</v>
      </c>
    </row>
    <row r="983" spans="3:7" ht="15" thickBot="1" x14ac:dyDescent="0.35">
      <c r="C983" s="10">
        <v>43240</v>
      </c>
      <c r="D983" s="11">
        <v>0.81721064814814814</v>
      </c>
      <c r="E983" s="12" t="s">
        <v>9</v>
      </c>
      <c r="F983" s="12">
        <v>12</v>
      </c>
      <c r="G983" s="12" t="s">
        <v>11</v>
      </c>
    </row>
    <row r="984" spans="3:7" ht="15" thickBot="1" x14ac:dyDescent="0.35">
      <c r="C984" s="10">
        <v>43240</v>
      </c>
      <c r="D984" s="11">
        <v>0.85564814814814805</v>
      </c>
      <c r="E984" s="12" t="s">
        <v>9</v>
      </c>
      <c r="F984" s="12">
        <v>10</v>
      </c>
      <c r="G984" s="12" t="s">
        <v>11</v>
      </c>
    </row>
    <row r="985" spans="3:7" ht="15" thickBot="1" x14ac:dyDescent="0.35">
      <c r="C985" s="10">
        <v>43240</v>
      </c>
      <c r="D985" s="11">
        <v>0.86711805555555566</v>
      </c>
      <c r="E985" s="12" t="s">
        <v>9</v>
      </c>
      <c r="F985" s="12">
        <v>11</v>
      </c>
      <c r="G985" s="12" t="s">
        <v>10</v>
      </c>
    </row>
    <row r="986" spans="3:7" ht="15" thickBot="1" x14ac:dyDescent="0.35">
      <c r="C986" s="10">
        <v>43240</v>
      </c>
      <c r="D986" s="11">
        <v>0.87913194444444442</v>
      </c>
      <c r="E986" s="12" t="s">
        <v>9</v>
      </c>
      <c r="F986" s="12">
        <v>18</v>
      </c>
      <c r="G986" s="12" t="s">
        <v>10</v>
      </c>
    </row>
    <row r="987" spans="3:7" ht="15" thickBot="1" x14ac:dyDescent="0.35">
      <c r="C987" s="10">
        <v>43240</v>
      </c>
      <c r="D987" s="11">
        <v>0.87922453703703696</v>
      </c>
      <c r="E987" s="12" t="s">
        <v>9</v>
      </c>
      <c r="F987" s="12">
        <v>20</v>
      </c>
      <c r="G987" s="12" t="s">
        <v>10</v>
      </c>
    </row>
    <row r="988" spans="3:7" ht="15" thickBot="1" x14ac:dyDescent="0.35">
      <c r="C988" s="10">
        <v>43240</v>
      </c>
      <c r="D988" s="11">
        <v>0.88746527777777784</v>
      </c>
      <c r="E988" s="12" t="s">
        <v>9</v>
      </c>
      <c r="F988" s="12">
        <v>11</v>
      </c>
      <c r="G988" s="12" t="s">
        <v>11</v>
      </c>
    </row>
    <row r="989" spans="3:7" ht="15" thickBot="1" x14ac:dyDescent="0.35">
      <c r="C989" s="10">
        <v>43240</v>
      </c>
      <c r="D989" s="11">
        <v>0.89496527777777779</v>
      </c>
      <c r="E989" s="12" t="s">
        <v>9</v>
      </c>
      <c r="F989" s="12">
        <v>10</v>
      </c>
      <c r="G989" s="12" t="s">
        <v>10</v>
      </c>
    </row>
    <row r="990" spans="3:7" ht="15" thickBot="1" x14ac:dyDescent="0.35">
      <c r="C990" s="10">
        <v>43240</v>
      </c>
      <c r="D990" s="11">
        <v>0.90312500000000007</v>
      </c>
      <c r="E990" s="12" t="s">
        <v>9</v>
      </c>
      <c r="F990" s="12">
        <v>11</v>
      </c>
      <c r="G990" s="12" t="s">
        <v>10</v>
      </c>
    </row>
    <row r="991" spans="3:7" ht="15" thickBot="1" x14ac:dyDescent="0.35">
      <c r="C991" s="17">
        <v>43240</v>
      </c>
      <c r="D991" s="18">
        <v>0.96994212962962967</v>
      </c>
      <c r="E991" s="19" t="s">
        <v>9</v>
      </c>
      <c r="F991" s="19">
        <v>10</v>
      </c>
      <c r="G991" s="19" t="s">
        <v>11</v>
      </c>
    </row>
    <row r="992" spans="3:7" ht="15" thickBot="1" x14ac:dyDescent="0.35">
      <c r="C992" s="7">
        <v>43241</v>
      </c>
      <c r="D992" s="8">
        <v>0.14694444444444446</v>
      </c>
      <c r="E992" s="9" t="s">
        <v>9</v>
      </c>
      <c r="F992" s="9">
        <v>24</v>
      </c>
      <c r="G992" s="9" t="s">
        <v>10</v>
      </c>
    </row>
    <row r="993" spans="3:7" ht="15" thickBot="1" x14ac:dyDescent="0.35">
      <c r="C993" s="10">
        <v>43241</v>
      </c>
      <c r="D993" s="11">
        <v>0.14928240740740742</v>
      </c>
      <c r="E993" s="12" t="s">
        <v>9</v>
      </c>
      <c r="F993" s="12">
        <v>12</v>
      </c>
      <c r="G993" s="12" t="s">
        <v>11</v>
      </c>
    </row>
    <row r="994" spans="3:7" ht="15" thickBot="1" x14ac:dyDescent="0.35">
      <c r="C994" s="10">
        <v>43241</v>
      </c>
      <c r="D994" s="11">
        <v>0.14964120370370371</v>
      </c>
      <c r="E994" s="12" t="s">
        <v>9</v>
      </c>
      <c r="F994" s="12">
        <v>11</v>
      </c>
      <c r="G994" s="12" t="s">
        <v>11</v>
      </c>
    </row>
    <row r="995" spans="3:7" ht="15" thickBot="1" x14ac:dyDescent="0.35">
      <c r="C995" s="10">
        <v>43241</v>
      </c>
      <c r="D995" s="11">
        <v>0.27793981481481483</v>
      </c>
      <c r="E995" s="12" t="s">
        <v>9</v>
      </c>
      <c r="F995" s="12">
        <v>11</v>
      </c>
      <c r="G995" s="12" t="s">
        <v>11</v>
      </c>
    </row>
    <row r="996" spans="3:7" ht="15" thickBot="1" x14ac:dyDescent="0.35">
      <c r="C996" s="10">
        <v>43241</v>
      </c>
      <c r="D996" s="11">
        <v>0.30229166666666668</v>
      </c>
      <c r="E996" s="12" t="s">
        <v>9</v>
      </c>
      <c r="F996" s="12">
        <v>21</v>
      </c>
      <c r="G996" s="12" t="s">
        <v>11</v>
      </c>
    </row>
    <row r="997" spans="3:7" ht="15" thickBot="1" x14ac:dyDescent="0.35">
      <c r="C997" s="10">
        <v>43241</v>
      </c>
      <c r="D997" s="11">
        <v>0.30230324074074072</v>
      </c>
      <c r="E997" s="12" t="s">
        <v>9</v>
      </c>
      <c r="F997" s="12">
        <v>15</v>
      </c>
      <c r="G997" s="12" t="s">
        <v>11</v>
      </c>
    </row>
    <row r="998" spans="3:7" ht="15" thickBot="1" x14ac:dyDescent="0.35">
      <c r="C998" s="10">
        <v>43241</v>
      </c>
      <c r="D998" s="11">
        <v>0.30231481481481481</v>
      </c>
      <c r="E998" s="12" t="s">
        <v>9</v>
      </c>
      <c r="F998" s="12">
        <v>11</v>
      </c>
      <c r="G998" s="12" t="s">
        <v>11</v>
      </c>
    </row>
    <row r="999" spans="3:7" ht="15" thickBot="1" x14ac:dyDescent="0.35">
      <c r="C999" s="10">
        <v>43241</v>
      </c>
      <c r="D999" s="11">
        <v>0.31288194444444445</v>
      </c>
      <c r="E999" s="12" t="s">
        <v>9</v>
      </c>
      <c r="F999" s="12">
        <v>14</v>
      </c>
      <c r="G999" s="12" t="s">
        <v>11</v>
      </c>
    </row>
    <row r="1000" spans="3:7" ht="15" thickBot="1" x14ac:dyDescent="0.35">
      <c r="C1000" s="10">
        <v>43241</v>
      </c>
      <c r="D1000" s="11">
        <v>0.31548611111111108</v>
      </c>
      <c r="E1000" s="12" t="s">
        <v>9</v>
      </c>
      <c r="F1000" s="12">
        <v>14</v>
      </c>
      <c r="G1000" s="12" t="s">
        <v>11</v>
      </c>
    </row>
    <row r="1001" spans="3:7" ht="15" thickBot="1" x14ac:dyDescent="0.35">
      <c r="C1001" s="10">
        <v>43241</v>
      </c>
      <c r="D1001" s="11">
        <v>0.31603009259259257</v>
      </c>
      <c r="E1001" s="12" t="s">
        <v>9</v>
      </c>
      <c r="F1001" s="12">
        <v>11</v>
      </c>
      <c r="G1001" s="12" t="s">
        <v>11</v>
      </c>
    </row>
    <row r="1002" spans="3:7" ht="15" thickBot="1" x14ac:dyDescent="0.35">
      <c r="C1002" s="10">
        <v>43241</v>
      </c>
      <c r="D1002" s="11">
        <v>0.31710648148148146</v>
      </c>
      <c r="E1002" s="12" t="s">
        <v>9</v>
      </c>
      <c r="F1002" s="12">
        <v>13</v>
      </c>
      <c r="G1002" s="12" t="s">
        <v>10</v>
      </c>
    </row>
    <row r="1003" spans="3:7" ht="15" thickBot="1" x14ac:dyDescent="0.35">
      <c r="C1003" s="10">
        <v>43241</v>
      </c>
      <c r="D1003" s="11">
        <v>0.32085648148148149</v>
      </c>
      <c r="E1003" s="12" t="s">
        <v>9</v>
      </c>
      <c r="F1003" s="12">
        <v>14</v>
      </c>
      <c r="G1003" s="12" t="s">
        <v>11</v>
      </c>
    </row>
    <row r="1004" spans="3:7" ht="15" thickBot="1" x14ac:dyDescent="0.35">
      <c r="C1004" s="10">
        <v>43241</v>
      </c>
      <c r="D1004" s="11">
        <v>0.3213078703703704</v>
      </c>
      <c r="E1004" s="12" t="s">
        <v>9</v>
      </c>
      <c r="F1004" s="12">
        <v>11</v>
      </c>
      <c r="G1004" s="12" t="s">
        <v>11</v>
      </c>
    </row>
    <row r="1005" spans="3:7" ht="15" thickBot="1" x14ac:dyDescent="0.35">
      <c r="C1005" s="10">
        <v>43241</v>
      </c>
      <c r="D1005" s="11">
        <v>0.32197916666666665</v>
      </c>
      <c r="E1005" s="12" t="s">
        <v>9</v>
      </c>
      <c r="F1005" s="12">
        <v>10</v>
      </c>
      <c r="G1005" s="12" t="s">
        <v>11</v>
      </c>
    </row>
    <row r="1006" spans="3:7" ht="15" thickBot="1" x14ac:dyDescent="0.35">
      <c r="C1006" s="10">
        <v>43241</v>
      </c>
      <c r="D1006" s="11">
        <v>0.33946759259259257</v>
      </c>
      <c r="E1006" s="12" t="s">
        <v>9</v>
      </c>
      <c r="F1006" s="12">
        <v>11</v>
      </c>
      <c r="G1006" s="12" t="s">
        <v>11</v>
      </c>
    </row>
    <row r="1007" spans="3:7" ht="15" thickBot="1" x14ac:dyDescent="0.35">
      <c r="C1007" s="10">
        <v>43241</v>
      </c>
      <c r="D1007" s="11">
        <v>0.34403935185185186</v>
      </c>
      <c r="E1007" s="12" t="s">
        <v>9</v>
      </c>
      <c r="F1007" s="12">
        <v>23</v>
      </c>
      <c r="G1007" s="12" t="s">
        <v>10</v>
      </c>
    </row>
    <row r="1008" spans="3:7" ht="15" thickBot="1" x14ac:dyDescent="0.35">
      <c r="C1008" s="10">
        <v>43241</v>
      </c>
      <c r="D1008" s="11">
        <v>0.38322916666666668</v>
      </c>
      <c r="E1008" s="12" t="s">
        <v>9</v>
      </c>
      <c r="F1008" s="12">
        <v>23</v>
      </c>
      <c r="G1008" s="12" t="s">
        <v>10</v>
      </c>
    </row>
    <row r="1009" spans="3:7" ht="15" thickBot="1" x14ac:dyDescent="0.35">
      <c r="C1009" s="10">
        <v>43241</v>
      </c>
      <c r="D1009" s="11">
        <v>0.44037037037037036</v>
      </c>
      <c r="E1009" s="12" t="s">
        <v>9</v>
      </c>
      <c r="F1009" s="12">
        <v>16</v>
      </c>
      <c r="G1009" s="12" t="s">
        <v>11</v>
      </c>
    </row>
    <row r="1010" spans="3:7" ht="15" thickBot="1" x14ac:dyDescent="0.35">
      <c r="C1010" s="10">
        <v>43241</v>
      </c>
      <c r="D1010" s="11">
        <v>0.46703703703703708</v>
      </c>
      <c r="E1010" s="12" t="s">
        <v>9</v>
      </c>
      <c r="F1010" s="12">
        <v>25</v>
      </c>
      <c r="G1010" s="12" t="s">
        <v>10</v>
      </c>
    </row>
    <row r="1011" spans="3:7" ht="15" thickBot="1" x14ac:dyDescent="0.35">
      <c r="C1011" s="10">
        <v>43241</v>
      </c>
      <c r="D1011" s="11">
        <v>0.49184027777777778</v>
      </c>
      <c r="E1011" s="12" t="s">
        <v>9</v>
      </c>
      <c r="F1011" s="12">
        <v>16</v>
      </c>
      <c r="G1011" s="12" t="s">
        <v>10</v>
      </c>
    </row>
    <row r="1012" spans="3:7" ht="15" thickBot="1" x14ac:dyDescent="0.35">
      <c r="C1012" s="10">
        <v>43241</v>
      </c>
      <c r="D1012" s="11">
        <v>0.49185185185185182</v>
      </c>
      <c r="E1012" s="12" t="s">
        <v>9</v>
      </c>
      <c r="F1012" s="12">
        <v>14</v>
      </c>
      <c r="G1012" s="12" t="s">
        <v>10</v>
      </c>
    </row>
    <row r="1013" spans="3:7" ht="15" thickBot="1" x14ac:dyDescent="0.35">
      <c r="C1013" s="10">
        <v>43241</v>
      </c>
      <c r="D1013" s="11">
        <v>0.49186342592592597</v>
      </c>
      <c r="E1013" s="12" t="s">
        <v>9</v>
      </c>
      <c r="F1013" s="12">
        <v>18</v>
      </c>
      <c r="G1013" s="12" t="s">
        <v>10</v>
      </c>
    </row>
    <row r="1014" spans="3:7" ht="15" thickBot="1" x14ac:dyDescent="0.35">
      <c r="C1014" s="10">
        <v>43241</v>
      </c>
      <c r="D1014" s="11">
        <v>0.4918865740740741</v>
      </c>
      <c r="E1014" s="12" t="s">
        <v>9</v>
      </c>
      <c r="F1014" s="12">
        <v>18</v>
      </c>
      <c r="G1014" s="12" t="s">
        <v>10</v>
      </c>
    </row>
    <row r="1015" spans="3:7" ht="15" thickBot="1" x14ac:dyDescent="0.35">
      <c r="C1015" s="10">
        <v>43241</v>
      </c>
      <c r="D1015" s="11">
        <v>0.49192129629629627</v>
      </c>
      <c r="E1015" s="12" t="s">
        <v>9</v>
      </c>
      <c r="F1015" s="12">
        <v>14</v>
      </c>
      <c r="G1015" s="12" t="s">
        <v>10</v>
      </c>
    </row>
    <row r="1016" spans="3:7" ht="15" thickBot="1" x14ac:dyDescent="0.35">
      <c r="C1016" s="10">
        <v>43241</v>
      </c>
      <c r="D1016" s="11">
        <v>0.49193287037037042</v>
      </c>
      <c r="E1016" s="12" t="s">
        <v>9</v>
      </c>
      <c r="F1016" s="12">
        <v>14</v>
      </c>
      <c r="G1016" s="12" t="s">
        <v>10</v>
      </c>
    </row>
    <row r="1017" spans="3:7" ht="15" thickBot="1" x14ac:dyDescent="0.35">
      <c r="C1017" s="10">
        <v>43241</v>
      </c>
      <c r="D1017" s="11">
        <v>0.5010648148148148</v>
      </c>
      <c r="E1017" s="12" t="s">
        <v>9</v>
      </c>
      <c r="F1017" s="12">
        <v>14</v>
      </c>
      <c r="G1017" s="12" t="s">
        <v>10</v>
      </c>
    </row>
    <row r="1018" spans="3:7" ht="15" thickBot="1" x14ac:dyDescent="0.35">
      <c r="C1018" s="10">
        <v>43241</v>
      </c>
      <c r="D1018" s="11">
        <v>0.50525462962962964</v>
      </c>
      <c r="E1018" s="12" t="s">
        <v>9</v>
      </c>
      <c r="F1018" s="12">
        <v>12</v>
      </c>
      <c r="G1018" s="12" t="s">
        <v>11</v>
      </c>
    </row>
    <row r="1019" spans="3:7" ht="15" thickBot="1" x14ac:dyDescent="0.35">
      <c r="C1019" s="10">
        <v>43241</v>
      </c>
      <c r="D1019" s="11">
        <v>0.51101851851851854</v>
      </c>
      <c r="E1019" s="12" t="s">
        <v>9</v>
      </c>
      <c r="F1019" s="12">
        <v>19</v>
      </c>
      <c r="G1019" s="12" t="s">
        <v>10</v>
      </c>
    </row>
    <row r="1020" spans="3:7" ht="15" thickBot="1" x14ac:dyDescent="0.35">
      <c r="C1020" s="10">
        <v>43241</v>
      </c>
      <c r="D1020" s="11">
        <v>0.51131944444444444</v>
      </c>
      <c r="E1020" s="12" t="s">
        <v>9</v>
      </c>
      <c r="F1020" s="12">
        <v>16</v>
      </c>
      <c r="G1020" s="12" t="s">
        <v>11</v>
      </c>
    </row>
    <row r="1021" spans="3:7" ht="15" thickBot="1" x14ac:dyDescent="0.35">
      <c r="C1021" s="10">
        <v>43241</v>
      </c>
      <c r="D1021" s="11">
        <v>0.5116666666666666</v>
      </c>
      <c r="E1021" s="12" t="s">
        <v>9</v>
      </c>
      <c r="F1021" s="12">
        <v>12</v>
      </c>
      <c r="G1021" s="12" t="s">
        <v>11</v>
      </c>
    </row>
    <row r="1022" spans="3:7" ht="15" thickBot="1" x14ac:dyDescent="0.35">
      <c r="C1022" s="10">
        <v>43241</v>
      </c>
      <c r="D1022" s="11">
        <v>0.51189814814814816</v>
      </c>
      <c r="E1022" s="12" t="s">
        <v>9</v>
      </c>
      <c r="F1022" s="12">
        <v>12</v>
      </c>
      <c r="G1022" s="12" t="s">
        <v>11</v>
      </c>
    </row>
    <row r="1023" spans="3:7" ht="15" thickBot="1" x14ac:dyDescent="0.35">
      <c r="C1023" s="10">
        <v>43241</v>
      </c>
      <c r="D1023" s="11">
        <v>0.51240740740740742</v>
      </c>
      <c r="E1023" s="12" t="s">
        <v>9</v>
      </c>
      <c r="F1023" s="12">
        <v>12</v>
      </c>
      <c r="G1023" s="12" t="s">
        <v>11</v>
      </c>
    </row>
    <row r="1024" spans="3:7" ht="15" thickBot="1" x14ac:dyDescent="0.35">
      <c r="C1024" s="10">
        <v>43241</v>
      </c>
      <c r="D1024" s="11">
        <v>0.51553240740740736</v>
      </c>
      <c r="E1024" s="12" t="s">
        <v>9</v>
      </c>
      <c r="F1024" s="12">
        <v>21</v>
      </c>
      <c r="G1024" s="12" t="s">
        <v>11</v>
      </c>
    </row>
    <row r="1025" spans="3:7" ht="15" thickBot="1" x14ac:dyDescent="0.35">
      <c r="C1025" s="10">
        <v>43241</v>
      </c>
      <c r="D1025" s="11">
        <v>0.52050925925925928</v>
      </c>
      <c r="E1025" s="12" t="s">
        <v>9</v>
      </c>
      <c r="F1025" s="12">
        <v>25</v>
      </c>
      <c r="G1025" s="12" t="s">
        <v>11</v>
      </c>
    </row>
    <row r="1026" spans="3:7" ht="15" thickBot="1" x14ac:dyDescent="0.35">
      <c r="C1026" s="10">
        <v>43241</v>
      </c>
      <c r="D1026" s="11">
        <v>0.52054398148148151</v>
      </c>
      <c r="E1026" s="12" t="s">
        <v>9</v>
      </c>
      <c r="F1026" s="12">
        <v>12</v>
      </c>
      <c r="G1026" s="12" t="s">
        <v>11</v>
      </c>
    </row>
    <row r="1027" spans="3:7" ht="15" thickBot="1" x14ac:dyDescent="0.35">
      <c r="C1027" s="10">
        <v>43241</v>
      </c>
      <c r="D1027" s="11">
        <v>0.52780092592592587</v>
      </c>
      <c r="E1027" s="12" t="s">
        <v>9</v>
      </c>
      <c r="F1027" s="12">
        <v>14</v>
      </c>
      <c r="G1027" s="12" t="s">
        <v>10</v>
      </c>
    </row>
    <row r="1028" spans="3:7" ht="15" thickBot="1" x14ac:dyDescent="0.35">
      <c r="C1028" s="10">
        <v>43241</v>
      </c>
      <c r="D1028" s="11">
        <v>0.52782407407407406</v>
      </c>
      <c r="E1028" s="12" t="s">
        <v>9</v>
      </c>
      <c r="F1028" s="12">
        <v>20</v>
      </c>
      <c r="G1028" s="12" t="s">
        <v>10</v>
      </c>
    </row>
    <row r="1029" spans="3:7" ht="15" thickBot="1" x14ac:dyDescent="0.35">
      <c r="C1029" s="10">
        <v>43241</v>
      </c>
      <c r="D1029" s="11">
        <v>0.52785879629629628</v>
      </c>
      <c r="E1029" s="12" t="s">
        <v>9</v>
      </c>
      <c r="F1029" s="12">
        <v>12</v>
      </c>
      <c r="G1029" s="12" t="s">
        <v>10</v>
      </c>
    </row>
    <row r="1030" spans="3:7" ht="15" thickBot="1" x14ac:dyDescent="0.35">
      <c r="C1030" s="10">
        <v>43241</v>
      </c>
      <c r="D1030" s="11">
        <v>0.53052083333333333</v>
      </c>
      <c r="E1030" s="12" t="s">
        <v>9</v>
      </c>
      <c r="F1030" s="12">
        <v>11</v>
      </c>
      <c r="G1030" s="12" t="s">
        <v>11</v>
      </c>
    </row>
    <row r="1031" spans="3:7" ht="15" thickBot="1" x14ac:dyDescent="0.35">
      <c r="C1031" s="10">
        <v>43241</v>
      </c>
      <c r="D1031" s="11">
        <v>0.53222222222222226</v>
      </c>
      <c r="E1031" s="12" t="s">
        <v>9</v>
      </c>
      <c r="F1031" s="12">
        <v>13</v>
      </c>
      <c r="G1031" s="12" t="s">
        <v>10</v>
      </c>
    </row>
    <row r="1032" spans="3:7" ht="15" thickBot="1" x14ac:dyDescent="0.35">
      <c r="C1032" s="10">
        <v>43241</v>
      </c>
      <c r="D1032" s="11">
        <v>0.53561342592592587</v>
      </c>
      <c r="E1032" s="12" t="s">
        <v>9</v>
      </c>
      <c r="F1032" s="12">
        <v>14</v>
      </c>
      <c r="G1032" s="12" t="s">
        <v>11</v>
      </c>
    </row>
    <row r="1033" spans="3:7" ht="15" thickBot="1" x14ac:dyDescent="0.35">
      <c r="C1033" s="10">
        <v>43241</v>
      </c>
      <c r="D1033" s="11">
        <v>0.53745370370370371</v>
      </c>
      <c r="E1033" s="12" t="s">
        <v>9</v>
      </c>
      <c r="F1033" s="12">
        <v>26</v>
      </c>
      <c r="G1033" s="12" t="s">
        <v>10</v>
      </c>
    </row>
    <row r="1034" spans="3:7" ht="15" thickBot="1" x14ac:dyDescent="0.35">
      <c r="C1034" s="10">
        <v>43241</v>
      </c>
      <c r="D1034" s="11">
        <v>0.53749999999999998</v>
      </c>
      <c r="E1034" s="12" t="s">
        <v>9</v>
      </c>
      <c r="F1034" s="12">
        <v>24</v>
      </c>
      <c r="G1034" s="12" t="s">
        <v>10</v>
      </c>
    </row>
    <row r="1035" spans="3:7" ht="15" thickBot="1" x14ac:dyDescent="0.35">
      <c r="C1035" s="10">
        <v>43241</v>
      </c>
      <c r="D1035" s="11">
        <v>0.55055555555555558</v>
      </c>
      <c r="E1035" s="12" t="s">
        <v>9</v>
      </c>
      <c r="F1035" s="12">
        <v>19</v>
      </c>
      <c r="G1035" s="12" t="s">
        <v>11</v>
      </c>
    </row>
    <row r="1036" spans="3:7" ht="15" thickBot="1" x14ac:dyDescent="0.35">
      <c r="C1036" s="10">
        <v>43241</v>
      </c>
      <c r="D1036" s="11">
        <v>0.55145833333333327</v>
      </c>
      <c r="E1036" s="12" t="s">
        <v>9</v>
      </c>
      <c r="F1036" s="12">
        <v>17</v>
      </c>
      <c r="G1036" s="12" t="s">
        <v>11</v>
      </c>
    </row>
    <row r="1037" spans="3:7" ht="15" thickBot="1" x14ac:dyDescent="0.35">
      <c r="C1037" s="10">
        <v>43241</v>
      </c>
      <c r="D1037" s="11">
        <v>0.55172453703703705</v>
      </c>
      <c r="E1037" s="12" t="s">
        <v>9</v>
      </c>
      <c r="F1037" s="12">
        <v>13</v>
      </c>
      <c r="G1037" s="12" t="s">
        <v>10</v>
      </c>
    </row>
    <row r="1038" spans="3:7" ht="15" thickBot="1" x14ac:dyDescent="0.35">
      <c r="C1038" s="10">
        <v>43241</v>
      </c>
      <c r="D1038" s="11">
        <v>0.55177083333333332</v>
      </c>
      <c r="E1038" s="12" t="s">
        <v>9</v>
      </c>
      <c r="F1038" s="12">
        <v>12</v>
      </c>
      <c r="G1038" s="12" t="s">
        <v>10</v>
      </c>
    </row>
    <row r="1039" spans="3:7" ht="15" thickBot="1" x14ac:dyDescent="0.35">
      <c r="C1039" s="10">
        <v>43241</v>
      </c>
      <c r="D1039" s="11">
        <v>0.55246527777777776</v>
      </c>
      <c r="E1039" s="12" t="s">
        <v>9</v>
      </c>
      <c r="F1039" s="12">
        <v>10</v>
      </c>
      <c r="G1039" s="12" t="s">
        <v>11</v>
      </c>
    </row>
    <row r="1040" spans="3:7" ht="15" thickBot="1" x14ac:dyDescent="0.35">
      <c r="C1040" s="10">
        <v>43241</v>
      </c>
      <c r="D1040" s="11">
        <v>0.56079861111111107</v>
      </c>
      <c r="E1040" s="12" t="s">
        <v>9</v>
      </c>
      <c r="F1040" s="12">
        <v>13</v>
      </c>
      <c r="G1040" s="12" t="s">
        <v>11</v>
      </c>
    </row>
    <row r="1041" spans="3:7" ht="15" thickBot="1" x14ac:dyDescent="0.35">
      <c r="C1041" s="10">
        <v>43241</v>
      </c>
      <c r="D1041" s="11">
        <v>0.5745717592592593</v>
      </c>
      <c r="E1041" s="12" t="s">
        <v>9</v>
      </c>
      <c r="F1041" s="12">
        <v>10</v>
      </c>
      <c r="G1041" s="12" t="s">
        <v>11</v>
      </c>
    </row>
    <row r="1042" spans="3:7" ht="15" thickBot="1" x14ac:dyDescent="0.35">
      <c r="C1042" s="10">
        <v>43241</v>
      </c>
      <c r="D1042" s="11">
        <v>0.60288194444444443</v>
      </c>
      <c r="E1042" s="12" t="s">
        <v>9</v>
      </c>
      <c r="F1042" s="12">
        <v>21</v>
      </c>
      <c r="G1042" s="12" t="s">
        <v>10</v>
      </c>
    </row>
    <row r="1043" spans="3:7" ht="15" thickBot="1" x14ac:dyDescent="0.35">
      <c r="C1043" s="10">
        <v>43241</v>
      </c>
      <c r="D1043" s="11">
        <v>0.6029282407407407</v>
      </c>
      <c r="E1043" s="12" t="s">
        <v>9</v>
      </c>
      <c r="F1043" s="12">
        <v>18</v>
      </c>
      <c r="G1043" s="12" t="s">
        <v>10</v>
      </c>
    </row>
    <row r="1044" spans="3:7" ht="15" thickBot="1" x14ac:dyDescent="0.35">
      <c r="C1044" s="10">
        <v>43241</v>
      </c>
      <c r="D1044" s="11">
        <v>0.60293981481481485</v>
      </c>
      <c r="E1044" s="12" t="s">
        <v>9</v>
      </c>
      <c r="F1044" s="12">
        <v>17</v>
      </c>
      <c r="G1044" s="12" t="s">
        <v>10</v>
      </c>
    </row>
    <row r="1045" spans="3:7" ht="15" thickBot="1" x14ac:dyDescent="0.35">
      <c r="C1045" s="10">
        <v>43241</v>
      </c>
      <c r="D1045" s="11">
        <v>0.60295138888888888</v>
      </c>
      <c r="E1045" s="12" t="s">
        <v>9</v>
      </c>
      <c r="F1045" s="12">
        <v>13</v>
      </c>
      <c r="G1045" s="12" t="s">
        <v>10</v>
      </c>
    </row>
    <row r="1046" spans="3:7" ht="15" thickBot="1" x14ac:dyDescent="0.35">
      <c r="C1046" s="10">
        <v>43241</v>
      </c>
      <c r="D1046" s="11">
        <v>0.62564814814814818</v>
      </c>
      <c r="E1046" s="12" t="s">
        <v>9</v>
      </c>
      <c r="F1046" s="12">
        <v>12</v>
      </c>
      <c r="G1046" s="12" t="s">
        <v>11</v>
      </c>
    </row>
    <row r="1047" spans="3:7" ht="15" thickBot="1" x14ac:dyDescent="0.35">
      <c r="C1047" s="10">
        <v>43241</v>
      </c>
      <c r="D1047" s="11">
        <v>0.6256828703703704</v>
      </c>
      <c r="E1047" s="12" t="s">
        <v>9</v>
      </c>
      <c r="F1047" s="12">
        <v>29</v>
      </c>
      <c r="G1047" s="12" t="s">
        <v>11</v>
      </c>
    </row>
    <row r="1048" spans="3:7" ht="15" thickBot="1" x14ac:dyDescent="0.35">
      <c r="C1048" s="10">
        <v>43241</v>
      </c>
      <c r="D1048" s="11">
        <v>0.62570601851851848</v>
      </c>
      <c r="E1048" s="12" t="s">
        <v>9</v>
      </c>
      <c r="F1048" s="12">
        <v>16</v>
      </c>
      <c r="G1048" s="12" t="s">
        <v>11</v>
      </c>
    </row>
    <row r="1049" spans="3:7" ht="15" thickBot="1" x14ac:dyDescent="0.35">
      <c r="C1049" s="10">
        <v>43241</v>
      </c>
      <c r="D1049" s="11">
        <v>0.62571759259259252</v>
      </c>
      <c r="E1049" s="12" t="s">
        <v>9</v>
      </c>
      <c r="F1049" s="12">
        <v>10</v>
      </c>
      <c r="G1049" s="12" t="s">
        <v>11</v>
      </c>
    </row>
    <row r="1050" spans="3:7" ht="15" thickBot="1" x14ac:dyDescent="0.35">
      <c r="C1050" s="10">
        <v>43241</v>
      </c>
      <c r="D1050" s="11">
        <v>0.63322916666666662</v>
      </c>
      <c r="E1050" s="12" t="s">
        <v>9</v>
      </c>
      <c r="F1050" s="12">
        <v>7</v>
      </c>
      <c r="G1050" s="12" t="s">
        <v>11</v>
      </c>
    </row>
    <row r="1051" spans="3:7" ht="15" thickBot="1" x14ac:dyDescent="0.35">
      <c r="C1051" s="10">
        <v>43241</v>
      </c>
      <c r="D1051" s="11">
        <v>0.6364467592592592</v>
      </c>
      <c r="E1051" s="12" t="s">
        <v>9</v>
      </c>
      <c r="F1051" s="12">
        <v>19</v>
      </c>
      <c r="G1051" s="12" t="s">
        <v>11</v>
      </c>
    </row>
    <row r="1052" spans="3:7" ht="15" thickBot="1" x14ac:dyDescent="0.35">
      <c r="C1052" s="10">
        <v>43241</v>
      </c>
      <c r="D1052" s="11">
        <v>0.63651620370370365</v>
      </c>
      <c r="E1052" s="12" t="s">
        <v>9</v>
      </c>
      <c r="F1052" s="12">
        <v>12</v>
      </c>
      <c r="G1052" s="12" t="s">
        <v>11</v>
      </c>
    </row>
    <row r="1053" spans="3:7" ht="15" thickBot="1" x14ac:dyDescent="0.35">
      <c r="C1053" s="10">
        <v>43241</v>
      </c>
      <c r="D1053" s="11">
        <v>0.65680555555555553</v>
      </c>
      <c r="E1053" s="12" t="s">
        <v>9</v>
      </c>
      <c r="F1053" s="12">
        <v>16</v>
      </c>
      <c r="G1053" s="12" t="s">
        <v>10</v>
      </c>
    </row>
    <row r="1054" spans="3:7" ht="15" thickBot="1" x14ac:dyDescent="0.35">
      <c r="C1054" s="10">
        <v>43241</v>
      </c>
      <c r="D1054" s="11">
        <v>0.65880787037037036</v>
      </c>
      <c r="E1054" s="12" t="s">
        <v>9</v>
      </c>
      <c r="F1054" s="12">
        <v>11</v>
      </c>
      <c r="G1054" s="12" t="s">
        <v>11</v>
      </c>
    </row>
    <row r="1055" spans="3:7" ht="15" thickBot="1" x14ac:dyDescent="0.35">
      <c r="C1055" s="10">
        <v>43241</v>
      </c>
      <c r="D1055" s="11">
        <v>0.66550925925925919</v>
      </c>
      <c r="E1055" s="12" t="s">
        <v>9</v>
      </c>
      <c r="F1055" s="12">
        <v>14</v>
      </c>
      <c r="G1055" s="12" t="s">
        <v>10</v>
      </c>
    </row>
    <row r="1056" spans="3:7" ht="15" thickBot="1" x14ac:dyDescent="0.35">
      <c r="C1056" s="10">
        <v>43241</v>
      </c>
      <c r="D1056" s="11">
        <v>0.66553240740740738</v>
      </c>
      <c r="E1056" s="12" t="s">
        <v>9</v>
      </c>
      <c r="F1056" s="12">
        <v>10</v>
      </c>
      <c r="G1056" s="12" t="s">
        <v>10</v>
      </c>
    </row>
    <row r="1057" spans="3:7" ht="15" thickBot="1" x14ac:dyDescent="0.35">
      <c r="C1057" s="10">
        <v>43241</v>
      </c>
      <c r="D1057" s="11">
        <v>0.67781249999999993</v>
      </c>
      <c r="E1057" s="12" t="s">
        <v>9</v>
      </c>
      <c r="F1057" s="12">
        <v>23</v>
      </c>
      <c r="G1057" s="12" t="s">
        <v>11</v>
      </c>
    </row>
    <row r="1058" spans="3:7" ht="15" thickBot="1" x14ac:dyDescent="0.35">
      <c r="C1058" s="10">
        <v>43241</v>
      </c>
      <c r="D1058" s="11">
        <v>0.67783564814814812</v>
      </c>
      <c r="E1058" s="12" t="s">
        <v>9</v>
      </c>
      <c r="F1058" s="12">
        <v>17</v>
      </c>
      <c r="G1058" s="12" t="s">
        <v>11</v>
      </c>
    </row>
    <row r="1059" spans="3:7" ht="15" thickBot="1" x14ac:dyDescent="0.35">
      <c r="C1059" s="10">
        <v>43241</v>
      </c>
      <c r="D1059" s="11">
        <v>0.67831018518518515</v>
      </c>
      <c r="E1059" s="12" t="s">
        <v>9</v>
      </c>
      <c r="F1059" s="12">
        <v>20</v>
      </c>
      <c r="G1059" s="12" t="s">
        <v>11</v>
      </c>
    </row>
    <row r="1060" spans="3:7" ht="15" thickBot="1" x14ac:dyDescent="0.35">
      <c r="C1060" s="10">
        <v>43241</v>
      </c>
      <c r="D1060" s="11">
        <v>0.68243055555555554</v>
      </c>
      <c r="E1060" s="12" t="s">
        <v>9</v>
      </c>
      <c r="F1060" s="12">
        <v>23</v>
      </c>
      <c r="G1060" s="12" t="s">
        <v>11</v>
      </c>
    </row>
    <row r="1061" spans="3:7" ht="15" thickBot="1" x14ac:dyDescent="0.35">
      <c r="C1061" s="10">
        <v>43241</v>
      </c>
      <c r="D1061" s="11">
        <v>0.68785879629629632</v>
      </c>
      <c r="E1061" s="12" t="s">
        <v>9</v>
      </c>
      <c r="F1061" s="12">
        <v>21</v>
      </c>
      <c r="G1061" s="12" t="s">
        <v>10</v>
      </c>
    </row>
    <row r="1062" spans="3:7" ht="15" thickBot="1" x14ac:dyDescent="0.35">
      <c r="C1062" s="10">
        <v>43241</v>
      </c>
      <c r="D1062" s="11">
        <v>0.68793981481481481</v>
      </c>
      <c r="E1062" s="12" t="s">
        <v>9</v>
      </c>
      <c r="F1062" s="12">
        <v>20</v>
      </c>
      <c r="G1062" s="12" t="s">
        <v>10</v>
      </c>
    </row>
    <row r="1063" spans="3:7" ht="15" thickBot="1" x14ac:dyDescent="0.35">
      <c r="C1063" s="10">
        <v>43241</v>
      </c>
      <c r="D1063" s="11">
        <v>0.68995370370370368</v>
      </c>
      <c r="E1063" s="12" t="s">
        <v>9</v>
      </c>
      <c r="F1063" s="12">
        <v>21</v>
      </c>
      <c r="G1063" s="12" t="s">
        <v>11</v>
      </c>
    </row>
    <row r="1064" spans="3:7" ht="15" thickBot="1" x14ac:dyDescent="0.35">
      <c r="C1064" s="10">
        <v>43241</v>
      </c>
      <c r="D1064" s="11">
        <v>0.68995370370370368</v>
      </c>
      <c r="E1064" s="12" t="s">
        <v>9</v>
      </c>
      <c r="F1064" s="12">
        <v>14</v>
      </c>
      <c r="G1064" s="12" t="s">
        <v>11</v>
      </c>
    </row>
    <row r="1065" spans="3:7" ht="15" thickBot="1" x14ac:dyDescent="0.35">
      <c r="C1065" s="10">
        <v>43241</v>
      </c>
      <c r="D1065" s="11">
        <v>0.69</v>
      </c>
      <c r="E1065" s="12" t="s">
        <v>9</v>
      </c>
      <c r="F1065" s="12">
        <v>8</v>
      </c>
      <c r="G1065" s="12" t="s">
        <v>10</v>
      </c>
    </row>
    <row r="1066" spans="3:7" ht="15" thickBot="1" x14ac:dyDescent="0.35">
      <c r="C1066" s="10">
        <v>43241</v>
      </c>
      <c r="D1066" s="11">
        <v>0.69002314814814814</v>
      </c>
      <c r="E1066" s="12" t="s">
        <v>9</v>
      </c>
      <c r="F1066" s="12">
        <v>18</v>
      </c>
      <c r="G1066" s="12" t="s">
        <v>10</v>
      </c>
    </row>
    <row r="1067" spans="3:7" ht="15" thickBot="1" x14ac:dyDescent="0.35">
      <c r="C1067" s="10">
        <v>43241</v>
      </c>
      <c r="D1067" s="11">
        <v>0.69003472222222229</v>
      </c>
      <c r="E1067" s="12" t="s">
        <v>9</v>
      </c>
      <c r="F1067" s="12">
        <v>15</v>
      </c>
      <c r="G1067" s="12" t="s">
        <v>10</v>
      </c>
    </row>
    <row r="1068" spans="3:7" ht="15" thickBot="1" x14ac:dyDescent="0.35">
      <c r="C1068" s="10">
        <v>43241</v>
      </c>
      <c r="D1068" s="11">
        <v>0.69020833333333342</v>
      </c>
      <c r="E1068" s="12" t="s">
        <v>9</v>
      </c>
      <c r="F1068" s="12">
        <v>12</v>
      </c>
      <c r="G1068" s="12" t="s">
        <v>11</v>
      </c>
    </row>
    <row r="1069" spans="3:7" ht="15" thickBot="1" x14ac:dyDescent="0.35">
      <c r="C1069" s="10">
        <v>43241</v>
      </c>
      <c r="D1069" s="11">
        <v>0.69532407407407415</v>
      </c>
      <c r="E1069" s="12" t="s">
        <v>9</v>
      </c>
      <c r="F1069" s="12">
        <v>20</v>
      </c>
      <c r="G1069" s="12" t="s">
        <v>10</v>
      </c>
    </row>
    <row r="1070" spans="3:7" ht="15" thickBot="1" x14ac:dyDescent="0.35">
      <c r="C1070" s="10">
        <v>43241</v>
      </c>
      <c r="D1070" s="11">
        <v>0.69535879629629627</v>
      </c>
      <c r="E1070" s="12" t="s">
        <v>9</v>
      </c>
      <c r="F1070" s="12">
        <v>20</v>
      </c>
      <c r="G1070" s="12" t="s">
        <v>10</v>
      </c>
    </row>
    <row r="1071" spans="3:7" ht="15" thickBot="1" x14ac:dyDescent="0.35">
      <c r="C1071" s="10">
        <v>43241</v>
      </c>
      <c r="D1071" s="11">
        <v>0.69677083333333334</v>
      </c>
      <c r="E1071" s="12" t="s">
        <v>9</v>
      </c>
      <c r="F1071" s="12">
        <v>15</v>
      </c>
      <c r="G1071" s="12" t="s">
        <v>10</v>
      </c>
    </row>
    <row r="1072" spans="3:7" ht="15" thickBot="1" x14ac:dyDescent="0.35">
      <c r="C1072" s="10">
        <v>43241</v>
      </c>
      <c r="D1072" s="11">
        <v>0.69678240740740749</v>
      </c>
      <c r="E1072" s="12" t="s">
        <v>9</v>
      </c>
      <c r="F1072" s="12">
        <v>18</v>
      </c>
      <c r="G1072" s="12" t="s">
        <v>10</v>
      </c>
    </row>
    <row r="1073" spans="3:7" ht="15" thickBot="1" x14ac:dyDescent="0.35">
      <c r="C1073" s="10">
        <v>43241</v>
      </c>
      <c r="D1073" s="11">
        <v>0.69678240740740749</v>
      </c>
      <c r="E1073" s="12" t="s">
        <v>9</v>
      </c>
      <c r="F1073" s="12">
        <v>13</v>
      </c>
      <c r="G1073" s="12" t="s">
        <v>10</v>
      </c>
    </row>
    <row r="1074" spans="3:7" ht="15" thickBot="1" x14ac:dyDescent="0.35">
      <c r="C1074" s="10">
        <v>43241</v>
      </c>
      <c r="D1074" s="11">
        <v>0.69685185185185183</v>
      </c>
      <c r="E1074" s="12" t="s">
        <v>9</v>
      </c>
      <c r="F1074" s="12">
        <v>15</v>
      </c>
      <c r="G1074" s="12" t="s">
        <v>10</v>
      </c>
    </row>
    <row r="1075" spans="3:7" ht="15" thickBot="1" x14ac:dyDescent="0.35">
      <c r="C1075" s="10">
        <v>43241</v>
      </c>
      <c r="D1075" s="11">
        <v>0.69688657407407406</v>
      </c>
      <c r="E1075" s="12" t="s">
        <v>9</v>
      </c>
      <c r="F1075" s="12">
        <v>26</v>
      </c>
      <c r="G1075" s="12" t="s">
        <v>10</v>
      </c>
    </row>
    <row r="1076" spans="3:7" ht="15" thickBot="1" x14ac:dyDescent="0.35">
      <c r="C1076" s="10">
        <v>43241</v>
      </c>
      <c r="D1076" s="11">
        <v>0.6968981481481481</v>
      </c>
      <c r="E1076" s="12" t="s">
        <v>9</v>
      </c>
      <c r="F1076" s="12">
        <v>20</v>
      </c>
      <c r="G1076" s="12" t="s">
        <v>10</v>
      </c>
    </row>
    <row r="1077" spans="3:7" ht="15" thickBot="1" x14ac:dyDescent="0.35">
      <c r="C1077" s="10">
        <v>43241</v>
      </c>
      <c r="D1077" s="11">
        <v>0.6969212962962964</v>
      </c>
      <c r="E1077" s="12" t="s">
        <v>9</v>
      </c>
      <c r="F1077" s="12">
        <v>19</v>
      </c>
      <c r="G1077" s="12" t="s">
        <v>10</v>
      </c>
    </row>
    <row r="1078" spans="3:7" ht="15" thickBot="1" x14ac:dyDescent="0.35">
      <c r="C1078" s="10">
        <v>43241</v>
      </c>
      <c r="D1078" s="11">
        <v>0.69703703703703701</v>
      </c>
      <c r="E1078" s="12" t="s">
        <v>9</v>
      </c>
      <c r="F1078" s="12">
        <v>12</v>
      </c>
      <c r="G1078" s="12" t="s">
        <v>10</v>
      </c>
    </row>
    <row r="1079" spans="3:7" ht="15" thickBot="1" x14ac:dyDescent="0.35">
      <c r="C1079" s="10">
        <v>43241</v>
      </c>
      <c r="D1079" s="11">
        <v>0.69707175925925924</v>
      </c>
      <c r="E1079" s="12" t="s">
        <v>9</v>
      </c>
      <c r="F1079" s="12">
        <v>24</v>
      </c>
      <c r="G1079" s="12" t="s">
        <v>10</v>
      </c>
    </row>
    <row r="1080" spans="3:7" ht="15" thickBot="1" x14ac:dyDescent="0.35">
      <c r="C1080" s="10">
        <v>43241</v>
      </c>
      <c r="D1080" s="11">
        <v>0.69754629629629628</v>
      </c>
      <c r="E1080" s="12" t="s">
        <v>9</v>
      </c>
      <c r="F1080" s="12">
        <v>22</v>
      </c>
      <c r="G1080" s="12" t="s">
        <v>10</v>
      </c>
    </row>
    <row r="1081" spans="3:7" ht="15" thickBot="1" x14ac:dyDescent="0.35">
      <c r="C1081" s="10">
        <v>43241</v>
      </c>
      <c r="D1081" s="11">
        <v>0.69755787037037031</v>
      </c>
      <c r="E1081" s="12" t="s">
        <v>9</v>
      </c>
      <c r="F1081" s="12">
        <v>27</v>
      </c>
      <c r="G1081" s="12" t="s">
        <v>10</v>
      </c>
    </row>
    <row r="1082" spans="3:7" ht="15" thickBot="1" x14ac:dyDescent="0.35">
      <c r="C1082" s="10">
        <v>43241</v>
      </c>
      <c r="D1082" s="11">
        <v>0.69758101851851861</v>
      </c>
      <c r="E1082" s="12" t="s">
        <v>9</v>
      </c>
      <c r="F1082" s="12">
        <v>27</v>
      </c>
      <c r="G1082" s="12" t="s">
        <v>10</v>
      </c>
    </row>
    <row r="1083" spans="3:7" ht="15" thickBot="1" x14ac:dyDescent="0.35">
      <c r="C1083" s="10">
        <v>43241</v>
      </c>
      <c r="D1083" s="11">
        <v>0.69890046296296304</v>
      </c>
      <c r="E1083" s="12" t="s">
        <v>9</v>
      </c>
      <c r="F1083" s="12">
        <v>23</v>
      </c>
      <c r="G1083" s="12" t="s">
        <v>11</v>
      </c>
    </row>
    <row r="1084" spans="3:7" ht="15" thickBot="1" x14ac:dyDescent="0.35">
      <c r="C1084" s="10">
        <v>43241</v>
      </c>
      <c r="D1084" s="11">
        <v>0.69891203703703697</v>
      </c>
      <c r="E1084" s="12" t="s">
        <v>9</v>
      </c>
      <c r="F1084" s="12">
        <v>21</v>
      </c>
      <c r="G1084" s="12" t="s">
        <v>11</v>
      </c>
    </row>
    <row r="1085" spans="3:7" ht="15" thickBot="1" x14ac:dyDescent="0.35">
      <c r="C1085" s="10">
        <v>43241</v>
      </c>
      <c r="D1085" s="11">
        <v>0.69895833333333324</v>
      </c>
      <c r="E1085" s="12" t="s">
        <v>9</v>
      </c>
      <c r="F1085" s="12">
        <v>11</v>
      </c>
      <c r="G1085" s="12" t="s">
        <v>11</v>
      </c>
    </row>
    <row r="1086" spans="3:7" ht="15" thickBot="1" x14ac:dyDescent="0.35">
      <c r="C1086" s="10">
        <v>43241</v>
      </c>
      <c r="D1086" s="11">
        <v>0.70041666666666658</v>
      </c>
      <c r="E1086" s="12" t="s">
        <v>9</v>
      </c>
      <c r="F1086" s="12">
        <v>13</v>
      </c>
      <c r="G1086" s="12" t="s">
        <v>11</v>
      </c>
    </row>
    <row r="1087" spans="3:7" ht="15" thickBot="1" x14ac:dyDescent="0.35">
      <c r="C1087" s="10">
        <v>43241</v>
      </c>
      <c r="D1087" s="11">
        <v>0.70042824074074073</v>
      </c>
      <c r="E1087" s="12" t="s">
        <v>9</v>
      </c>
      <c r="F1087" s="12">
        <v>20</v>
      </c>
      <c r="G1087" s="12" t="s">
        <v>11</v>
      </c>
    </row>
    <row r="1088" spans="3:7" ht="15" thickBot="1" x14ac:dyDescent="0.35">
      <c r="C1088" s="10">
        <v>43241</v>
      </c>
      <c r="D1088" s="11">
        <v>0.70043981481481488</v>
      </c>
      <c r="E1088" s="12" t="s">
        <v>9</v>
      </c>
      <c r="F1088" s="12">
        <v>11</v>
      </c>
      <c r="G1088" s="12" t="s">
        <v>11</v>
      </c>
    </row>
    <row r="1089" spans="3:7" ht="15" thickBot="1" x14ac:dyDescent="0.35">
      <c r="C1089" s="10">
        <v>43241</v>
      </c>
      <c r="D1089" s="11">
        <v>0.70043981481481488</v>
      </c>
      <c r="E1089" s="12" t="s">
        <v>9</v>
      </c>
      <c r="F1089" s="12">
        <v>15</v>
      </c>
      <c r="G1089" s="12" t="s">
        <v>11</v>
      </c>
    </row>
    <row r="1090" spans="3:7" ht="15" thickBot="1" x14ac:dyDescent="0.35">
      <c r="C1090" s="10">
        <v>43241</v>
      </c>
      <c r="D1090" s="11">
        <v>0.70045138888888892</v>
      </c>
      <c r="E1090" s="12" t="s">
        <v>9</v>
      </c>
      <c r="F1090" s="12">
        <v>22</v>
      </c>
      <c r="G1090" s="12" t="s">
        <v>11</v>
      </c>
    </row>
    <row r="1091" spans="3:7" ht="15" thickBot="1" x14ac:dyDescent="0.35">
      <c r="C1091" s="10">
        <v>43241</v>
      </c>
      <c r="D1091" s="11">
        <v>0.70047453703703699</v>
      </c>
      <c r="E1091" s="12" t="s">
        <v>9</v>
      </c>
      <c r="F1091" s="12">
        <v>17</v>
      </c>
      <c r="G1091" s="12" t="s">
        <v>11</v>
      </c>
    </row>
    <row r="1092" spans="3:7" ht="15" thickBot="1" x14ac:dyDescent="0.35">
      <c r="C1092" s="10">
        <v>43241</v>
      </c>
      <c r="D1092" s="11">
        <v>0.70048611111111114</v>
      </c>
      <c r="E1092" s="12" t="s">
        <v>9</v>
      </c>
      <c r="F1092" s="12">
        <v>20</v>
      </c>
      <c r="G1092" s="12" t="s">
        <v>11</v>
      </c>
    </row>
    <row r="1093" spans="3:7" ht="15" thickBot="1" x14ac:dyDescent="0.35">
      <c r="C1093" s="10">
        <v>43241</v>
      </c>
      <c r="D1093" s="11">
        <v>0.70076388888888896</v>
      </c>
      <c r="E1093" s="12" t="s">
        <v>9</v>
      </c>
      <c r="F1093" s="12">
        <v>15</v>
      </c>
      <c r="G1093" s="12" t="s">
        <v>10</v>
      </c>
    </row>
    <row r="1094" spans="3:7" ht="15" thickBot="1" x14ac:dyDescent="0.35">
      <c r="C1094" s="10">
        <v>43241</v>
      </c>
      <c r="D1094" s="11">
        <v>0.70077546296296289</v>
      </c>
      <c r="E1094" s="12" t="s">
        <v>9</v>
      </c>
      <c r="F1094" s="12">
        <v>22</v>
      </c>
      <c r="G1094" s="12" t="s">
        <v>10</v>
      </c>
    </row>
    <row r="1095" spans="3:7" ht="15" thickBot="1" x14ac:dyDescent="0.35">
      <c r="C1095" s="10">
        <v>43241</v>
      </c>
      <c r="D1095" s="11">
        <v>0.70078703703703704</v>
      </c>
      <c r="E1095" s="12" t="s">
        <v>9</v>
      </c>
      <c r="F1095" s="12">
        <v>21</v>
      </c>
      <c r="G1095" s="12" t="s">
        <v>10</v>
      </c>
    </row>
    <row r="1096" spans="3:7" ht="15" thickBot="1" x14ac:dyDescent="0.35">
      <c r="C1096" s="10">
        <v>43241</v>
      </c>
      <c r="D1096" s="11">
        <v>0.70079861111111119</v>
      </c>
      <c r="E1096" s="12" t="s">
        <v>9</v>
      </c>
      <c r="F1096" s="12">
        <v>16</v>
      </c>
      <c r="G1096" s="12" t="s">
        <v>10</v>
      </c>
    </row>
    <row r="1097" spans="3:7" ht="15" thickBot="1" x14ac:dyDescent="0.35">
      <c r="C1097" s="10">
        <v>43241</v>
      </c>
      <c r="D1097" s="11">
        <v>0.70081018518518512</v>
      </c>
      <c r="E1097" s="12" t="s">
        <v>9</v>
      </c>
      <c r="F1097" s="12">
        <v>22</v>
      </c>
      <c r="G1097" s="12" t="s">
        <v>10</v>
      </c>
    </row>
    <row r="1098" spans="3:7" ht="15" thickBot="1" x14ac:dyDescent="0.35">
      <c r="C1098" s="10">
        <v>43241</v>
      </c>
      <c r="D1098" s="11">
        <v>0.70083333333333331</v>
      </c>
      <c r="E1098" s="12" t="s">
        <v>9</v>
      </c>
      <c r="F1098" s="12">
        <v>26</v>
      </c>
      <c r="G1098" s="12" t="s">
        <v>10</v>
      </c>
    </row>
    <row r="1099" spans="3:7" ht="15" thickBot="1" x14ac:dyDescent="0.35">
      <c r="C1099" s="10">
        <v>43241</v>
      </c>
      <c r="D1099" s="11">
        <v>0.7018402777777778</v>
      </c>
      <c r="E1099" s="12" t="s">
        <v>9</v>
      </c>
      <c r="F1099" s="12">
        <v>17</v>
      </c>
      <c r="G1099" s="12" t="s">
        <v>10</v>
      </c>
    </row>
    <row r="1100" spans="3:7" ht="15" thickBot="1" x14ac:dyDescent="0.35">
      <c r="C1100" s="10">
        <v>43241</v>
      </c>
      <c r="D1100" s="11">
        <v>0.70278935185185187</v>
      </c>
      <c r="E1100" s="12" t="s">
        <v>9</v>
      </c>
      <c r="F1100" s="12">
        <v>11</v>
      </c>
      <c r="G1100" s="12" t="s">
        <v>10</v>
      </c>
    </row>
    <row r="1101" spans="3:7" ht="15" thickBot="1" x14ac:dyDescent="0.35">
      <c r="C1101" s="10">
        <v>43241</v>
      </c>
      <c r="D1101" s="11">
        <v>0.70337962962962963</v>
      </c>
      <c r="E1101" s="12" t="s">
        <v>9</v>
      </c>
      <c r="F1101" s="12">
        <v>25</v>
      </c>
      <c r="G1101" s="12" t="s">
        <v>10</v>
      </c>
    </row>
    <row r="1102" spans="3:7" ht="15" thickBot="1" x14ac:dyDescent="0.35">
      <c r="C1102" s="10">
        <v>43241</v>
      </c>
      <c r="D1102" s="11">
        <v>0.70442129629629635</v>
      </c>
      <c r="E1102" s="12" t="s">
        <v>9</v>
      </c>
      <c r="F1102" s="12">
        <v>18</v>
      </c>
      <c r="G1102" s="12" t="s">
        <v>11</v>
      </c>
    </row>
    <row r="1103" spans="3:7" ht="15" thickBot="1" x14ac:dyDescent="0.35">
      <c r="C1103" s="10">
        <v>43241</v>
      </c>
      <c r="D1103" s="11">
        <v>0.70443287037037028</v>
      </c>
      <c r="E1103" s="12" t="s">
        <v>9</v>
      </c>
      <c r="F1103" s="12">
        <v>24</v>
      </c>
      <c r="G1103" s="12" t="s">
        <v>11</v>
      </c>
    </row>
    <row r="1104" spans="3:7" ht="15" thickBot="1" x14ac:dyDescent="0.35">
      <c r="C1104" s="10">
        <v>43241</v>
      </c>
      <c r="D1104" s="11">
        <v>0.70486111111111116</v>
      </c>
      <c r="E1104" s="12" t="s">
        <v>9</v>
      </c>
      <c r="F1104" s="12">
        <v>20</v>
      </c>
      <c r="G1104" s="12" t="s">
        <v>10</v>
      </c>
    </row>
    <row r="1105" spans="3:7" ht="15" thickBot="1" x14ac:dyDescent="0.35">
      <c r="C1105" s="10">
        <v>43241</v>
      </c>
      <c r="D1105" s="11">
        <v>0.70519675925925929</v>
      </c>
      <c r="E1105" s="12" t="s">
        <v>9</v>
      </c>
      <c r="F1105" s="12">
        <v>30</v>
      </c>
      <c r="G1105" s="12" t="s">
        <v>11</v>
      </c>
    </row>
    <row r="1106" spans="3:7" ht="15" thickBot="1" x14ac:dyDescent="0.35">
      <c r="C1106" s="10">
        <v>43241</v>
      </c>
      <c r="D1106" s="11">
        <v>0.70521990740740748</v>
      </c>
      <c r="E1106" s="12" t="s">
        <v>9</v>
      </c>
      <c r="F1106" s="12">
        <v>29</v>
      </c>
      <c r="G1106" s="12" t="s">
        <v>11</v>
      </c>
    </row>
    <row r="1107" spans="3:7" ht="15" thickBot="1" x14ac:dyDescent="0.35">
      <c r="C1107" s="10">
        <v>43241</v>
      </c>
      <c r="D1107" s="11">
        <v>0.7052314814814814</v>
      </c>
      <c r="E1107" s="12" t="s">
        <v>9</v>
      </c>
      <c r="F1107" s="12">
        <v>27</v>
      </c>
      <c r="G1107" s="12" t="s">
        <v>11</v>
      </c>
    </row>
    <row r="1108" spans="3:7" ht="15" thickBot="1" x14ac:dyDescent="0.35">
      <c r="C1108" s="10">
        <v>43241</v>
      </c>
      <c r="D1108" s="11">
        <v>0.70524305555555555</v>
      </c>
      <c r="E1108" s="12" t="s">
        <v>9</v>
      </c>
      <c r="F1108" s="12">
        <v>22</v>
      </c>
      <c r="G1108" s="12" t="s">
        <v>11</v>
      </c>
    </row>
    <row r="1109" spans="3:7" ht="15" thickBot="1" x14ac:dyDescent="0.35">
      <c r="C1109" s="10">
        <v>43241</v>
      </c>
      <c r="D1109" s="11">
        <v>0.70609953703703709</v>
      </c>
      <c r="E1109" s="12" t="s">
        <v>9</v>
      </c>
      <c r="F1109" s="12">
        <v>12</v>
      </c>
      <c r="G1109" s="12" t="s">
        <v>11</v>
      </c>
    </row>
    <row r="1110" spans="3:7" ht="15" thickBot="1" x14ac:dyDescent="0.35">
      <c r="C1110" s="10">
        <v>43241</v>
      </c>
      <c r="D1110" s="11">
        <v>0.70659722222222221</v>
      </c>
      <c r="E1110" s="12" t="s">
        <v>9</v>
      </c>
      <c r="F1110" s="12">
        <v>22</v>
      </c>
      <c r="G1110" s="12" t="s">
        <v>10</v>
      </c>
    </row>
    <row r="1111" spans="3:7" ht="15" thickBot="1" x14ac:dyDescent="0.35">
      <c r="C1111" s="10">
        <v>43241</v>
      </c>
      <c r="D1111" s="11">
        <v>0.7066203703703704</v>
      </c>
      <c r="E1111" s="12" t="s">
        <v>9</v>
      </c>
      <c r="F1111" s="12">
        <v>35</v>
      </c>
      <c r="G1111" s="12" t="s">
        <v>10</v>
      </c>
    </row>
    <row r="1112" spans="3:7" ht="15" thickBot="1" x14ac:dyDescent="0.35">
      <c r="C1112" s="10">
        <v>43241</v>
      </c>
      <c r="D1112" s="11">
        <v>0.70663194444444455</v>
      </c>
      <c r="E1112" s="12" t="s">
        <v>9</v>
      </c>
      <c r="F1112" s="12">
        <v>36</v>
      </c>
      <c r="G1112" s="12" t="s">
        <v>10</v>
      </c>
    </row>
    <row r="1113" spans="3:7" ht="15" thickBot="1" x14ac:dyDescent="0.35">
      <c r="C1113" s="10">
        <v>43241</v>
      </c>
      <c r="D1113" s="11">
        <v>0.70697916666666671</v>
      </c>
      <c r="E1113" s="12" t="s">
        <v>9</v>
      </c>
      <c r="F1113" s="12">
        <v>17</v>
      </c>
      <c r="G1113" s="12" t="s">
        <v>10</v>
      </c>
    </row>
    <row r="1114" spans="3:7" ht="15" thickBot="1" x14ac:dyDescent="0.35">
      <c r="C1114" s="10">
        <v>43241</v>
      </c>
      <c r="D1114" s="11">
        <v>0.70701388888888894</v>
      </c>
      <c r="E1114" s="12" t="s">
        <v>9</v>
      </c>
      <c r="F1114" s="12">
        <v>21</v>
      </c>
      <c r="G1114" s="12" t="s">
        <v>10</v>
      </c>
    </row>
    <row r="1115" spans="3:7" ht="15" thickBot="1" x14ac:dyDescent="0.35">
      <c r="C1115" s="10">
        <v>43241</v>
      </c>
      <c r="D1115" s="11">
        <v>0.70703703703703702</v>
      </c>
      <c r="E1115" s="12" t="s">
        <v>9</v>
      </c>
      <c r="F1115" s="12">
        <v>20</v>
      </c>
      <c r="G1115" s="12" t="s">
        <v>10</v>
      </c>
    </row>
    <row r="1116" spans="3:7" ht="15" thickBot="1" x14ac:dyDescent="0.35">
      <c r="C1116" s="10">
        <v>43241</v>
      </c>
      <c r="D1116" s="11">
        <v>0.71002314814814815</v>
      </c>
      <c r="E1116" s="12" t="s">
        <v>9</v>
      </c>
      <c r="F1116" s="12">
        <v>28</v>
      </c>
      <c r="G1116" s="12" t="s">
        <v>10</v>
      </c>
    </row>
    <row r="1117" spans="3:7" ht="15" thickBot="1" x14ac:dyDescent="0.35">
      <c r="C1117" s="10">
        <v>43241</v>
      </c>
      <c r="D1117" s="11">
        <v>0.71005787037037038</v>
      </c>
      <c r="E1117" s="12" t="s">
        <v>9</v>
      </c>
      <c r="F1117" s="12">
        <v>29</v>
      </c>
      <c r="G1117" s="12" t="s">
        <v>10</v>
      </c>
    </row>
    <row r="1118" spans="3:7" ht="15" thickBot="1" x14ac:dyDescent="0.35">
      <c r="C1118" s="10">
        <v>43241</v>
      </c>
      <c r="D1118" s="11">
        <v>0.71672453703703709</v>
      </c>
      <c r="E1118" s="12" t="s">
        <v>9</v>
      </c>
      <c r="F1118" s="12">
        <v>25</v>
      </c>
      <c r="G1118" s="12" t="s">
        <v>10</v>
      </c>
    </row>
    <row r="1119" spans="3:7" ht="15" thickBot="1" x14ac:dyDescent="0.35">
      <c r="C1119" s="10">
        <v>43241</v>
      </c>
      <c r="D1119" s="11">
        <v>0.71726851851851858</v>
      </c>
      <c r="E1119" s="12" t="s">
        <v>9</v>
      </c>
      <c r="F1119" s="12">
        <v>17</v>
      </c>
      <c r="G1119" s="12" t="s">
        <v>10</v>
      </c>
    </row>
    <row r="1120" spans="3:7" ht="15" thickBot="1" x14ac:dyDescent="0.35">
      <c r="C1120" s="10">
        <v>43241</v>
      </c>
      <c r="D1120" s="11">
        <v>0.71729166666666666</v>
      </c>
      <c r="E1120" s="12" t="s">
        <v>9</v>
      </c>
      <c r="F1120" s="12">
        <v>13</v>
      </c>
      <c r="G1120" s="12" t="s">
        <v>10</v>
      </c>
    </row>
    <row r="1121" spans="3:7" ht="15" thickBot="1" x14ac:dyDescent="0.35">
      <c r="C1121" s="10">
        <v>43241</v>
      </c>
      <c r="D1121" s="11">
        <v>0.71730324074074081</v>
      </c>
      <c r="E1121" s="12" t="s">
        <v>9</v>
      </c>
      <c r="F1121" s="12">
        <v>17</v>
      </c>
      <c r="G1121" s="12" t="s">
        <v>10</v>
      </c>
    </row>
    <row r="1122" spans="3:7" ht="15" thickBot="1" x14ac:dyDescent="0.35">
      <c r="C1122" s="10">
        <v>43241</v>
      </c>
      <c r="D1122" s="11">
        <v>0.71739583333333334</v>
      </c>
      <c r="E1122" s="12" t="s">
        <v>9</v>
      </c>
      <c r="F1122" s="12">
        <v>13</v>
      </c>
      <c r="G1122" s="12" t="s">
        <v>11</v>
      </c>
    </row>
    <row r="1123" spans="3:7" ht="15" thickBot="1" x14ac:dyDescent="0.35">
      <c r="C1123" s="10">
        <v>43241</v>
      </c>
      <c r="D1123" s="11">
        <v>0.71754629629629629</v>
      </c>
      <c r="E1123" s="12" t="s">
        <v>9</v>
      </c>
      <c r="F1123" s="12">
        <v>15</v>
      </c>
      <c r="G1123" s="12" t="s">
        <v>11</v>
      </c>
    </row>
    <row r="1124" spans="3:7" ht="15" thickBot="1" x14ac:dyDescent="0.35">
      <c r="C1124" s="10">
        <v>43241</v>
      </c>
      <c r="D1124" s="11">
        <v>0.71762731481481479</v>
      </c>
      <c r="E1124" s="12" t="s">
        <v>9</v>
      </c>
      <c r="F1124" s="12">
        <v>18</v>
      </c>
      <c r="G1124" s="12" t="s">
        <v>10</v>
      </c>
    </row>
    <row r="1125" spans="3:7" ht="15" thickBot="1" x14ac:dyDescent="0.35">
      <c r="C1125" s="10">
        <v>43241</v>
      </c>
      <c r="D1125" s="11">
        <v>0.71861111111111109</v>
      </c>
      <c r="E1125" s="12" t="s">
        <v>9</v>
      </c>
      <c r="F1125" s="12">
        <v>31</v>
      </c>
      <c r="G1125" s="12" t="s">
        <v>10</v>
      </c>
    </row>
    <row r="1126" spans="3:7" ht="15" thickBot="1" x14ac:dyDescent="0.35">
      <c r="C1126" s="10">
        <v>43241</v>
      </c>
      <c r="D1126" s="11">
        <v>0.719212962962963</v>
      </c>
      <c r="E1126" s="12" t="s">
        <v>9</v>
      </c>
      <c r="F1126" s="12">
        <v>13</v>
      </c>
      <c r="G1126" s="12" t="s">
        <v>10</v>
      </c>
    </row>
    <row r="1127" spans="3:7" ht="15" thickBot="1" x14ac:dyDescent="0.35">
      <c r="C1127" s="10">
        <v>43241</v>
      </c>
      <c r="D1127" s="11">
        <v>0.72943287037037041</v>
      </c>
      <c r="E1127" s="12" t="s">
        <v>9</v>
      </c>
      <c r="F1127" s="12">
        <v>32</v>
      </c>
      <c r="G1127" s="12" t="s">
        <v>11</v>
      </c>
    </row>
    <row r="1128" spans="3:7" ht="15" thickBot="1" x14ac:dyDescent="0.35">
      <c r="C1128" s="10">
        <v>43241</v>
      </c>
      <c r="D1128" s="11">
        <v>0.72945601851851849</v>
      </c>
      <c r="E1128" s="12" t="s">
        <v>9</v>
      </c>
      <c r="F1128" s="12">
        <v>21</v>
      </c>
      <c r="G1128" s="12" t="s">
        <v>11</v>
      </c>
    </row>
    <row r="1129" spans="3:7" ht="15" thickBot="1" x14ac:dyDescent="0.35">
      <c r="C1129" s="10">
        <v>43241</v>
      </c>
      <c r="D1129" s="11">
        <v>0.73762731481481481</v>
      </c>
      <c r="E1129" s="12" t="s">
        <v>9</v>
      </c>
      <c r="F1129" s="12">
        <v>17</v>
      </c>
      <c r="G1129" s="12" t="s">
        <v>10</v>
      </c>
    </row>
    <row r="1130" spans="3:7" ht="15" thickBot="1" x14ac:dyDescent="0.35">
      <c r="C1130" s="10">
        <v>43241</v>
      </c>
      <c r="D1130" s="11">
        <v>0.73951388888888892</v>
      </c>
      <c r="E1130" s="12" t="s">
        <v>9</v>
      </c>
      <c r="F1130" s="12">
        <v>19</v>
      </c>
      <c r="G1130" s="12" t="s">
        <v>10</v>
      </c>
    </row>
    <row r="1131" spans="3:7" ht="15" thickBot="1" x14ac:dyDescent="0.35">
      <c r="C1131" s="10">
        <v>43241</v>
      </c>
      <c r="D1131" s="11">
        <v>0.74063657407407402</v>
      </c>
      <c r="E1131" s="12" t="s">
        <v>9</v>
      </c>
      <c r="F1131" s="12">
        <v>10</v>
      </c>
      <c r="G1131" s="12" t="s">
        <v>10</v>
      </c>
    </row>
    <row r="1132" spans="3:7" ht="15" thickBot="1" x14ac:dyDescent="0.35">
      <c r="C1132" s="10">
        <v>43241</v>
      </c>
      <c r="D1132" s="11">
        <v>0.75277777777777777</v>
      </c>
      <c r="E1132" s="12" t="s">
        <v>9</v>
      </c>
      <c r="F1132" s="12">
        <v>17</v>
      </c>
      <c r="G1132" s="12" t="s">
        <v>10</v>
      </c>
    </row>
    <row r="1133" spans="3:7" ht="15" thickBot="1" x14ac:dyDescent="0.35">
      <c r="C1133" s="10">
        <v>43241</v>
      </c>
      <c r="D1133" s="11">
        <v>0.75283564814814818</v>
      </c>
      <c r="E1133" s="12" t="s">
        <v>9</v>
      </c>
      <c r="F1133" s="12">
        <v>26</v>
      </c>
      <c r="G1133" s="12" t="s">
        <v>10</v>
      </c>
    </row>
    <row r="1134" spans="3:7" ht="15" thickBot="1" x14ac:dyDescent="0.35">
      <c r="C1134" s="10">
        <v>43241</v>
      </c>
      <c r="D1134" s="11">
        <v>0.75835648148148149</v>
      </c>
      <c r="E1134" s="12" t="s">
        <v>9</v>
      </c>
      <c r="F1134" s="12">
        <v>20</v>
      </c>
      <c r="G1134" s="12" t="s">
        <v>10</v>
      </c>
    </row>
    <row r="1135" spans="3:7" ht="15" thickBot="1" x14ac:dyDescent="0.35">
      <c r="C1135" s="10">
        <v>43241</v>
      </c>
      <c r="D1135" s="11">
        <v>0.75837962962962957</v>
      </c>
      <c r="E1135" s="12" t="s">
        <v>9</v>
      </c>
      <c r="F1135" s="12">
        <v>21</v>
      </c>
      <c r="G1135" s="12" t="s">
        <v>10</v>
      </c>
    </row>
    <row r="1136" spans="3:7" ht="15" thickBot="1" x14ac:dyDescent="0.35">
      <c r="C1136" s="10">
        <v>43241</v>
      </c>
      <c r="D1136" s="11">
        <v>0.76530092592592591</v>
      </c>
      <c r="E1136" s="12" t="s">
        <v>9</v>
      </c>
      <c r="F1136" s="12">
        <v>23</v>
      </c>
      <c r="G1136" s="12" t="s">
        <v>10</v>
      </c>
    </row>
    <row r="1137" spans="3:7" ht="15" thickBot="1" x14ac:dyDescent="0.35">
      <c r="C1137" s="10">
        <v>43241</v>
      </c>
      <c r="D1137" s="11">
        <v>0.7658449074074074</v>
      </c>
      <c r="E1137" s="12" t="s">
        <v>9</v>
      </c>
      <c r="F1137" s="12">
        <v>16</v>
      </c>
      <c r="G1137" s="12" t="s">
        <v>10</v>
      </c>
    </row>
    <row r="1138" spans="3:7" ht="15" thickBot="1" x14ac:dyDescent="0.35">
      <c r="C1138" s="10">
        <v>43241</v>
      </c>
      <c r="D1138" s="11">
        <v>0.76589120370370367</v>
      </c>
      <c r="E1138" s="12" t="s">
        <v>9</v>
      </c>
      <c r="F1138" s="12">
        <v>11</v>
      </c>
      <c r="G1138" s="12" t="s">
        <v>10</v>
      </c>
    </row>
    <row r="1139" spans="3:7" ht="15" thickBot="1" x14ac:dyDescent="0.35">
      <c r="C1139" s="10">
        <v>43241</v>
      </c>
      <c r="D1139" s="11">
        <v>0.76643518518518527</v>
      </c>
      <c r="E1139" s="12" t="s">
        <v>9</v>
      </c>
      <c r="F1139" s="12">
        <v>24</v>
      </c>
      <c r="G1139" s="12" t="s">
        <v>10</v>
      </c>
    </row>
    <row r="1140" spans="3:7" ht="15" thickBot="1" x14ac:dyDescent="0.35">
      <c r="C1140" s="10">
        <v>43241</v>
      </c>
      <c r="D1140" s="11">
        <v>0.76765046296296291</v>
      </c>
      <c r="E1140" s="12" t="s">
        <v>9</v>
      </c>
      <c r="F1140" s="12">
        <v>20</v>
      </c>
      <c r="G1140" s="12" t="s">
        <v>10</v>
      </c>
    </row>
    <row r="1141" spans="3:7" ht="15" thickBot="1" x14ac:dyDescent="0.35">
      <c r="C1141" s="10">
        <v>43241</v>
      </c>
      <c r="D1141" s="11">
        <v>0.76817129629629621</v>
      </c>
      <c r="E1141" s="12" t="s">
        <v>9</v>
      </c>
      <c r="F1141" s="12">
        <v>13</v>
      </c>
      <c r="G1141" s="12" t="s">
        <v>11</v>
      </c>
    </row>
    <row r="1142" spans="3:7" ht="15" thickBot="1" x14ac:dyDescent="0.35">
      <c r="C1142" s="10">
        <v>43241</v>
      </c>
      <c r="D1142" s="11">
        <v>0.76950231481481479</v>
      </c>
      <c r="E1142" s="12" t="s">
        <v>9</v>
      </c>
      <c r="F1142" s="12">
        <v>26</v>
      </c>
      <c r="G1142" s="12" t="s">
        <v>10</v>
      </c>
    </row>
    <row r="1143" spans="3:7" ht="15" thickBot="1" x14ac:dyDescent="0.35">
      <c r="C1143" s="10">
        <v>43241</v>
      </c>
      <c r="D1143" s="11">
        <v>0.77034722222222218</v>
      </c>
      <c r="E1143" s="12" t="s">
        <v>9</v>
      </c>
      <c r="F1143" s="12">
        <v>25</v>
      </c>
      <c r="G1143" s="12" t="s">
        <v>10</v>
      </c>
    </row>
    <row r="1144" spans="3:7" ht="15" thickBot="1" x14ac:dyDescent="0.35">
      <c r="C1144" s="10">
        <v>43241</v>
      </c>
      <c r="D1144" s="11">
        <v>0.77453703703703702</v>
      </c>
      <c r="E1144" s="12" t="s">
        <v>9</v>
      </c>
      <c r="F1144" s="12">
        <v>12</v>
      </c>
      <c r="G1144" s="12" t="s">
        <v>11</v>
      </c>
    </row>
    <row r="1145" spans="3:7" ht="15" thickBot="1" x14ac:dyDescent="0.35">
      <c r="C1145" s="10">
        <v>43241</v>
      </c>
      <c r="D1145" s="11">
        <v>0.77538194444444442</v>
      </c>
      <c r="E1145" s="12" t="s">
        <v>9</v>
      </c>
      <c r="F1145" s="12">
        <v>25</v>
      </c>
      <c r="G1145" s="12" t="s">
        <v>10</v>
      </c>
    </row>
    <row r="1146" spans="3:7" ht="15" thickBot="1" x14ac:dyDescent="0.35">
      <c r="C1146" s="10">
        <v>43241</v>
      </c>
      <c r="D1146" s="11">
        <v>0.77568287037037031</v>
      </c>
      <c r="E1146" s="12" t="s">
        <v>9</v>
      </c>
      <c r="F1146" s="12">
        <v>10</v>
      </c>
      <c r="G1146" s="12" t="s">
        <v>11</v>
      </c>
    </row>
    <row r="1147" spans="3:7" ht="15" thickBot="1" x14ac:dyDescent="0.35">
      <c r="C1147" s="10">
        <v>43241</v>
      </c>
      <c r="D1147" s="11">
        <v>0.77648148148148144</v>
      </c>
      <c r="E1147" s="12" t="s">
        <v>9</v>
      </c>
      <c r="F1147" s="12">
        <v>12</v>
      </c>
      <c r="G1147" s="12" t="s">
        <v>11</v>
      </c>
    </row>
    <row r="1148" spans="3:7" ht="15" thickBot="1" x14ac:dyDescent="0.35">
      <c r="C1148" s="10">
        <v>43241</v>
      </c>
      <c r="D1148" s="11">
        <v>0.77653935185185186</v>
      </c>
      <c r="E1148" s="12" t="s">
        <v>9</v>
      </c>
      <c r="F1148" s="12">
        <v>12</v>
      </c>
      <c r="G1148" s="12" t="s">
        <v>11</v>
      </c>
    </row>
    <row r="1149" spans="3:7" ht="15" thickBot="1" x14ac:dyDescent="0.35">
      <c r="C1149" s="10">
        <v>43241</v>
      </c>
      <c r="D1149" s="11">
        <v>0.77660879629629631</v>
      </c>
      <c r="E1149" s="12" t="s">
        <v>9</v>
      </c>
      <c r="F1149" s="12">
        <v>10</v>
      </c>
      <c r="G1149" s="12" t="s">
        <v>11</v>
      </c>
    </row>
    <row r="1150" spans="3:7" ht="15" thickBot="1" x14ac:dyDescent="0.35">
      <c r="C1150" s="10">
        <v>43241</v>
      </c>
      <c r="D1150" s="11">
        <v>0.7766319444444445</v>
      </c>
      <c r="E1150" s="12" t="s">
        <v>9</v>
      </c>
      <c r="F1150" s="12">
        <v>10</v>
      </c>
      <c r="G1150" s="12" t="s">
        <v>11</v>
      </c>
    </row>
    <row r="1151" spans="3:7" ht="15" thickBot="1" x14ac:dyDescent="0.35">
      <c r="C1151" s="10">
        <v>43241</v>
      </c>
      <c r="D1151" s="11">
        <v>0.77665509259259258</v>
      </c>
      <c r="E1151" s="12" t="s">
        <v>9</v>
      </c>
      <c r="F1151" s="12">
        <v>13</v>
      </c>
      <c r="G1151" s="12" t="s">
        <v>11</v>
      </c>
    </row>
    <row r="1152" spans="3:7" ht="15" thickBot="1" x14ac:dyDescent="0.35">
      <c r="C1152" s="10">
        <v>43241</v>
      </c>
      <c r="D1152" s="11">
        <v>0.77666666666666673</v>
      </c>
      <c r="E1152" s="12" t="s">
        <v>9</v>
      </c>
      <c r="F1152" s="12">
        <v>17</v>
      </c>
      <c r="G1152" s="12" t="s">
        <v>11</v>
      </c>
    </row>
    <row r="1153" spans="3:7" ht="15" thickBot="1" x14ac:dyDescent="0.35">
      <c r="C1153" s="10">
        <v>43241</v>
      </c>
      <c r="D1153" s="11">
        <v>0.77674768518518522</v>
      </c>
      <c r="E1153" s="12" t="s">
        <v>9</v>
      </c>
      <c r="F1153" s="12">
        <v>10</v>
      </c>
      <c r="G1153" s="12" t="s">
        <v>11</v>
      </c>
    </row>
    <row r="1154" spans="3:7" ht="15" thickBot="1" x14ac:dyDescent="0.35">
      <c r="C1154" s="10">
        <v>43241</v>
      </c>
      <c r="D1154" s="11">
        <v>0.77696759259259263</v>
      </c>
      <c r="E1154" s="12" t="s">
        <v>9</v>
      </c>
      <c r="F1154" s="12">
        <v>16</v>
      </c>
      <c r="G1154" s="12" t="s">
        <v>10</v>
      </c>
    </row>
    <row r="1155" spans="3:7" ht="15" thickBot="1" x14ac:dyDescent="0.35">
      <c r="C1155" s="10">
        <v>43241</v>
      </c>
      <c r="D1155" s="11">
        <v>0.77710648148148154</v>
      </c>
      <c r="E1155" s="12" t="s">
        <v>9</v>
      </c>
      <c r="F1155" s="12">
        <v>13</v>
      </c>
      <c r="G1155" s="12" t="s">
        <v>11</v>
      </c>
    </row>
    <row r="1156" spans="3:7" ht="15" thickBot="1" x14ac:dyDescent="0.35">
      <c r="C1156" s="10">
        <v>43241</v>
      </c>
      <c r="D1156" s="11">
        <v>0.77714120370370365</v>
      </c>
      <c r="E1156" s="12" t="s">
        <v>9</v>
      </c>
      <c r="F1156" s="12">
        <v>12</v>
      </c>
      <c r="G1156" s="12" t="s">
        <v>11</v>
      </c>
    </row>
    <row r="1157" spans="3:7" ht="15" thickBot="1" x14ac:dyDescent="0.35">
      <c r="C1157" s="10">
        <v>43241</v>
      </c>
      <c r="D1157" s="11">
        <v>0.7771527777777778</v>
      </c>
      <c r="E1157" s="12" t="s">
        <v>9</v>
      </c>
      <c r="F1157" s="12">
        <v>30</v>
      </c>
      <c r="G1157" s="12" t="s">
        <v>11</v>
      </c>
    </row>
    <row r="1158" spans="3:7" ht="15" thickBot="1" x14ac:dyDescent="0.35">
      <c r="C1158" s="10">
        <v>43241</v>
      </c>
      <c r="D1158" s="11">
        <v>0.77717592592592588</v>
      </c>
      <c r="E1158" s="12" t="s">
        <v>9</v>
      </c>
      <c r="F1158" s="12">
        <v>26</v>
      </c>
      <c r="G1158" s="12" t="s">
        <v>11</v>
      </c>
    </row>
    <row r="1159" spans="3:7" ht="15" thickBot="1" x14ac:dyDescent="0.35">
      <c r="C1159" s="10">
        <v>43241</v>
      </c>
      <c r="D1159" s="11">
        <v>0.77718750000000003</v>
      </c>
      <c r="E1159" s="12" t="s">
        <v>9</v>
      </c>
      <c r="F1159" s="12">
        <v>22</v>
      </c>
      <c r="G1159" s="12" t="s">
        <v>11</v>
      </c>
    </row>
    <row r="1160" spans="3:7" ht="15" thickBot="1" x14ac:dyDescent="0.35">
      <c r="C1160" s="10">
        <v>43241</v>
      </c>
      <c r="D1160" s="11">
        <v>0.77756944444444442</v>
      </c>
      <c r="E1160" s="12" t="s">
        <v>9</v>
      </c>
      <c r="F1160" s="12">
        <v>16</v>
      </c>
      <c r="G1160" s="12" t="s">
        <v>11</v>
      </c>
    </row>
    <row r="1161" spans="3:7" ht="15" thickBot="1" x14ac:dyDescent="0.35">
      <c r="C1161" s="10">
        <v>43241</v>
      </c>
      <c r="D1161" s="11">
        <v>0.77768518518518526</v>
      </c>
      <c r="E1161" s="12" t="s">
        <v>9</v>
      </c>
      <c r="F1161" s="12">
        <v>10</v>
      </c>
      <c r="G1161" s="12" t="s">
        <v>11</v>
      </c>
    </row>
    <row r="1162" spans="3:7" ht="15" thickBot="1" x14ac:dyDescent="0.35">
      <c r="C1162" s="10">
        <v>43241</v>
      </c>
      <c r="D1162" s="11">
        <v>0.77771990740740737</v>
      </c>
      <c r="E1162" s="12" t="s">
        <v>9</v>
      </c>
      <c r="F1162" s="12">
        <v>10</v>
      </c>
      <c r="G1162" s="12" t="s">
        <v>11</v>
      </c>
    </row>
    <row r="1163" spans="3:7" ht="15" thickBot="1" x14ac:dyDescent="0.35">
      <c r="C1163" s="10">
        <v>43241</v>
      </c>
      <c r="D1163" s="11">
        <v>0.7785185185185185</v>
      </c>
      <c r="E1163" s="12" t="s">
        <v>9</v>
      </c>
      <c r="F1163" s="12">
        <v>9</v>
      </c>
      <c r="G1163" s="12" t="s">
        <v>11</v>
      </c>
    </row>
    <row r="1164" spans="3:7" ht="15" thickBot="1" x14ac:dyDescent="0.35">
      <c r="C1164" s="10">
        <v>43241</v>
      </c>
      <c r="D1164" s="11">
        <v>0.78309027777777773</v>
      </c>
      <c r="E1164" s="12" t="s">
        <v>9</v>
      </c>
      <c r="F1164" s="12">
        <v>16</v>
      </c>
      <c r="G1164" s="12" t="s">
        <v>10</v>
      </c>
    </row>
    <row r="1165" spans="3:7" ht="15" thickBot="1" x14ac:dyDescent="0.35">
      <c r="C1165" s="10">
        <v>43241</v>
      </c>
      <c r="D1165" s="11">
        <v>0.78339120370370363</v>
      </c>
      <c r="E1165" s="12" t="s">
        <v>9</v>
      </c>
      <c r="F1165" s="12">
        <v>13</v>
      </c>
      <c r="G1165" s="12" t="s">
        <v>11</v>
      </c>
    </row>
    <row r="1166" spans="3:7" ht="15" thickBot="1" x14ac:dyDescent="0.35">
      <c r="C1166" s="10">
        <v>43241</v>
      </c>
      <c r="D1166" s="11">
        <v>0.78341435185185182</v>
      </c>
      <c r="E1166" s="12" t="s">
        <v>9</v>
      </c>
      <c r="F1166" s="12">
        <v>10</v>
      </c>
      <c r="G1166" s="12" t="s">
        <v>11</v>
      </c>
    </row>
    <row r="1167" spans="3:7" ht="15" thickBot="1" x14ac:dyDescent="0.35">
      <c r="C1167" s="10">
        <v>43241</v>
      </c>
      <c r="D1167" s="11">
        <v>0.78378472222222229</v>
      </c>
      <c r="E1167" s="12" t="s">
        <v>9</v>
      </c>
      <c r="F1167" s="12">
        <v>20</v>
      </c>
      <c r="G1167" s="12" t="s">
        <v>11</v>
      </c>
    </row>
    <row r="1168" spans="3:7" ht="15" thickBot="1" x14ac:dyDescent="0.35">
      <c r="C1168" s="10">
        <v>43241</v>
      </c>
      <c r="D1168" s="11">
        <v>0.78379629629629621</v>
      </c>
      <c r="E1168" s="12" t="s">
        <v>9</v>
      </c>
      <c r="F1168" s="12">
        <v>14</v>
      </c>
      <c r="G1168" s="12" t="s">
        <v>11</v>
      </c>
    </row>
    <row r="1169" spans="3:7" ht="15" thickBot="1" x14ac:dyDescent="0.35">
      <c r="C1169" s="10">
        <v>43241</v>
      </c>
      <c r="D1169" s="11">
        <v>0.78380787037037036</v>
      </c>
      <c r="E1169" s="12" t="s">
        <v>9</v>
      </c>
      <c r="F1169" s="12">
        <v>20</v>
      </c>
      <c r="G1169" s="12" t="s">
        <v>11</v>
      </c>
    </row>
    <row r="1170" spans="3:7" ht="15" thickBot="1" x14ac:dyDescent="0.35">
      <c r="C1170" s="10">
        <v>43241</v>
      </c>
      <c r="D1170" s="11">
        <v>0.78387731481481471</v>
      </c>
      <c r="E1170" s="12" t="s">
        <v>9</v>
      </c>
      <c r="F1170" s="12">
        <v>11</v>
      </c>
      <c r="G1170" s="12" t="s">
        <v>11</v>
      </c>
    </row>
    <row r="1171" spans="3:7" ht="15" thickBot="1" x14ac:dyDescent="0.35">
      <c r="C1171" s="10">
        <v>43241</v>
      </c>
      <c r="D1171" s="11">
        <v>0.80686342592592597</v>
      </c>
      <c r="E1171" s="12" t="s">
        <v>9</v>
      </c>
      <c r="F1171" s="12">
        <v>39</v>
      </c>
      <c r="G1171" s="12" t="s">
        <v>10</v>
      </c>
    </row>
    <row r="1172" spans="3:7" ht="15" thickBot="1" x14ac:dyDescent="0.35">
      <c r="C1172" s="10">
        <v>43241</v>
      </c>
      <c r="D1172" s="11">
        <v>0.80743055555555554</v>
      </c>
      <c r="E1172" s="12" t="s">
        <v>9</v>
      </c>
      <c r="F1172" s="12">
        <v>23</v>
      </c>
      <c r="G1172" s="12" t="s">
        <v>10</v>
      </c>
    </row>
    <row r="1173" spans="3:7" ht="15" thickBot="1" x14ac:dyDescent="0.35">
      <c r="C1173" s="10">
        <v>43241</v>
      </c>
      <c r="D1173" s="11">
        <v>0.81313657407407414</v>
      </c>
      <c r="E1173" s="12" t="s">
        <v>9</v>
      </c>
      <c r="F1173" s="12">
        <v>15</v>
      </c>
      <c r="G1173" s="12" t="s">
        <v>10</v>
      </c>
    </row>
    <row r="1174" spans="3:7" ht="15" thickBot="1" x14ac:dyDescent="0.35">
      <c r="C1174" s="10">
        <v>43241</v>
      </c>
      <c r="D1174" s="11">
        <v>0.81355324074074076</v>
      </c>
      <c r="E1174" s="12" t="s">
        <v>9</v>
      </c>
      <c r="F1174" s="12">
        <v>16</v>
      </c>
      <c r="G1174" s="12" t="s">
        <v>10</v>
      </c>
    </row>
    <row r="1175" spans="3:7" ht="15" thickBot="1" x14ac:dyDescent="0.35">
      <c r="C1175" s="10">
        <v>43241</v>
      </c>
      <c r="D1175" s="11">
        <v>0.8135648148148148</v>
      </c>
      <c r="E1175" s="12" t="s">
        <v>9</v>
      </c>
      <c r="F1175" s="12">
        <v>17</v>
      </c>
      <c r="G1175" s="12" t="s">
        <v>10</v>
      </c>
    </row>
    <row r="1176" spans="3:7" ht="15" thickBot="1" x14ac:dyDescent="0.35">
      <c r="C1176" s="10">
        <v>43241</v>
      </c>
      <c r="D1176" s="11">
        <v>0.8366203703703704</v>
      </c>
      <c r="E1176" s="12" t="s">
        <v>9</v>
      </c>
      <c r="F1176" s="12">
        <v>13</v>
      </c>
      <c r="G1176" s="12" t="s">
        <v>11</v>
      </c>
    </row>
    <row r="1177" spans="3:7" ht="15" thickBot="1" x14ac:dyDescent="0.35">
      <c r="C1177" s="10">
        <v>43241</v>
      </c>
      <c r="D1177" s="11">
        <v>0.83682870370370377</v>
      </c>
      <c r="E1177" s="12" t="s">
        <v>9</v>
      </c>
      <c r="F1177" s="12">
        <v>21</v>
      </c>
      <c r="G1177" s="12" t="s">
        <v>11</v>
      </c>
    </row>
    <row r="1178" spans="3:7" ht="15" thickBot="1" x14ac:dyDescent="0.35">
      <c r="C1178" s="10">
        <v>43241</v>
      </c>
      <c r="D1178" s="11">
        <v>0.84378472222222223</v>
      </c>
      <c r="E1178" s="12" t="s">
        <v>9</v>
      </c>
      <c r="F1178" s="12">
        <v>10</v>
      </c>
      <c r="G1178" s="12" t="s">
        <v>10</v>
      </c>
    </row>
    <row r="1179" spans="3:7" ht="15" thickBot="1" x14ac:dyDescent="0.35">
      <c r="C1179" s="10">
        <v>43241</v>
      </c>
      <c r="D1179" s="11">
        <v>0.84538194444444448</v>
      </c>
      <c r="E1179" s="12" t="s">
        <v>9</v>
      </c>
      <c r="F1179" s="12">
        <v>10</v>
      </c>
      <c r="G1179" s="12" t="s">
        <v>11</v>
      </c>
    </row>
    <row r="1180" spans="3:7" ht="15" thickBot="1" x14ac:dyDescent="0.35">
      <c r="C1180" s="10">
        <v>43241</v>
      </c>
      <c r="D1180" s="11">
        <v>0.84574074074074079</v>
      </c>
      <c r="E1180" s="12" t="s">
        <v>9</v>
      </c>
      <c r="F1180" s="12">
        <v>24</v>
      </c>
      <c r="G1180" s="12" t="s">
        <v>10</v>
      </c>
    </row>
    <row r="1181" spans="3:7" ht="15" thickBot="1" x14ac:dyDescent="0.35">
      <c r="C1181" s="10">
        <v>43241</v>
      </c>
      <c r="D1181" s="11">
        <v>0.84710648148148149</v>
      </c>
      <c r="E1181" s="12" t="s">
        <v>9</v>
      </c>
      <c r="F1181" s="12">
        <v>23</v>
      </c>
      <c r="G1181" s="12" t="s">
        <v>10</v>
      </c>
    </row>
    <row r="1182" spans="3:7" ht="15" thickBot="1" x14ac:dyDescent="0.35">
      <c r="C1182" s="10">
        <v>43241</v>
      </c>
      <c r="D1182" s="11">
        <v>0.8471643518518519</v>
      </c>
      <c r="E1182" s="12" t="s">
        <v>9</v>
      </c>
      <c r="F1182" s="12">
        <v>19</v>
      </c>
      <c r="G1182" s="12" t="s">
        <v>10</v>
      </c>
    </row>
    <row r="1183" spans="3:7" ht="15" thickBot="1" x14ac:dyDescent="0.35">
      <c r="C1183" s="10">
        <v>43241</v>
      </c>
      <c r="D1183" s="11">
        <v>0.87285879629629637</v>
      </c>
      <c r="E1183" s="12" t="s">
        <v>9</v>
      </c>
      <c r="F1183" s="12">
        <v>11</v>
      </c>
      <c r="G1183" s="12" t="s">
        <v>10</v>
      </c>
    </row>
    <row r="1184" spans="3:7" ht="15" thickBot="1" x14ac:dyDescent="0.35">
      <c r="C1184" s="10">
        <v>43241</v>
      </c>
      <c r="D1184" s="11">
        <v>0.87293981481481486</v>
      </c>
      <c r="E1184" s="12" t="s">
        <v>9</v>
      </c>
      <c r="F1184" s="12">
        <v>11</v>
      </c>
      <c r="G1184" s="12" t="s">
        <v>10</v>
      </c>
    </row>
    <row r="1185" spans="3:7" ht="15" thickBot="1" x14ac:dyDescent="0.35">
      <c r="C1185" s="10">
        <v>43242</v>
      </c>
      <c r="D1185" s="11">
        <v>0.12260416666666667</v>
      </c>
      <c r="E1185" s="12" t="s">
        <v>9</v>
      </c>
      <c r="F1185" s="12">
        <v>23</v>
      </c>
      <c r="G1185" s="12" t="s">
        <v>10</v>
      </c>
    </row>
    <row r="1186" spans="3:7" ht="15" thickBot="1" x14ac:dyDescent="0.35">
      <c r="C1186" s="10">
        <v>43242</v>
      </c>
      <c r="D1186" s="11">
        <v>0.12497685185185185</v>
      </c>
      <c r="E1186" s="12" t="s">
        <v>9</v>
      </c>
      <c r="F1186" s="12">
        <v>11</v>
      </c>
      <c r="G1186" s="12" t="s">
        <v>11</v>
      </c>
    </row>
    <row r="1187" spans="3:7" ht="15" thickBot="1" x14ac:dyDescent="0.35">
      <c r="C1187" s="10">
        <v>43242</v>
      </c>
      <c r="D1187" s="11">
        <v>0.12534722222222222</v>
      </c>
      <c r="E1187" s="12" t="s">
        <v>9</v>
      </c>
      <c r="F1187" s="12">
        <v>12</v>
      </c>
      <c r="G1187" s="12" t="s">
        <v>11</v>
      </c>
    </row>
    <row r="1188" spans="3:7" ht="15" thickBot="1" x14ac:dyDescent="0.35">
      <c r="C1188" s="10">
        <v>43242</v>
      </c>
      <c r="D1188" s="11">
        <v>0.28434027777777776</v>
      </c>
      <c r="E1188" s="12" t="s">
        <v>9</v>
      </c>
      <c r="F1188" s="12">
        <v>11</v>
      </c>
      <c r="G1188" s="12" t="s">
        <v>11</v>
      </c>
    </row>
    <row r="1189" spans="3:7" ht="15" thickBot="1" x14ac:dyDescent="0.35">
      <c r="C1189" s="10">
        <v>43242</v>
      </c>
      <c r="D1189" s="11">
        <v>0.29204861111111108</v>
      </c>
      <c r="E1189" s="12" t="s">
        <v>9</v>
      </c>
      <c r="F1189" s="12">
        <v>16</v>
      </c>
      <c r="G1189" s="12" t="s">
        <v>11</v>
      </c>
    </row>
    <row r="1190" spans="3:7" ht="15" thickBot="1" x14ac:dyDescent="0.35">
      <c r="C1190" s="10">
        <v>43242</v>
      </c>
      <c r="D1190" s="11">
        <v>0.30364583333333334</v>
      </c>
      <c r="E1190" s="12" t="s">
        <v>9</v>
      </c>
      <c r="F1190" s="12">
        <v>10</v>
      </c>
      <c r="G1190" s="12" t="s">
        <v>11</v>
      </c>
    </row>
    <row r="1191" spans="3:7" ht="15" thickBot="1" x14ac:dyDescent="0.35">
      <c r="C1191" s="10">
        <v>43242</v>
      </c>
      <c r="D1191" s="11">
        <v>0.31958333333333333</v>
      </c>
      <c r="E1191" s="12" t="s">
        <v>9</v>
      </c>
      <c r="F1191" s="12">
        <v>10</v>
      </c>
      <c r="G1191" s="12" t="s">
        <v>11</v>
      </c>
    </row>
    <row r="1192" spans="3:7" ht="15" thickBot="1" x14ac:dyDescent="0.35">
      <c r="C1192" s="10">
        <v>43242</v>
      </c>
      <c r="D1192" s="11">
        <v>0.32343749999999999</v>
      </c>
      <c r="E1192" s="12" t="s">
        <v>9</v>
      </c>
      <c r="F1192" s="12">
        <v>12</v>
      </c>
      <c r="G1192" s="12" t="s">
        <v>11</v>
      </c>
    </row>
    <row r="1193" spans="3:7" x14ac:dyDescent="0.3">
      <c r="C1193" s="20">
        <v>43242</v>
      </c>
      <c r="D1193" s="21">
        <v>0.32415509259259262</v>
      </c>
      <c r="E1193" s="22" t="s">
        <v>9</v>
      </c>
      <c r="F1193" s="22">
        <v>12</v>
      </c>
      <c r="G1193" s="22" t="s">
        <v>10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3E0D0-53AA-432F-A7F7-A00C026F6FB6}">
  <dimension ref="C4:T898"/>
  <sheetViews>
    <sheetView workbookViewId="0"/>
  </sheetViews>
  <sheetFormatPr defaultRowHeight="14.4" x14ac:dyDescent="0.3"/>
  <cols>
    <col min="3" max="3" width="13.33203125" customWidth="1"/>
    <col min="5" max="5" width="12.109375" customWidth="1"/>
    <col min="7" max="7" width="11.6640625" customWidth="1"/>
    <col min="10" max="10" width="32.5546875" customWidth="1"/>
  </cols>
  <sheetData>
    <row r="4" spans="3:20" ht="15" thickBot="1" x14ac:dyDescent="0.35"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</row>
    <row r="5" spans="3:20" ht="15" thickBot="1" x14ac:dyDescent="0.35">
      <c r="C5" s="2" t="s">
        <v>5</v>
      </c>
      <c r="D5" s="2">
        <v>15</v>
      </c>
      <c r="E5" s="3">
        <v>43248</v>
      </c>
      <c r="F5" s="4">
        <v>0.32593749999999999</v>
      </c>
      <c r="G5" s="5">
        <v>0.5</v>
      </c>
    </row>
    <row r="6" spans="3:20" x14ac:dyDescent="0.3">
      <c r="C6" s="6" t="s">
        <v>2</v>
      </c>
      <c r="D6" s="6" t="s">
        <v>3</v>
      </c>
      <c r="E6" s="6" t="s">
        <v>6</v>
      </c>
      <c r="F6" s="6" t="s">
        <v>7</v>
      </c>
      <c r="G6" s="6" t="s">
        <v>8</v>
      </c>
    </row>
    <row r="7" spans="3:20" ht="15" thickBot="1" x14ac:dyDescent="0.35">
      <c r="C7" s="7">
        <v>43241</v>
      </c>
      <c r="D7" s="8">
        <v>0.14694444444444446</v>
      </c>
      <c r="E7" s="9" t="s">
        <v>9</v>
      </c>
      <c r="F7" s="9">
        <v>24</v>
      </c>
      <c r="G7" s="9" t="s">
        <v>10</v>
      </c>
    </row>
    <row r="8" spans="3:20" ht="15" thickBot="1" x14ac:dyDescent="0.35">
      <c r="C8" s="10">
        <v>43241</v>
      </c>
      <c r="D8" s="11">
        <v>0.14928240740740742</v>
      </c>
      <c r="E8" s="12" t="s">
        <v>9</v>
      </c>
      <c r="F8" s="12">
        <v>12</v>
      </c>
      <c r="G8" s="12" t="s">
        <v>11</v>
      </c>
    </row>
    <row r="9" spans="3:20" ht="15" thickBot="1" x14ac:dyDescent="0.35">
      <c r="C9" s="10">
        <v>43241</v>
      </c>
      <c r="D9" s="11">
        <v>0.14964120370370371</v>
      </c>
      <c r="E9" s="12" t="s">
        <v>9</v>
      </c>
      <c r="F9" s="12">
        <v>11</v>
      </c>
      <c r="G9" s="12" t="s">
        <v>11</v>
      </c>
      <c r="J9" t="s">
        <v>12</v>
      </c>
      <c r="K9" s="13">
        <f>SUM( K11:R11 )</f>
        <v>875</v>
      </c>
      <c r="L9" s="13"/>
      <c r="M9" s="14"/>
      <c r="N9" s="14"/>
      <c r="O9" s="14"/>
      <c r="P9" s="14"/>
      <c r="Q9" s="14"/>
      <c r="R9" s="14"/>
    </row>
    <row r="10" spans="3:20" ht="15" thickBot="1" x14ac:dyDescent="0.35">
      <c r="C10" s="10">
        <v>43241</v>
      </c>
      <c r="D10" s="11">
        <v>0.27793981481481483</v>
      </c>
      <c r="E10" s="12" t="s">
        <v>9</v>
      </c>
      <c r="F10" s="12">
        <v>11</v>
      </c>
      <c r="G10" s="12" t="s">
        <v>11</v>
      </c>
      <c r="K10" s="14" t="s">
        <v>51</v>
      </c>
      <c r="L10" s="14" t="s">
        <v>52</v>
      </c>
      <c r="M10" s="14" t="s">
        <v>53</v>
      </c>
      <c r="N10" s="14" t="s">
        <v>54</v>
      </c>
      <c r="O10" s="14" t="s">
        <v>55</v>
      </c>
      <c r="P10" s="14" t="s">
        <v>56</v>
      </c>
      <c r="Q10" s="14" t="s">
        <v>57</v>
      </c>
      <c r="R10" s="14"/>
      <c r="S10" s="14" t="s">
        <v>20</v>
      </c>
    </row>
    <row r="11" spans="3:20" ht="15" thickBot="1" x14ac:dyDescent="0.35">
      <c r="C11" s="10">
        <v>43241</v>
      </c>
      <c r="D11" s="11">
        <v>0.30229166666666668</v>
      </c>
      <c r="E11" s="12" t="s">
        <v>9</v>
      </c>
      <c r="F11" s="12">
        <v>21</v>
      </c>
      <c r="G11" s="12" t="s">
        <v>11</v>
      </c>
      <c r="J11" t="s">
        <v>21</v>
      </c>
      <c r="K11" s="13">
        <f>COUNTIFS($C$7:$C$881, "=2018-05-21" )</f>
        <v>193</v>
      </c>
      <c r="L11" s="13">
        <f>COUNTIFS($C$7:$C$881, "=2018-05-22" )</f>
        <v>123</v>
      </c>
      <c r="M11" s="13">
        <f>COUNTIFS($C$7:$C$881, "=2018-05-23" )</f>
        <v>127</v>
      </c>
      <c r="N11" s="13">
        <f>COUNTIFS($C$7:$C$881, "=2018-05-24" )</f>
        <v>104</v>
      </c>
      <c r="O11" s="13">
        <f>COUNTIFS($C$7:$C$881, "=2018-05-25" )</f>
        <v>117</v>
      </c>
      <c r="P11" s="13">
        <f>COUNTIFS($C$7:$C$881, "=2018-05-26" )</f>
        <v>82</v>
      </c>
      <c r="Q11" s="13">
        <f>COUNTIFS($C$7:$C$881, "=2018-05-27" )</f>
        <v>129</v>
      </c>
      <c r="R11" s="13"/>
      <c r="S11" s="13">
        <f>SUM( K11:Q11 )</f>
        <v>875</v>
      </c>
    </row>
    <row r="12" spans="3:20" ht="15" thickBot="1" x14ac:dyDescent="0.35">
      <c r="C12" s="10">
        <v>43241</v>
      </c>
      <c r="D12" s="11">
        <v>0.30230324074074072</v>
      </c>
      <c r="E12" s="12" t="s">
        <v>9</v>
      </c>
      <c r="F12" s="12">
        <v>15</v>
      </c>
      <c r="G12" s="12" t="s">
        <v>11</v>
      </c>
      <c r="J12" t="s">
        <v>22</v>
      </c>
      <c r="K12" s="13">
        <f>COUNTIFS($C$7:$C$881, "=2018-05-21",  $F$7:$F$881, "&gt;30" )</f>
        <v>5</v>
      </c>
      <c r="L12" s="13">
        <f>COUNTIFS($C$7:$C$881, "=2018-05-22", $F$7:$F$881, "&gt;30" )</f>
        <v>6</v>
      </c>
      <c r="M12" s="13">
        <f>COUNTIFS($C$7:$C$881, "=2018-05-23", $F$7:$F$881, "&gt;30" )</f>
        <v>6</v>
      </c>
      <c r="N12" s="13">
        <f>COUNTIFS($C$7:$C$881, "=2018-05-24", $F$7:$F$881, "&gt;30" )</f>
        <v>3</v>
      </c>
      <c r="O12" s="13">
        <f>COUNTIFS($C$7:$C$881, "=2018-05-25", $F$7:$F$881, "&gt;30" )</f>
        <v>5</v>
      </c>
      <c r="P12" s="13">
        <f>COUNTIFS($C$7:$C$881, "=2018-05-26", $F$7:$F$881, "&gt;30" )</f>
        <v>0</v>
      </c>
      <c r="Q12" s="13">
        <f>COUNTIFS($C$7:$C$881, "=2018-05-27", $F$7:$F$881, "&gt;30" )</f>
        <v>3</v>
      </c>
      <c r="R12" s="13"/>
      <c r="S12" s="13">
        <f>SUM( K12:R12 )</f>
        <v>28</v>
      </c>
      <c r="T12" s="15">
        <f>S12/S11</f>
        <v>3.2000000000000001E-2</v>
      </c>
    </row>
    <row r="13" spans="3:20" ht="15" thickBot="1" x14ac:dyDescent="0.35">
      <c r="C13" s="10">
        <v>43241</v>
      </c>
      <c r="D13" s="11">
        <v>0.30231481481481481</v>
      </c>
      <c r="E13" s="12" t="s">
        <v>9</v>
      </c>
      <c r="F13" s="12">
        <v>11</v>
      </c>
      <c r="G13" s="12" t="s">
        <v>11</v>
      </c>
    </row>
    <row r="14" spans="3:20" ht="15" thickBot="1" x14ac:dyDescent="0.35">
      <c r="C14" s="10">
        <v>43241</v>
      </c>
      <c r="D14" s="11">
        <v>0.31288194444444445</v>
      </c>
      <c r="E14" s="12" t="s">
        <v>9</v>
      </c>
      <c r="F14" s="12">
        <v>14</v>
      </c>
      <c r="G14" s="12" t="s">
        <v>11</v>
      </c>
    </row>
    <row r="15" spans="3:20" ht="15" thickBot="1" x14ac:dyDescent="0.35">
      <c r="C15" s="10">
        <v>43241</v>
      </c>
      <c r="D15" s="11">
        <v>0.31548611111111108</v>
      </c>
      <c r="E15" s="12" t="s">
        <v>9</v>
      </c>
      <c r="F15" s="12">
        <v>14</v>
      </c>
      <c r="G15" s="12" t="s">
        <v>11</v>
      </c>
    </row>
    <row r="16" spans="3:20" ht="15" thickBot="1" x14ac:dyDescent="0.35">
      <c r="C16" s="10">
        <v>43241</v>
      </c>
      <c r="D16" s="11">
        <v>0.31603009259259257</v>
      </c>
      <c r="E16" s="12" t="s">
        <v>9</v>
      </c>
      <c r="F16" s="12">
        <v>11</v>
      </c>
      <c r="G16" s="12" t="s">
        <v>11</v>
      </c>
    </row>
    <row r="17" spans="3:7" ht="15" thickBot="1" x14ac:dyDescent="0.35">
      <c r="C17" s="10">
        <v>43241</v>
      </c>
      <c r="D17" s="11">
        <v>0.31710648148148146</v>
      </c>
      <c r="E17" s="12" t="s">
        <v>9</v>
      </c>
      <c r="F17" s="12">
        <v>13</v>
      </c>
      <c r="G17" s="12" t="s">
        <v>10</v>
      </c>
    </row>
    <row r="18" spans="3:7" ht="15" thickBot="1" x14ac:dyDescent="0.35">
      <c r="C18" s="10">
        <v>43241</v>
      </c>
      <c r="D18" s="11">
        <v>0.32085648148148149</v>
      </c>
      <c r="E18" s="12" t="s">
        <v>9</v>
      </c>
      <c r="F18" s="12">
        <v>14</v>
      </c>
      <c r="G18" s="12" t="s">
        <v>11</v>
      </c>
    </row>
    <row r="19" spans="3:7" ht="15" thickBot="1" x14ac:dyDescent="0.35">
      <c r="C19" s="10">
        <v>43241</v>
      </c>
      <c r="D19" s="11">
        <v>0.3213078703703704</v>
      </c>
      <c r="E19" s="12" t="s">
        <v>9</v>
      </c>
      <c r="F19" s="12">
        <v>11</v>
      </c>
      <c r="G19" s="12" t="s">
        <v>11</v>
      </c>
    </row>
    <row r="20" spans="3:7" ht="15" thickBot="1" x14ac:dyDescent="0.35">
      <c r="C20" s="10">
        <v>43241</v>
      </c>
      <c r="D20" s="11">
        <v>0.32197916666666665</v>
      </c>
      <c r="E20" s="12" t="s">
        <v>9</v>
      </c>
      <c r="F20" s="12">
        <v>10</v>
      </c>
      <c r="G20" s="12" t="s">
        <v>11</v>
      </c>
    </row>
    <row r="21" spans="3:7" ht="15" thickBot="1" x14ac:dyDescent="0.35">
      <c r="C21" s="10">
        <v>43241</v>
      </c>
      <c r="D21" s="11">
        <v>0.33946759259259257</v>
      </c>
      <c r="E21" s="12" t="s">
        <v>9</v>
      </c>
      <c r="F21" s="12">
        <v>11</v>
      </c>
      <c r="G21" s="12" t="s">
        <v>11</v>
      </c>
    </row>
    <row r="22" spans="3:7" ht="15" thickBot="1" x14ac:dyDescent="0.35">
      <c r="C22" s="10">
        <v>43241</v>
      </c>
      <c r="D22" s="11">
        <v>0.34403935185185186</v>
      </c>
      <c r="E22" s="12" t="s">
        <v>9</v>
      </c>
      <c r="F22" s="12">
        <v>23</v>
      </c>
      <c r="G22" s="12" t="s">
        <v>10</v>
      </c>
    </row>
    <row r="23" spans="3:7" ht="15" thickBot="1" x14ac:dyDescent="0.35">
      <c r="C23" s="10">
        <v>43241</v>
      </c>
      <c r="D23" s="11">
        <v>0.38322916666666668</v>
      </c>
      <c r="E23" s="12" t="s">
        <v>9</v>
      </c>
      <c r="F23" s="12">
        <v>23</v>
      </c>
      <c r="G23" s="12" t="s">
        <v>10</v>
      </c>
    </row>
    <row r="24" spans="3:7" ht="15" thickBot="1" x14ac:dyDescent="0.35">
      <c r="C24" s="10">
        <v>43241</v>
      </c>
      <c r="D24" s="11">
        <v>0.44037037037037036</v>
      </c>
      <c r="E24" s="12" t="s">
        <v>9</v>
      </c>
      <c r="F24" s="12">
        <v>16</v>
      </c>
      <c r="G24" s="12" t="s">
        <v>11</v>
      </c>
    </row>
    <row r="25" spans="3:7" ht="15" thickBot="1" x14ac:dyDescent="0.35">
      <c r="C25" s="10">
        <v>43241</v>
      </c>
      <c r="D25" s="11">
        <v>0.46703703703703708</v>
      </c>
      <c r="E25" s="12" t="s">
        <v>9</v>
      </c>
      <c r="F25" s="12">
        <v>25</v>
      </c>
      <c r="G25" s="12" t="s">
        <v>10</v>
      </c>
    </row>
    <row r="26" spans="3:7" ht="15" thickBot="1" x14ac:dyDescent="0.35">
      <c r="C26" s="10">
        <v>43241</v>
      </c>
      <c r="D26" s="11">
        <v>0.49184027777777778</v>
      </c>
      <c r="E26" s="12" t="s">
        <v>9</v>
      </c>
      <c r="F26" s="12">
        <v>16</v>
      </c>
      <c r="G26" s="12" t="s">
        <v>10</v>
      </c>
    </row>
    <row r="27" spans="3:7" ht="15" thickBot="1" x14ac:dyDescent="0.35">
      <c r="C27" s="10">
        <v>43241</v>
      </c>
      <c r="D27" s="11">
        <v>0.49185185185185182</v>
      </c>
      <c r="E27" s="12" t="s">
        <v>9</v>
      </c>
      <c r="F27" s="12">
        <v>14</v>
      </c>
      <c r="G27" s="12" t="s">
        <v>10</v>
      </c>
    </row>
    <row r="28" spans="3:7" ht="15" thickBot="1" x14ac:dyDescent="0.35">
      <c r="C28" s="10">
        <v>43241</v>
      </c>
      <c r="D28" s="11">
        <v>0.49186342592592597</v>
      </c>
      <c r="E28" s="12" t="s">
        <v>9</v>
      </c>
      <c r="F28" s="12">
        <v>18</v>
      </c>
      <c r="G28" s="12" t="s">
        <v>10</v>
      </c>
    </row>
    <row r="29" spans="3:7" ht="15" thickBot="1" x14ac:dyDescent="0.35">
      <c r="C29" s="10">
        <v>43241</v>
      </c>
      <c r="D29" s="11">
        <v>0.4918865740740741</v>
      </c>
      <c r="E29" s="12" t="s">
        <v>9</v>
      </c>
      <c r="F29" s="12">
        <v>18</v>
      </c>
      <c r="G29" s="12" t="s">
        <v>10</v>
      </c>
    </row>
    <row r="30" spans="3:7" ht="15" thickBot="1" x14ac:dyDescent="0.35">
      <c r="C30" s="10">
        <v>43241</v>
      </c>
      <c r="D30" s="11">
        <v>0.49192129629629627</v>
      </c>
      <c r="E30" s="12" t="s">
        <v>9</v>
      </c>
      <c r="F30" s="12">
        <v>14</v>
      </c>
      <c r="G30" s="12" t="s">
        <v>10</v>
      </c>
    </row>
    <row r="31" spans="3:7" ht="15" thickBot="1" x14ac:dyDescent="0.35">
      <c r="C31" s="10">
        <v>43241</v>
      </c>
      <c r="D31" s="11">
        <v>0.49193287037037042</v>
      </c>
      <c r="E31" s="12" t="s">
        <v>9</v>
      </c>
      <c r="F31" s="12">
        <v>14</v>
      </c>
      <c r="G31" s="12" t="s">
        <v>10</v>
      </c>
    </row>
    <row r="32" spans="3:7" ht="15" thickBot="1" x14ac:dyDescent="0.35">
      <c r="C32" s="10">
        <v>43241</v>
      </c>
      <c r="D32" s="11">
        <v>0.5010648148148148</v>
      </c>
      <c r="E32" s="12" t="s">
        <v>9</v>
      </c>
      <c r="F32" s="12">
        <v>14</v>
      </c>
      <c r="G32" s="12" t="s">
        <v>10</v>
      </c>
    </row>
    <row r="33" spans="3:7" ht="15" thickBot="1" x14ac:dyDescent="0.35">
      <c r="C33" s="10">
        <v>43241</v>
      </c>
      <c r="D33" s="11">
        <v>0.50525462962962964</v>
      </c>
      <c r="E33" s="12" t="s">
        <v>9</v>
      </c>
      <c r="F33" s="12">
        <v>12</v>
      </c>
      <c r="G33" s="12" t="s">
        <v>11</v>
      </c>
    </row>
    <row r="34" spans="3:7" ht="15" thickBot="1" x14ac:dyDescent="0.35">
      <c r="C34" s="10">
        <v>43241</v>
      </c>
      <c r="D34" s="11">
        <v>0.51101851851851854</v>
      </c>
      <c r="E34" s="12" t="s">
        <v>9</v>
      </c>
      <c r="F34" s="12">
        <v>19</v>
      </c>
      <c r="G34" s="12" t="s">
        <v>10</v>
      </c>
    </row>
    <row r="35" spans="3:7" ht="15" thickBot="1" x14ac:dyDescent="0.35">
      <c r="C35" s="10">
        <v>43241</v>
      </c>
      <c r="D35" s="11">
        <v>0.51131944444444444</v>
      </c>
      <c r="E35" s="12" t="s">
        <v>9</v>
      </c>
      <c r="F35" s="12">
        <v>16</v>
      </c>
      <c r="G35" s="12" t="s">
        <v>11</v>
      </c>
    </row>
    <row r="36" spans="3:7" ht="15" thickBot="1" x14ac:dyDescent="0.35">
      <c r="C36" s="10">
        <v>43241</v>
      </c>
      <c r="D36" s="11">
        <v>0.5116666666666666</v>
      </c>
      <c r="E36" s="12" t="s">
        <v>9</v>
      </c>
      <c r="F36" s="12">
        <v>12</v>
      </c>
      <c r="G36" s="12" t="s">
        <v>11</v>
      </c>
    </row>
    <row r="37" spans="3:7" ht="15" thickBot="1" x14ac:dyDescent="0.35">
      <c r="C37" s="10">
        <v>43241</v>
      </c>
      <c r="D37" s="11">
        <v>0.51189814814814816</v>
      </c>
      <c r="E37" s="12" t="s">
        <v>9</v>
      </c>
      <c r="F37" s="12">
        <v>12</v>
      </c>
      <c r="G37" s="12" t="s">
        <v>11</v>
      </c>
    </row>
    <row r="38" spans="3:7" ht="15" thickBot="1" x14ac:dyDescent="0.35">
      <c r="C38" s="10">
        <v>43241</v>
      </c>
      <c r="D38" s="11">
        <v>0.51240740740740742</v>
      </c>
      <c r="E38" s="12" t="s">
        <v>9</v>
      </c>
      <c r="F38" s="12">
        <v>12</v>
      </c>
      <c r="G38" s="12" t="s">
        <v>11</v>
      </c>
    </row>
    <row r="39" spans="3:7" ht="15" thickBot="1" x14ac:dyDescent="0.35">
      <c r="C39" s="10">
        <v>43241</v>
      </c>
      <c r="D39" s="11">
        <v>0.51553240740740736</v>
      </c>
      <c r="E39" s="12" t="s">
        <v>9</v>
      </c>
      <c r="F39" s="12">
        <v>21</v>
      </c>
      <c r="G39" s="12" t="s">
        <v>11</v>
      </c>
    </row>
    <row r="40" spans="3:7" ht="15" thickBot="1" x14ac:dyDescent="0.35">
      <c r="C40" s="10">
        <v>43241</v>
      </c>
      <c r="D40" s="11">
        <v>0.52050925925925928</v>
      </c>
      <c r="E40" s="12" t="s">
        <v>9</v>
      </c>
      <c r="F40" s="12">
        <v>25</v>
      </c>
      <c r="G40" s="12" t="s">
        <v>11</v>
      </c>
    </row>
    <row r="41" spans="3:7" ht="15" thickBot="1" x14ac:dyDescent="0.35">
      <c r="C41" s="10">
        <v>43241</v>
      </c>
      <c r="D41" s="11">
        <v>0.52054398148148151</v>
      </c>
      <c r="E41" s="12" t="s">
        <v>9</v>
      </c>
      <c r="F41" s="12">
        <v>12</v>
      </c>
      <c r="G41" s="12" t="s">
        <v>11</v>
      </c>
    </row>
    <row r="42" spans="3:7" ht="15" thickBot="1" x14ac:dyDescent="0.35">
      <c r="C42" s="10">
        <v>43241</v>
      </c>
      <c r="D42" s="11">
        <v>0.52780092592592587</v>
      </c>
      <c r="E42" s="12" t="s">
        <v>9</v>
      </c>
      <c r="F42" s="12">
        <v>14</v>
      </c>
      <c r="G42" s="12" t="s">
        <v>10</v>
      </c>
    </row>
    <row r="43" spans="3:7" ht="15" thickBot="1" x14ac:dyDescent="0.35">
      <c r="C43" s="10">
        <v>43241</v>
      </c>
      <c r="D43" s="11">
        <v>0.52782407407407406</v>
      </c>
      <c r="E43" s="12" t="s">
        <v>9</v>
      </c>
      <c r="F43" s="12">
        <v>20</v>
      </c>
      <c r="G43" s="12" t="s">
        <v>10</v>
      </c>
    </row>
    <row r="44" spans="3:7" ht="15" thickBot="1" x14ac:dyDescent="0.35">
      <c r="C44" s="10">
        <v>43241</v>
      </c>
      <c r="D44" s="11">
        <v>0.52785879629629628</v>
      </c>
      <c r="E44" s="12" t="s">
        <v>9</v>
      </c>
      <c r="F44" s="12">
        <v>12</v>
      </c>
      <c r="G44" s="12" t="s">
        <v>10</v>
      </c>
    </row>
    <row r="45" spans="3:7" ht="15" thickBot="1" x14ac:dyDescent="0.35">
      <c r="C45" s="10">
        <v>43241</v>
      </c>
      <c r="D45" s="11">
        <v>0.53052083333333333</v>
      </c>
      <c r="E45" s="12" t="s">
        <v>9</v>
      </c>
      <c r="F45" s="12">
        <v>11</v>
      </c>
      <c r="G45" s="12" t="s">
        <v>11</v>
      </c>
    </row>
    <row r="46" spans="3:7" ht="15" thickBot="1" x14ac:dyDescent="0.35">
      <c r="C46" s="10">
        <v>43241</v>
      </c>
      <c r="D46" s="11">
        <v>0.53222222222222226</v>
      </c>
      <c r="E46" s="12" t="s">
        <v>9</v>
      </c>
      <c r="F46" s="12">
        <v>13</v>
      </c>
      <c r="G46" s="12" t="s">
        <v>10</v>
      </c>
    </row>
    <row r="47" spans="3:7" ht="15" thickBot="1" x14ac:dyDescent="0.35">
      <c r="C47" s="10">
        <v>43241</v>
      </c>
      <c r="D47" s="11">
        <v>0.53561342592592587</v>
      </c>
      <c r="E47" s="12" t="s">
        <v>9</v>
      </c>
      <c r="F47" s="12">
        <v>14</v>
      </c>
      <c r="G47" s="12" t="s">
        <v>11</v>
      </c>
    </row>
    <row r="48" spans="3:7" ht="15" thickBot="1" x14ac:dyDescent="0.35">
      <c r="C48" s="10">
        <v>43241</v>
      </c>
      <c r="D48" s="11">
        <v>0.53745370370370371</v>
      </c>
      <c r="E48" s="12" t="s">
        <v>9</v>
      </c>
      <c r="F48" s="12">
        <v>26</v>
      </c>
      <c r="G48" s="12" t="s">
        <v>10</v>
      </c>
    </row>
    <row r="49" spans="3:7" ht="15" thickBot="1" x14ac:dyDescent="0.35">
      <c r="C49" s="10">
        <v>43241</v>
      </c>
      <c r="D49" s="11">
        <v>0.53749999999999998</v>
      </c>
      <c r="E49" s="12" t="s">
        <v>9</v>
      </c>
      <c r="F49" s="12">
        <v>24</v>
      </c>
      <c r="G49" s="12" t="s">
        <v>10</v>
      </c>
    </row>
    <row r="50" spans="3:7" ht="15" thickBot="1" x14ac:dyDescent="0.35">
      <c r="C50" s="10">
        <v>43241</v>
      </c>
      <c r="D50" s="11">
        <v>0.55055555555555558</v>
      </c>
      <c r="E50" s="12" t="s">
        <v>9</v>
      </c>
      <c r="F50" s="12">
        <v>19</v>
      </c>
      <c r="G50" s="12" t="s">
        <v>11</v>
      </c>
    </row>
    <row r="51" spans="3:7" ht="15" thickBot="1" x14ac:dyDescent="0.35">
      <c r="C51" s="10">
        <v>43241</v>
      </c>
      <c r="D51" s="11">
        <v>0.55145833333333327</v>
      </c>
      <c r="E51" s="12" t="s">
        <v>9</v>
      </c>
      <c r="F51" s="12">
        <v>17</v>
      </c>
      <c r="G51" s="12" t="s">
        <v>11</v>
      </c>
    </row>
    <row r="52" spans="3:7" ht="15" thickBot="1" x14ac:dyDescent="0.35">
      <c r="C52" s="10">
        <v>43241</v>
      </c>
      <c r="D52" s="11">
        <v>0.55172453703703705</v>
      </c>
      <c r="E52" s="12" t="s">
        <v>9</v>
      </c>
      <c r="F52" s="12">
        <v>13</v>
      </c>
      <c r="G52" s="12" t="s">
        <v>10</v>
      </c>
    </row>
    <row r="53" spans="3:7" ht="15" thickBot="1" x14ac:dyDescent="0.35">
      <c r="C53" s="10">
        <v>43241</v>
      </c>
      <c r="D53" s="11">
        <v>0.55177083333333332</v>
      </c>
      <c r="E53" s="12" t="s">
        <v>9</v>
      </c>
      <c r="F53" s="12">
        <v>12</v>
      </c>
      <c r="G53" s="12" t="s">
        <v>10</v>
      </c>
    </row>
    <row r="54" spans="3:7" ht="15" thickBot="1" x14ac:dyDescent="0.35">
      <c r="C54" s="10">
        <v>43241</v>
      </c>
      <c r="D54" s="11">
        <v>0.55246527777777776</v>
      </c>
      <c r="E54" s="12" t="s">
        <v>9</v>
      </c>
      <c r="F54" s="12">
        <v>10</v>
      </c>
      <c r="G54" s="12" t="s">
        <v>11</v>
      </c>
    </row>
    <row r="55" spans="3:7" ht="15" thickBot="1" x14ac:dyDescent="0.35">
      <c r="C55" s="10">
        <v>43241</v>
      </c>
      <c r="D55" s="11">
        <v>0.56079861111111107</v>
      </c>
      <c r="E55" s="12" t="s">
        <v>9</v>
      </c>
      <c r="F55" s="12">
        <v>13</v>
      </c>
      <c r="G55" s="12" t="s">
        <v>11</v>
      </c>
    </row>
    <row r="56" spans="3:7" ht="15" thickBot="1" x14ac:dyDescent="0.35">
      <c r="C56" s="10">
        <v>43241</v>
      </c>
      <c r="D56" s="11">
        <v>0.5745717592592593</v>
      </c>
      <c r="E56" s="12" t="s">
        <v>9</v>
      </c>
      <c r="F56" s="12">
        <v>10</v>
      </c>
      <c r="G56" s="12" t="s">
        <v>11</v>
      </c>
    </row>
    <row r="57" spans="3:7" ht="15" thickBot="1" x14ac:dyDescent="0.35">
      <c r="C57" s="10">
        <v>43241</v>
      </c>
      <c r="D57" s="11">
        <v>0.60288194444444443</v>
      </c>
      <c r="E57" s="12" t="s">
        <v>9</v>
      </c>
      <c r="F57" s="12">
        <v>21</v>
      </c>
      <c r="G57" s="12" t="s">
        <v>10</v>
      </c>
    </row>
    <row r="58" spans="3:7" ht="15" thickBot="1" x14ac:dyDescent="0.35">
      <c r="C58" s="10">
        <v>43241</v>
      </c>
      <c r="D58" s="11">
        <v>0.6029282407407407</v>
      </c>
      <c r="E58" s="12" t="s">
        <v>9</v>
      </c>
      <c r="F58" s="12">
        <v>18</v>
      </c>
      <c r="G58" s="12" t="s">
        <v>10</v>
      </c>
    </row>
    <row r="59" spans="3:7" ht="15" thickBot="1" x14ac:dyDescent="0.35">
      <c r="C59" s="10">
        <v>43241</v>
      </c>
      <c r="D59" s="11">
        <v>0.60293981481481485</v>
      </c>
      <c r="E59" s="12" t="s">
        <v>9</v>
      </c>
      <c r="F59" s="12">
        <v>17</v>
      </c>
      <c r="G59" s="12" t="s">
        <v>10</v>
      </c>
    </row>
    <row r="60" spans="3:7" ht="15" thickBot="1" x14ac:dyDescent="0.35">
      <c r="C60" s="10">
        <v>43241</v>
      </c>
      <c r="D60" s="11">
        <v>0.60295138888888888</v>
      </c>
      <c r="E60" s="12" t="s">
        <v>9</v>
      </c>
      <c r="F60" s="12">
        <v>13</v>
      </c>
      <c r="G60" s="12" t="s">
        <v>10</v>
      </c>
    </row>
    <row r="61" spans="3:7" ht="15" thickBot="1" x14ac:dyDescent="0.35">
      <c r="C61" s="10">
        <v>43241</v>
      </c>
      <c r="D61" s="11">
        <v>0.62564814814814818</v>
      </c>
      <c r="E61" s="12" t="s">
        <v>9</v>
      </c>
      <c r="F61" s="12">
        <v>12</v>
      </c>
      <c r="G61" s="12" t="s">
        <v>11</v>
      </c>
    </row>
    <row r="62" spans="3:7" ht="15" thickBot="1" x14ac:dyDescent="0.35">
      <c r="C62" s="10">
        <v>43241</v>
      </c>
      <c r="D62" s="11">
        <v>0.6256828703703704</v>
      </c>
      <c r="E62" s="12" t="s">
        <v>9</v>
      </c>
      <c r="F62" s="12">
        <v>29</v>
      </c>
      <c r="G62" s="12" t="s">
        <v>11</v>
      </c>
    </row>
    <row r="63" spans="3:7" ht="15" thickBot="1" x14ac:dyDescent="0.35">
      <c r="C63" s="10">
        <v>43241</v>
      </c>
      <c r="D63" s="11">
        <v>0.62570601851851848</v>
      </c>
      <c r="E63" s="12" t="s">
        <v>9</v>
      </c>
      <c r="F63" s="12">
        <v>16</v>
      </c>
      <c r="G63" s="12" t="s">
        <v>11</v>
      </c>
    </row>
    <row r="64" spans="3:7" ht="15" thickBot="1" x14ac:dyDescent="0.35">
      <c r="C64" s="10">
        <v>43241</v>
      </c>
      <c r="D64" s="11">
        <v>0.62571759259259252</v>
      </c>
      <c r="E64" s="12" t="s">
        <v>9</v>
      </c>
      <c r="F64" s="12">
        <v>10</v>
      </c>
      <c r="G64" s="12" t="s">
        <v>11</v>
      </c>
    </row>
    <row r="65" spans="3:7" ht="15" thickBot="1" x14ac:dyDescent="0.35">
      <c r="C65" s="10">
        <v>43241</v>
      </c>
      <c r="D65" s="11">
        <v>0.63322916666666662</v>
      </c>
      <c r="E65" s="12" t="s">
        <v>9</v>
      </c>
      <c r="F65" s="12">
        <v>7</v>
      </c>
      <c r="G65" s="12" t="s">
        <v>11</v>
      </c>
    </row>
    <row r="66" spans="3:7" ht="15" thickBot="1" x14ac:dyDescent="0.35">
      <c r="C66" s="10">
        <v>43241</v>
      </c>
      <c r="D66" s="11">
        <v>0.6364467592592592</v>
      </c>
      <c r="E66" s="12" t="s">
        <v>9</v>
      </c>
      <c r="F66" s="12">
        <v>19</v>
      </c>
      <c r="G66" s="12" t="s">
        <v>11</v>
      </c>
    </row>
    <row r="67" spans="3:7" ht="15" thickBot="1" x14ac:dyDescent="0.35">
      <c r="C67" s="10">
        <v>43241</v>
      </c>
      <c r="D67" s="11">
        <v>0.63651620370370365</v>
      </c>
      <c r="E67" s="12" t="s">
        <v>9</v>
      </c>
      <c r="F67" s="12">
        <v>12</v>
      </c>
      <c r="G67" s="12" t="s">
        <v>11</v>
      </c>
    </row>
    <row r="68" spans="3:7" ht="15" thickBot="1" x14ac:dyDescent="0.35">
      <c r="C68" s="10">
        <v>43241</v>
      </c>
      <c r="D68" s="11">
        <v>0.65680555555555553</v>
      </c>
      <c r="E68" s="12" t="s">
        <v>9</v>
      </c>
      <c r="F68" s="12">
        <v>16</v>
      </c>
      <c r="G68" s="12" t="s">
        <v>10</v>
      </c>
    </row>
    <row r="69" spans="3:7" ht="15" thickBot="1" x14ac:dyDescent="0.35">
      <c r="C69" s="10">
        <v>43241</v>
      </c>
      <c r="D69" s="11">
        <v>0.65880787037037036</v>
      </c>
      <c r="E69" s="12" t="s">
        <v>9</v>
      </c>
      <c r="F69" s="12">
        <v>11</v>
      </c>
      <c r="G69" s="12" t="s">
        <v>11</v>
      </c>
    </row>
    <row r="70" spans="3:7" ht="15" thickBot="1" x14ac:dyDescent="0.35">
      <c r="C70" s="10">
        <v>43241</v>
      </c>
      <c r="D70" s="11">
        <v>0.66550925925925919</v>
      </c>
      <c r="E70" s="12" t="s">
        <v>9</v>
      </c>
      <c r="F70" s="12">
        <v>14</v>
      </c>
      <c r="G70" s="12" t="s">
        <v>10</v>
      </c>
    </row>
    <row r="71" spans="3:7" ht="15" thickBot="1" x14ac:dyDescent="0.35">
      <c r="C71" s="10">
        <v>43241</v>
      </c>
      <c r="D71" s="11">
        <v>0.66553240740740738</v>
      </c>
      <c r="E71" s="12" t="s">
        <v>9</v>
      </c>
      <c r="F71" s="12">
        <v>10</v>
      </c>
      <c r="G71" s="12" t="s">
        <v>10</v>
      </c>
    </row>
    <row r="72" spans="3:7" ht="15" thickBot="1" x14ac:dyDescent="0.35">
      <c r="C72" s="10">
        <v>43241</v>
      </c>
      <c r="D72" s="11">
        <v>0.67781249999999993</v>
      </c>
      <c r="E72" s="12" t="s">
        <v>9</v>
      </c>
      <c r="F72" s="12">
        <v>23</v>
      </c>
      <c r="G72" s="12" t="s">
        <v>11</v>
      </c>
    </row>
    <row r="73" spans="3:7" ht="15" thickBot="1" x14ac:dyDescent="0.35">
      <c r="C73" s="10">
        <v>43241</v>
      </c>
      <c r="D73" s="11">
        <v>0.67783564814814812</v>
      </c>
      <c r="E73" s="12" t="s">
        <v>9</v>
      </c>
      <c r="F73" s="12">
        <v>17</v>
      </c>
      <c r="G73" s="12" t="s">
        <v>11</v>
      </c>
    </row>
    <row r="74" spans="3:7" ht="15" thickBot="1" x14ac:dyDescent="0.35">
      <c r="C74" s="10">
        <v>43241</v>
      </c>
      <c r="D74" s="11">
        <v>0.67831018518518515</v>
      </c>
      <c r="E74" s="12" t="s">
        <v>9</v>
      </c>
      <c r="F74" s="12">
        <v>20</v>
      </c>
      <c r="G74" s="12" t="s">
        <v>11</v>
      </c>
    </row>
    <row r="75" spans="3:7" ht="15" thickBot="1" x14ac:dyDescent="0.35">
      <c r="C75" s="10">
        <v>43241</v>
      </c>
      <c r="D75" s="11">
        <v>0.68243055555555554</v>
      </c>
      <c r="E75" s="12" t="s">
        <v>9</v>
      </c>
      <c r="F75" s="12">
        <v>23</v>
      </c>
      <c r="G75" s="12" t="s">
        <v>11</v>
      </c>
    </row>
    <row r="76" spans="3:7" ht="15" thickBot="1" x14ac:dyDescent="0.35">
      <c r="C76" s="10">
        <v>43241</v>
      </c>
      <c r="D76" s="11">
        <v>0.68785879629629632</v>
      </c>
      <c r="E76" s="12" t="s">
        <v>9</v>
      </c>
      <c r="F76" s="12">
        <v>21</v>
      </c>
      <c r="G76" s="12" t="s">
        <v>10</v>
      </c>
    </row>
    <row r="77" spans="3:7" ht="15" thickBot="1" x14ac:dyDescent="0.35">
      <c r="C77" s="10">
        <v>43241</v>
      </c>
      <c r="D77" s="11">
        <v>0.68793981481481481</v>
      </c>
      <c r="E77" s="12" t="s">
        <v>9</v>
      </c>
      <c r="F77" s="12">
        <v>20</v>
      </c>
      <c r="G77" s="12" t="s">
        <v>10</v>
      </c>
    </row>
    <row r="78" spans="3:7" ht="15" thickBot="1" x14ac:dyDescent="0.35">
      <c r="C78" s="10">
        <v>43241</v>
      </c>
      <c r="D78" s="11">
        <v>0.68995370370370368</v>
      </c>
      <c r="E78" s="12" t="s">
        <v>9</v>
      </c>
      <c r="F78" s="12">
        <v>21</v>
      </c>
      <c r="G78" s="12" t="s">
        <v>11</v>
      </c>
    </row>
    <row r="79" spans="3:7" ht="15" thickBot="1" x14ac:dyDescent="0.35">
      <c r="C79" s="10">
        <v>43241</v>
      </c>
      <c r="D79" s="11">
        <v>0.68995370370370368</v>
      </c>
      <c r="E79" s="12" t="s">
        <v>9</v>
      </c>
      <c r="F79" s="12">
        <v>14</v>
      </c>
      <c r="G79" s="12" t="s">
        <v>11</v>
      </c>
    </row>
    <row r="80" spans="3:7" ht="15" thickBot="1" x14ac:dyDescent="0.35">
      <c r="C80" s="10">
        <v>43241</v>
      </c>
      <c r="D80" s="11">
        <v>0.69</v>
      </c>
      <c r="E80" s="12" t="s">
        <v>9</v>
      </c>
      <c r="F80" s="12">
        <v>8</v>
      </c>
      <c r="G80" s="12" t="s">
        <v>10</v>
      </c>
    </row>
    <row r="81" spans="3:7" ht="15" thickBot="1" x14ac:dyDescent="0.35">
      <c r="C81" s="10">
        <v>43241</v>
      </c>
      <c r="D81" s="11">
        <v>0.69002314814814814</v>
      </c>
      <c r="E81" s="12" t="s">
        <v>9</v>
      </c>
      <c r="F81" s="12">
        <v>18</v>
      </c>
      <c r="G81" s="12" t="s">
        <v>10</v>
      </c>
    </row>
    <row r="82" spans="3:7" ht="15" thickBot="1" x14ac:dyDescent="0.35">
      <c r="C82" s="10">
        <v>43241</v>
      </c>
      <c r="D82" s="11">
        <v>0.69003472222222229</v>
      </c>
      <c r="E82" s="12" t="s">
        <v>9</v>
      </c>
      <c r="F82" s="12">
        <v>15</v>
      </c>
      <c r="G82" s="12" t="s">
        <v>10</v>
      </c>
    </row>
    <row r="83" spans="3:7" ht="15" thickBot="1" x14ac:dyDescent="0.35">
      <c r="C83" s="10">
        <v>43241</v>
      </c>
      <c r="D83" s="11">
        <v>0.69020833333333342</v>
      </c>
      <c r="E83" s="12" t="s">
        <v>9</v>
      </c>
      <c r="F83" s="12">
        <v>12</v>
      </c>
      <c r="G83" s="12" t="s">
        <v>11</v>
      </c>
    </row>
    <row r="84" spans="3:7" ht="15" thickBot="1" x14ac:dyDescent="0.35">
      <c r="C84" s="10">
        <v>43241</v>
      </c>
      <c r="D84" s="11">
        <v>0.69532407407407415</v>
      </c>
      <c r="E84" s="12" t="s">
        <v>9</v>
      </c>
      <c r="F84" s="12">
        <v>20</v>
      </c>
      <c r="G84" s="12" t="s">
        <v>10</v>
      </c>
    </row>
    <row r="85" spans="3:7" ht="15" thickBot="1" x14ac:dyDescent="0.35">
      <c r="C85" s="10">
        <v>43241</v>
      </c>
      <c r="D85" s="11">
        <v>0.69535879629629627</v>
      </c>
      <c r="E85" s="12" t="s">
        <v>9</v>
      </c>
      <c r="F85" s="12">
        <v>20</v>
      </c>
      <c r="G85" s="12" t="s">
        <v>10</v>
      </c>
    </row>
    <row r="86" spans="3:7" ht="15" thickBot="1" x14ac:dyDescent="0.35">
      <c r="C86" s="10">
        <v>43241</v>
      </c>
      <c r="D86" s="11">
        <v>0.69677083333333334</v>
      </c>
      <c r="E86" s="12" t="s">
        <v>9</v>
      </c>
      <c r="F86" s="12">
        <v>15</v>
      </c>
      <c r="G86" s="12" t="s">
        <v>10</v>
      </c>
    </row>
    <row r="87" spans="3:7" ht="15" thickBot="1" x14ac:dyDescent="0.35">
      <c r="C87" s="10">
        <v>43241</v>
      </c>
      <c r="D87" s="11">
        <v>0.69678240740740749</v>
      </c>
      <c r="E87" s="12" t="s">
        <v>9</v>
      </c>
      <c r="F87" s="12">
        <v>18</v>
      </c>
      <c r="G87" s="12" t="s">
        <v>10</v>
      </c>
    </row>
    <row r="88" spans="3:7" ht="15" thickBot="1" x14ac:dyDescent="0.35">
      <c r="C88" s="10">
        <v>43241</v>
      </c>
      <c r="D88" s="11">
        <v>0.69678240740740749</v>
      </c>
      <c r="E88" s="12" t="s">
        <v>9</v>
      </c>
      <c r="F88" s="12">
        <v>13</v>
      </c>
      <c r="G88" s="12" t="s">
        <v>10</v>
      </c>
    </row>
    <row r="89" spans="3:7" ht="15" thickBot="1" x14ac:dyDescent="0.35">
      <c r="C89" s="10">
        <v>43241</v>
      </c>
      <c r="D89" s="11">
        <v>0.69685185185185183</v>
      </c>
      <c r="E89" s="12" t="s">
        <v>9</v>
      </c>
      <c r="F89" s="12">
        <v>15</v>
      </c>
      <c r="G89" s="12" t="s">
        <v>10</v>
      </c>
    </row>
    <row r="90" spans="3:7" ht="15" thickBot="1" x14ac:dyDescent="0.35">
      <c r="C90" s="10">
        <v>43241</v>
      </c>
      <c r="D90" s="11">
        <v>0.69688657407407406</v>
      </c>
      <c r="E90" s="12" t="s">
        <v>9</v>
      </c>
      <c r="F90" s="12">
        <v>26</v>
      </c>
      <c r="G90" s="12" t="s">
        <v>10</v>
      </c>
    </row>
    <row r="91" spans="3:7" ht="15" thickBot="1" x14ac:dyDescent="0.35">
      <c r="C91" s="10">
        <v>43241</v>
      </c>
      <c r="D91" s="11">
        <v>0.6968981481481481</v>
      </c>
      <c r="E91" s="12" t="s">
        <v>9</v>
      </c>
      <c r="F91" s="12">
        <v>20</v>
      </c>
      <c r="G91" s="12" t="s">
        <v>10</v>
      </c>
    </row>
    <row r="92" spans="3:7" ht="15" thickBot="1" x14ac:dyDescent="0.35">
      <c r="C92" s="10">
        <v>43241</v>
      </c>
      <c r="D92" s="11">
        <v>0.6969212962962964</v>
      </c>
      <c r="E92" s="12" t="s">
        <v>9</v>
      </c>
      <c r="F92" s="12">
        <v>19</v>
      </c>
      <c r="G92" s="12" t="s">
        <v>10</v>
      </c>
    </row>
    <row r="93" spans="3:7" ht="15" thickBot="1" x14ac:dyDescent="0.35">
      <c r="C93" s="10">
        <v>43241</v>
      </c>
      <c r="D93" s="11">
        <v>0.69703703703703701</v>
      </c>
      <c r="E93" s="12" t="s">
        <v>9</v>
      </c>
      <c r="F93" s="12">
        <v>12</v>
      </c>
      <c r="G93" s="12" t="s">
        <v>10</v>
      </c>
    </row>
    <row r="94" spans="3:7" ht="15" thickBot="1" x14ac:dyDescent="0.35">
      <c r="C94" s="10">
        <v>43241</v>
      </c>
      <c r="D94" s="11">
        <v>0.69707175925925924</v>
      </c>
      <c r="E94" s="12" t="s">
        <v>9</v>
      </c>
      <c r="F94" s="12">
        <v>24</v>
      </c>
      <c r="G94" s="12" t="s">
        <v>10</v>
      </c>
    </row>
    <row r="95" spans="3:7" ht="15" thickBot="1" x14ac:dyDescent="0.35">
      <c r="C95" s="10">
        <v>43241</v>
      </c>
      <c r="D95" s="11">
        <v>0.69754629629629628</v>
      </c>
      <c r="E95" s="12" t="s">
        <v>9</v>
      </c>
      <c r="F95" s="12">
        <v>22</v>
      </c>
      <c r="G95" s="12" t="s">
        <v>10</v>
      </c>
    </row>
    <row r="96" spans="3:7" ht="15" thickBot="1" x14ac:dyDescent="0.35">
      <c r="C96" s="10">
        <v>43241</v>
      </c>
      <c r="D96" s="11">
        <v>0.69755787037037031</v>
      </c>
      <c r="E96" s="12" t="s">
        <v>9</v>
      </c>
      <c r="F96" s="12">
        <v>27</v>
      </c>
      <c r="G96" s="12" t="s">
        <v>10</v>
      </c>
    </row>
    <row r="97" spans="3:7" ht="15" thickBot="1" x14ac:dyDescent="0.35">
      <c r="C97" s="10">
        <v>43241</v>
      </c>
      <c r="D97" s="11">
        <v>0.69758101851851861</v>
      </c>
      <c r="E97" s="12" t="s">
        <v>9</v>
      </c>
      <c r="F97" s="12">
        <v>27</v>
      </c>
      <c r="G97" s="12" t="s">
        <v>10</v>
      </c>
    </row>
    <row r="98" spans="3:7" ht="15" thickBot="1" x14ac:dyDescent="0.35">
      <c r="C98" s="10">
        <v>43241</v>
      </c>
      <c r="D98" s="11">
        <v>0.69890046296296304</v>
      </c>
      <c r="E98" s="12" t="s">
        <v>9</v>
      </c>
      <c r="F98" s="12">
        <v>23</v>
      </c>
      <c r="G98" s="12" t="s">
        <v>11</v>
      </c>
    </row>
    <row r="99" spans="3:7" ht="15" thickBot="1" x14ac:dyDescent="0.35">
      <c r="C99" s="10">
        <v>43241</v>
      </c>
      <c r="D99" s="11">
        <v>0.69891203703703697</v>
      </c>
      <c r="E99" s="12" t="s">
        <v>9</v>
      </c>
      <c r="F99" s="12">
        <v>21</v>
      </c>
      <c r="G99" s="12" t="s">
        <v>11</v>
      </c>
    </row>
    <row r="100" spans="3:7" ht="15" thickBot="1" x14ac:dyDescent="0.35">
      <c r="C100" s="10">
        <v>43241</v>
      </c>
      <c r="D100" s="11">
        <v>0.69895833333333324</v>
      </c>
      <c r="E100" s="12" t="s">
        <v>9</v>
      </c>
      <c r="F100" s="12">
        <v>11</v>
      </c>
      <c r="G100" s="12" t="s">
        <v>11</v>
      </c>
    </row>
    <row r="101" spans="3:7" ht="15" thickBot="1" x14ac:dyDescent="0.35">
      <c r="C101" s="10">
        <v>43241</v>
      </c>
      <c r="D101" s="11">
        <v>0.70041666666666658</v>
      </c>
      <c r="E101" s="12" t="s">
        <v>9</v>
      </c>
      <c r="F101" s="12">
        <v>13</v>
      </c>
      <c r="G101" s="12" t="s">
        <v>11</v>
      </c>
    </row>
    <row r="102" spans="3:7" ht="15" thickBot="1" x14ac:dyDescent="0.35">
      <c r="C102" s="10">
        <v>43241</v>
      </c>
      <c r="D102" s="11">
        <v>0.70042824074074073</v>
      </c>
      <c r="E102" s="12" t="s">
        <v>9</v>
      </c>
      <c r="F102" s="12">
        <v>20</v>
      </c>
      <c r="G102" s="12" t="s">
        <v>11</v>
      </c>
    </row>
    <row r="103" spans="3:7" ht="15" thickBot="1" x14ac:dyDescent="0.35">
      <c r="C103" s="10">
        <v>43241</v>
      </c>
      <c r="D103" s="11">
        <v>0.70043981481481488</v>
      </c>
      <c r="E103" s="12" t="s">
        <v>9</v>
      </c>
      <c r="F103" s="12">
        <v>11</v>
      </c>
      <c r="G103" s="12" t="s">
        <v>11</v>
      </c>
    </row>
    <row r="104" spans="3:7" ht="15" thickBot="1" x14ac:dyDescent="0.35">
      <c r="C104" s="10">
        <v>43241</v>
      </c>
      <c r="D104" s="11">
        <v>0.70043981481481488</v>
      </c>
      <c r="E104" s="12" t="s">
        <v>9</v>
      </c>
      <c r="F104" s="12">
        <v>15</v>
      </c>
      <c r="G104" s="12" t="s">
        <v>11</v>
      </c>
    </row>
    <row r="105" spans="3:7" ht="15" thickBot="1" x14ac:dyDescent="0.35">
      <c r="C105" s="10">
        <v>43241</v>
      </c>
      <c r="D105" s="11">
        <v>0.70045138888888892</v>
      </c>
      <c r="E105" s="12" t="s">
        <v>9</v>
      </c>
      <c r="F105" s="12">
        <v>22</v>
      </c>
      <c r="G105" s="12" t="s">
        <v>11</v>
      </c>
    </row>
    <row r="106" spans="3:7" ht="15" thickBot="1" x14ac:dyDescent="0.35">
      <c r="C106" s="10">
        <v>43241</v>
      </c>
      <c r="D106" s="11">
        <v>0.70047453703703699</v>
      </c>
      <c r="E106" s="12" t="s">
        <v>9</v>
      </c>
      <c r="F106" s="12">
        <v>17</v>
      </c>
      <c r="G106" s="12" t="s">
        <v>11</v>
      </c>
    </row>
    <row r="107" spans="3:7" ht="15" thickBot="1" x14ac:dyDescent="0.35">
      <c r="C107" s="10">
        <v>43241</v>
      </c>
      <c r="D107" s="11">
        <v>0.70048611111111114</v>
      </c>
      <c r="E107" s="12" t="s">
        <v>9</v>
      </c>
      <c r="F107" s="12">
        <v>20</v>
      </c>
      <c r="G107" s="12" t="s">
        <v>11</v>
      </c>
    </row>
    <row r="108" spans="3:7" ht="15" thickBot="1" x14ac:dyDescent="0.35">
      <c r="C108" s="10">
        <v>43241</v>
      </c>
      <c r="D108" s="11">
        <v>0.70076388888888896</v>
      </c>
      <c r="E108" s="12" t="s">
        <v>9</v>
      </c>
      <c r="F108" s="12">
        <v>15</v>
      </c>
      <c r="G108" s="12" t="s">
        <v>10</v>
      </c>
    </row>
    <row r="109" spans="3:7" ht="15" thickBot="1" x14ac:dyDescent="0.35">
      <c r="C109" s="10">
        <v>43241</v>
      </c>
      <c r="D109" s="11">
        <v>0.70077546296296289</v>
      </c>
      <c r="E109" s="12" t="s">
        <v>9</v>
      </c>
      <c r="F109" s="12">
        <v>22</v>
      </c>
      <c r="G109" s="12" t="s">
        <v>10</v>
      </c>
    </row>
    <row r="110" spans="3:7" ht="15" thickBot="1" x14ac:dyDescent="0.35">
      <c r="C110" s="10">
        <v>43241</v>
      </c>
      <c r="D110" s="11">
        <v>0.70078703703703704</v>
      </c>
      <c r="E110" s="12" t="s">
        <v>9</v>
      </c>
      <c r="F110" s="12">
        <v>21</v>
      </c>
      <c r="G110" s="12" t="s">
        <v>10</v>
      </c>
    </row>
    <row r="111" spans="3:7" ht="15" thickBot="1" x14ac:dyDescent="0.35">
      <c r="C111" s="10">
        <v>43241</v>
      </c>
      <c r="D111" s="11">
        <v>0.70079861111111119</v>
      </c>
      <c r="E111" s="12" t="s">
        <v>9</v>
      </c>
      <c r="F111" s="12">
        <v>16</v>
      </c>
      <c r="G111" s="12" t="s">
        <v>10</v>
      </c>
    </row>
    <row r="112" spans="3:7" ht="15" thickBot="1" x14ac:dyDescent="0.35">
      <c r="C112" s="10">
        <v>43241</v>
      </c>
      <c r="D112" s="11">
        <v>0.70081018518518512</v>
      </c>
      <c r="E112" s="12" t="s">
        <v>9</v>
      </c>
      <c r="F112" s="12">
        <v>22</v>
      </c>
      <c r="G112" s="12" t="s">
        <v>10</v>
      </c>
    </row>
    <row r="113" spans="3:7" ht="15" thickBot="1" x14ac:dyDescent="0.35">
      <c r="C113" s="10">
        <v>43241</v>
      </c>
      <c r="D113" s="11">
        <v>0.70083333333333331</v>
      </c>
      <c r="E113" s="12" t="s">
        <v>9</v>
      </c>
      <c r="F113" s="12">
        <v>26</v>
      </c>
      <c r="G113" s="12" t="s">
        <v>10</v>
      </c>
    </row>
    <row r="114" spans="3:7" ht="15" thickBot="1" x14ac:dyDescent="0.35">
      <c r="C114" s="10">
        <v>43241</v>
      </c>
      <c r="D114" s="11">
        <v>0.7018402777777778</v>
      </c>
      <c r="E114" s="12" t="s">
        <v>9</v>
      </c>
      <c r="F114" s="12">
        <v>17</v>
      </c>
      <c r="G114" s="12" t="s">
        <v>10</v>
      </c>
    </row>
    <row r="115" spans="3:7" ht="15" thickBot="1" x14ac:dyDescent="0.35">
      <c r="C115" s="10">
        <v>43241</v>
      </c>
      <c r="D115" s="11">
        <v>0.70278935185185187</v>
      </c>
      <c r="E115" s="12" t="s">
        <v>9</v>
      </c>
      <c r="F115" s="12">
        <v>11</v>
      </c>
      <c r="G115" s="12" t="s">
        <v>10</v>
      </c>
    </row>
    <row r="116" spans="3:7" ht="15" thickBot="1" x14ac:dyDescent="0.35">
      <c r="C116" s="10">
        <v>43241</v>
      </c>
      <c r="D116" s="11">
        <v>0.70337962962962963</v>
      </c>
      <c r="E116" s="12" t="s">
        <v>9</v>
      </c>
      <c r="F116" s="12">
        <v>25</v>
      </c>
      <c r="G116" s="12" t="s">
        <v>10</v>
      </c>
    </row>
    <row r="117" spans="3:7" ht="15" thickBot="1" x14ac:dyDescent="0.35">
      <c r="C117" s="10">
        <v>43241</v>
      </c>
      <c r="D117" s="11">
        <v>0.70442129629629635</v>
      </c>
      <c r="E117" s="12" t="s">
        <v>9</v>
      </c>
      <c r="F117" s="12">
        <v>18</v>
      </c>
      <c r="G117" s="12" t="s">
        <v>11</v>
      </c>
    </row>
    <row r="118" spans="3:7" ht="15" thickBot="1" x14ac:dyDescent="0.35">
      <c r="C118" s="10">
        <v>43241</v>
      </c>
      <c r="D118" s="11">
        <v>0.70443287037037028</v>
      </c>
      <c r="E118" s="12" t="s">
        <v>9</v>
      </c>
      <c r="F118" s="12">
        <v>24</v>
      </c>
      <c r="G118" s="12" t="s">
        <v>11</v>
      </c>
    </row>
    <row r="119" spans="3:7" ht="15" thickBot="1" x14ac:dyDescent="0.35">
      <c r="C119" s="10">
        <v>43241</v>
      </c>
      <c r="D119" s="11">
        <v>0.70486111111111116</v>
      </c>
      <c r="E119" s="12" t="s">
        <v>9</v>
      </c>
      <c r="F119" s="12">
        <v>20</v>
      </c>
      <c r="G119" s="12" t="s">
        <v>10</v>
      </c>
    </row>
    <row r="120" spans="3:7" ht="15" thickBot="1" x14ac:dyDescent="0.35">
      <c r="C120" s="10">
        <v>43241</v>
      </c>
      <c r="D120" s="11">
        <v>0.70519675925925929</v>
      </c>
      <c r="E120" s="12" t="s">
        <v>9</v>
      </c>
      <c r="F120" s="12">
        <v>30</v>
      </c>
      <c r="G120" s="12" t="s">
        <v>11</v>
      </c>
    </row>
    <row r="121" spans="3:7" ht="15" thickBot="1" x14ac:dyDescent="0.35">
      <c r="C121" s="10">
        <v>43241</v>
      </c>
      <c r="D121" s="11">
        <v>0.70521990740740748</v>
      </c>
      <c r="E121" s="12" t="s">
        <v>9</v>
      </c>
      <c r="F121" s="12">
        <v>29</v>
      </c>
      <c r="G121" s="12" t="s">
        <v>11</v>
      </c>
    </row>
    <row r="122" spans="3:7" ht="15" thickBot="1" x14ac:dyDescent="0.35">
      <c r="C122" s="10">
        <v>43241</v>
      </c>
      <c r="D122" s="11">
        <v>0.7052314814814814</v>
      </c>
      <c r="E122" s="12" t="s">
        <v>9</v>
      </c>
      <c r="F122" s="12">
        <v>27</v>
      </c>
      <c r="G122" s="12" t="s">
        <v>11</v>
      </c>
    </row>
    <row r="123" spans="3:7" ht="15" thickBot="1" x14ac:dyDescent="0.35">
      <c r="C123" s="10">
        <v>43241</v>
      </c>
      <c r="D123" s="11">
        <v>0.70524305555555555</v>
      </c>
      <c r="E123" s="12" t="s">
        <v>9</v>
      </c>
      <c r="F123" s="12">
        <v>22</v>
      </c>
      <c r="G123" s="12" t="s">
        <v>11</v>
      </c>
    </row>
    <row r="124" spans="3:7" ht="15" thickBot="1" x14ac:dyDescent="0.35">
      <c r="C124" s="10">
        <v>43241</v>
      </c>
      <c r="D124" s="11">
        <v>0.70609953703703709</v>
      </c>
      <c r="E124" s="12" t="s">
        <v>9</v>
      </c>
      <c r="F124" s="12">
        <v>12</v>
      </c>
      <c r="G124" s="12" t="s">
        <v>11</v>
      </c>
    </row>
    <row r="125" spans="3:7" ht="15" thickBot="1" x14ac:dyDescent="0.35">
      <c r="C125" s="10">
        <v>43241</v>
      </c>
      <c r="D125" s="11">
        <v>0.70659722222222221</v>
      </c>
      <c r="E125" s="12" t="s">
        <v>9</v>
      </c>
      <c r="F125" s="12">
        <v>22</v>
      </c>
      <c r="G125" s="12" t="s">
        <v>10</v>
      </c>
    </row>
    <row r="126" spans="3:7" ht="15" thickBot="1" x14ac:dyDescent="0.35">
      <c r="C126" s="10">
        <v>43241</v>
      </c>
      <c r="D126" s="11">
        <v>0.7066203703703704</v>
      </c>
      <c r="E126" s="12" t="s">
        <v>9</v>
      </c>
      <c r="F126" s="12">
        <v>35</v>
      </c>
      <c r="G126" s="12" t="s">
        <v>10</v>
      </c>
    </row>
    <row r="127" spans="3:7" ht="15" thickBot="1" x14ac:dyDescent="0.35">
      <c r="C127" s="10">
        <v>43241</v>
      </c>
      <c r="D127" s="11">
        <v>0.70663194444444455</v>
      </c>
      <c r="E127" s="12" t="s">
        <v>9</v>
      </c>
      <c r="F127" s="12">
        <v>36</v>
      </c>
      <c r="G127" s="12" t="s">
        <v>10</v>
      </c>
    </row>
    <row r="128" spans="3:7" ht="15" thickBot="1" x14ac:dyDescent="0.35">
      <c r="C128" s="10">
        <v>43241</v>
      </c>
      <c r="D128" s="11">
        <v>0.70697916666666671</v>
      </c>
      <c r="E128" s="12" t="s">
        <v>9</v>
      </c>
      <c r="F128" s="12">
        <v>17</v>
      </c>
      <c r="G128" s="12" t="s">
        <v>10</v>
      </c>
    </row>
    <row r="129" spans="3:7" ht="15" thickBot="1" x14ac:dyDescent="0.35">
      <c r="C129" s="10">
        <v>43241</v>
      </c>
      <c r="D129" s="11">
        <v>0.70701388888888894</v>
      </c>
      <c r="E129" s="12" t="s">
        <v>9</v>
      </c>
      <c r="F129" s="12">
        <v>21</v>
      </c>
      <c r="G129" s="12" t="s">
        <v>10</v>
      </c>
    </row>
    <row r="130" spans="3:7" ht="15" thickBot="1" x14ac:dyDescent="0.35">
      <c r="C130" s="10">
        <v>43241</v>
      </c>
      <c r="D130" s="11">
        <v>0.70703703703703702</v>
      </c>
      <c r="E130" s="12" t="s">
        <v>9</v>
      </c>
      <c r="F130" s="12">
        <v>20</v>
      </c>
      <c r="G130" s="12" t="s">
        <v>10</v>
      </c>
    </row>
    <row r="131" spans="3:7" ht="15" thickBot="1" x14ac:dyDescent="0.35">
      <c r="C131" s="10">
        <v>43241</v>
      </c>
      <c r="D131" s="11">
        <v>0.71002314814814815</v>
      </c>
      <c r="E131" s="12" t="s">
        <v>9</v>
      </c>
      <c r="F131" s="12">
        <v>28</v>
      </c>
      <c r="G131" s="12" t="s">
        <v>10</v>
      </c>
    </row>
    <row r="132" spans="3:7" ht="15" thickBot="1" x14ac:dyDescent="0.35">
      <c r="C132" s="10">
        <v>43241</v>
      </c>
      <c r="D132" s="11">
        <v>0.71005787037037038</v>
      </c>
      <c r="E132" s="12" t="s">
        <v>9</v>
      </c>
      <c r="F132" s="12">
        <v>29</v>
      </c>
      <c r="G132" s="12" t="s">
        <v>10</v>
      </c>
    </row>
    <row r="133" spans="3:7" ht="15" thickBot="1" x14ac:dyDescent="0.35">
      <c r="C133" s="10">
        <v>43241</v>
      </c>
      <c r="D133" s="11">
        <v>0.71672453703703709</v>
      </c>
      <c r="E133" s="12" t="s">
        <v>9</v>
      </c>
      <c r="F133" s="12">
        <v>25</v>
      </c>
      <c r="G133" s="12" t="s">
        <v>10</v>
      </c>
    </row>
    <row r="134" spans="3:7" ht="15" thickBot="1" x14ac:dyDescent="0.35">
      <c r="C134" s="10">
        <v>43241</v>
      </c>
      <c r="D134" s="11">
        <v>0.71726851851851858</v>
      </c>
      <c r="E134" s="12" t="s">
        <v>9</v>
      </c>
      <c r="F134" s="12">
        <v>17</v>
      </c>
      <c r="G134" s="12" t="s">
        <v>10</v>
      </c>
    </row>
    <row r="135" spans="3:7" ht="15" thickBot="1" x14ac:dyDescent="0.35">
      <c r="C135" s="10">
        <v>43241</v>
      </c>
      <c r="D135" s="11">
        <v>0.71729166666666666</v>
      </c>
      <c r="E135" s="12" t="s">
        <v>9</v>
      </c>
      <c r="F135" s="12">
        <v>13</v>
      </c>
      <c r="G135" s="12" t="s">
        <v>10</v>
      </c>
    </row>
    <row r="136" spans="3:7" ht="15" thickBot="1" x14ac:dyDescent="0.35">
      <c r="C136" s="10">
        <v>43241</v>
      </c>
      <c r="D136" s="11">
        <v>0.71730324074074081</v>
      </c>
      <c r="E136" s="12" t="s">
        <v>9</v>
      </c>
      <c r="F136" s="12">
        <v>17</v>
      </c>
      <c r="G136" s="12" t="s">
        <v>10</v>
      </c>
    </row>
    <row r="137" spans="3:7" ht="15" thickBot="1" x14ac:dyDescent="0.35">
      <c r="C137" s="10">
        <v>43241</v>
      </c>
      <c r="D137" s="11">
        <v>0.71739583333333334</v>
      </c>
      <c r="E137" s="12" t="s">
        <v>9</v>
      </c>
      <c r="F137" s="12">
        <v>13</v>
      </c>
      <c r="G137" s="12" t="s">
        <v>11</v>
      </c>
    </row>
    <row r="138" spans="3:7" ht="15" thickBot="1" x14ac:dyDescent="0.35">
      <c r="C138" s="10">
        <v>43241</v>
      </c>
      <c r="D138" s="11">
        <v>0.71754629629629629</v>
      </c>
      <c r="E138" s="12" t="s">
        <v>9</v>
      </c>
      <c r="F138" s="12">
        <v>15</v>
      </c>
      <c r="G138" s="12" t="s">
        <v>11</v>
      </c>
    </row>
    <row r="139" spans="3:7" ht="15" thickBot="1" x14ac:dyDescent="0.35">
      <c r="C139" s="10">
        <v>43241</v>
      </c>
      <c r="D139" s="11">
        <v>0.71762731481481479</v>
      </c>
      <c r="E139" s="12" t="s">
        <v>9</v>
      </c>
      <c r="F139" s="12">
        <v>18</v>
      </c>
      <c r="G139" s="12" t="s">
        <v>10</v>
      </c>
    </row>
    <row r="140" spans="3:7" ht="15" thickBot="1" x14ac:dyDescent="0.35">
      <c r="C140" s="10">
        <v>43241</v>
      </c>
      <c r="D140" s="11">
        <v>0.71861111111111109</v>
      </c>
      <c r="E140" s="12" t="s">
        <v>9</v>
      </c>
      <c r="F140" s="12">
        <v>31</v>
      </c>
      <c r="G140" s="12" t="s">
        <v>10</v>
      </c>
    </row>
    <row r="141" spans="3:7" ht="15" thickBot="1" x14ac:dyDescent="0.35">
      <c r="C141" s="10">
        <v>43241</v>
      </c>
      <c r="D141" s="11">
        <v>0.719212962962963</v>
      </c>
      <c r="E141" s="12" t="s">
        <v>9</v>
      </c>
      <c r="F141" s="12">
        <v>13</v>
      </c>
      <c r="G141" s="12" t="s">
        <v>10</v>
      </c>
    </row>
    <row r="142" spans="3:7" ht="15" thickBot="1" x14ac:dyDescent="0.35">
      <c r="C142" s="10">
        <v>43241</v>
      </c>
      <c r="D142" s="11">
        <v>0.72943287037037041</v>
      </c>
      <c r="E142" s="12" t="s">
        <v>9</v>
      </c>
      <c r="F142" s="12">
        <v>32</v>
      </c>
      <c r="G142" s="12" t="s">
        <v>11</v>
      </c>
    </row>
    <row r="143" spans="3:7" ht="15" thickBot="1" x14ac:dyDescent="0.35">
      <c r="C143" s="10">
        <v>43241</v>
      </c>
      <c r="D143" s="11">
        <v>0.72945601851851849</v>
      </c>
      <c r="E143" s="12" t="s">
        <v>9</v>
      </c>
      <c r="F143" s="12">
        <v>21</v>
      </c>
      <c r="G143" s="12" t="s">
        <v>11</v>
      </c>
    </row>
    <row r="144" spans="3:7" ht="15" thickBot="1" x14ac:dyDescent="0.35">
      <c r="C144" s="10">
        <v>43241</v>
      </c>
      <c r="D144" s="11">
        <v>0.73762731481481481</v>
      </c>
      <c r="E144" s="12" t="s">
        <v>9</v>
      </c>
      <c r="F144" s="12">
        <v>17</v>
      </c>
      <c r="G144" s="12" t="s">
        <v>10</v>
      </c>
    </row>
    <row r="145" spans="3:7" ht="15" thickBot="1" x14ac:dyDescent="0.35">
      <c r="C145" s="10">
        <v>43241</v>
      </c>
      <c r="D145" s="11">
        <v>0.73951388888888892</v>
      </c>
      <c r="E145" s="12" t="s">
        <v>9</v>
      </c>
      <c r="F145" s="12">
        <v>19</v>
      </c>
      <c r="G145" s="12" t="s">
        <v>10</v>
      </c>
    </row>
    <row r="146" spans="3:7" ht="15" thickBot="1" x14ac:dyDescent="0.35">
      <c r="C146" s="10">
        <v>43241</v>
      </c>
      <c r="D146" s="11">
        <v>0.74063657407407402</v>
      </c>
      <c r="E146" s="12" t="s">
        <v>9</v>
      </c>
      <c r="F146" s="12">
        <v>10</v>
      </c>
      <c r="G146" s="12" t="s">
        <v>10</v>
      </c>
    </row>
    <row r="147" spans="3:7" ht="15" thickBot="1" x14ac:dyDescent="0.35">
      <c r="C147" s="10">
        <v>43241</v>
      </c>
      <c r="D147" s="11">
        <v>0.75277777777777777</v>
      </c>
      <c r="E147" s="12" t="s">
        <v>9</v>
      </c>
      <c r="F147" s="12">
        <v>17</v>
      </c>
      <c r="G147" s="12" t="s">
        <v>10</v>
      </c>
    </row>
    <row r="148" spans="3:7" ht="15" thickBot="1" x14ac:dyDescent="0.35">
      <c r="C148" s="10">
        <v>43241</v>
      </c>
      <c r="D148" s="11">
        <v>0.75283564814814818</v>
      </c>
      <c r="E148" s="12" t="s">
        <v>9</v>
      </c>
      <c r="F148" s="12">
        <v>26</v>
      </c>
      <c r="G148" s="12" t="s">
        <v>10</v>
      </c>
    </row>
    <row r="149" spans="3:7" ht="15" thickBot="1" x14ac:dyDescent="0.35">
      <c r="C149" s="10">
        <v>43241</v>
      </c>
      <c r="D149" s="11">
        <v>0.75835648148148149</v>
      </c>
      <c r="E149" s="12" t="s">
        <v>9</v>
      </c>
      <c r="F149" s="12">
        <v>20</v>
      </c>
      <c r="G149" s="12" t="s">
        <v>10</v>
      </c>
    </row>
    <row r="150" spans="3:7" ht="15" thickBot="1" x14ac:dyDescent="0.35">
      <c r="C150" s="10">
        <v>43241</v>
      </c>
      <c r="D150" s="11">
        <v>0.75837962962962957</v>
      </c>
      <c r="E150" s="12" t="s">
        <v>9</v>
      </c>
      <c r="F150" s="12">
        <v>21</v>
      </c>
      <c r="G150" s="12" t="s">
        <v>10</v>
      </c>
    </row>
    <row r="151" spans="3:7" ht="15" thickBot="1" x14ac:dyDescent="0.35">
      <c r="C151" s="10">
        <v>43241</v>
      </c>
      <c r="D151" s="11">
        <v>0.76530092592592591</v>
      </c>
      <c r="E151" s="12" t="s">
        <v>9</v>
      </c>
      <c r="F151" s="12">
        <v>23</v>
      </c>
      <c r="G151" s="12" t="s">
        <v>10</v>
      </c>
    </row>
    <row r="152" spans="3:7" ht="15" thickBot="1" x14ac:dyDescent="0.35">
      <c r="C152" s="10">
        <v>43241</v>
      </c>
      <c r="D152" s="11">
        <v>0.7658449074074074</v>
      </c>
      <c r="E152" s="12" t="s">
        <v>9</v>
      </c>
      <c r="F152" s="12">
        <v>16</v>
      </c>
      <c r="G152" s="12" t="s">
        <v>10</v>
      </c>
    </row>
    <row r="153" spans="3:7" ht="15" thickBot="1" x14ac:dyDescent="0.35">
      <c r="C153" s="10">
        <v>43241</v>
      </c>
      <c r="D153" s="11">
        <v>0.76589120370370367</v>
      </c>
      <c r="E153" s="12" t="s">
        <v>9</v>
      </c>
      <c r="F153" s="12">
        <v>11</v>
      </c>
      <c r="G153" s="12" t="s">
        <v>10</v>
      </c>
    </row>
    <row r="154" spans="3:7" ht="15" thickBot="1" x14ac:dyDescent="0.35">
      <c r="C154" s="10">
        <v>43241</v>
      </c>
      <c r="D154" s="11">
        <v>0.76643518518518527</v>
      </c>
      <c r="E154" s="12" t="s">
        <v>9</v>
      </c>
      <c r="F154" s="12">
        <v>24</v>
      </c>
      <c r="G154" s="12" t="s">
        <v>10</v>
      </c>
    </row>
    <row r="155" spans="3:7" ht="15" thickBot="1" x14ac:dyDescent="0.35">
      <c r="C155" s="10">
        <v>43241</v>
      </c>
      <c r="D155" s="11">
        <v>0.76765046296296291</v>
      </c>
      <c r="E155" s="12" t="s">
        <v>9</v>
      </c>
      <c r="F155" s="12">
        <v>20</v>
      </c>
      <c r="G155" s="12" t="s">
        <v>10</v>
      </c>
    </row>
    <row r="156" spans="3:7" ht="15" thickBot="1" x14ac:dyDescent="0.35">
      <c r="C156" s="10">
        <v>43241</v>
      </c>
      <c r="D156" s="11">
        <v>0.76817129629629621</v>
      </c>
      <c r="E156" s="12" t="s">
        <v>9</v>
      </c>
      <c r="F156" s="12">
        <v>13</v>
      </c>
      <c r="G156" s="12" t="s">
        <v>11</v>
      </c>
    </row>
    <row r="157" spans="3:7" ht="15" thickBot="1" x14ac:dyDescent="0.35">
      <c r="C157" s="10">
        <v>43241</v>
      </c>
      <c r="D157" s="11">
        <v>0.76950231481481479</v>
      </c>
      <c r="E157" s="12" t="s">
        <v>9</v>
      </c>
      <c r="F157" s="12">
        <v>26</v>
      </c>
      <c r="G157" s="12" t="s">
        <v>10</v>
      </c>
    </row>
    <row r="158" spans="3:7" ht="15" thickBot="1" x14ac:dyDescent="0.35">
      <c r="C158" s="10">
        <v>43241</v>
      </c>
      <c r="D158" s="11">
        <v>0.77034722222222218</v>
      </c>
      <c r="E158" s="12" t="s">
        <v>9</v>
      </c>
      <c r="F158" s="12">
        <v>25</v>
      </c>
      <c r="G158" s="12" t="s">
        <v>10</v>
      </c>
    </row>
    <row r="159" spans="3:7" ht="15" thickBot="1" x14ac:dyDescent="0.35">
      <c r="C159" s="10">
        <v>43241</v>
      </c>
      <c r="D159" s="11">
        <v>0.77453703703703702</v>
      </c>
      <c r="E159" s="12" t="s">
        <v>9</v>
      </c>
      <c r="F159" s="12">
        <v>12</v>
      </c>
      <c r="G159" s="12" t="s">
        <v>11</v>
      </c>
    </row>
    <row r="160" spans="3:7" ht="15" thickBot="1" x14ac:dyDescent="0.35">
      <c r="C160" s="10">
        <v>43241</v>
      </c>
      <c r="D160" s="11">
        <v>0.77538194444444442</v>
      </c>
      <c r="E160" s="12" t="s">
        <v>9</v>
      </c>
      <c r="F160" s="12">
        <v>25</v>
      </c>
      <c r="G160" s="12" t="s">
        <v>10</v>
      </c>
    </row>
    <row r="161" spans="3:7" ht="15" thickBot="1" x14ac:dyDescent="0.35">
      <c r="C161" s="10">
        <v>43241</v>
      </c>
      <c r="D161" s="11">
        <v>0.77568287037037031</v>
      </c>
      <c r="E161" s="12" t="s">
        <v>9</v>
      </c>
      <c r="F161" s="12">
        <v>10</v>
      </c>
      <c r="G161" s="12" t="s">
        <v>11</v>
      </c>
    </row>
    <row r="162" spans="3:7" ht="15" thickBot="1" x14ac:dyDescent="0.35">
      <c r="C162" s="10">
        <v>43241</v>
      </c>
      <c r="D162" s="11">
        <v>0.77648148148148144</v>
      </c>
      <c r="E162" s="12" t="s">
        <v>9</v>
      </c>
      <c r="F162" s="12">
        <v>12</v>
      </c>
      <c r="G162" s="12" t="s">
        <v>11</v>
      </c>
    </row>
    <row r="163" spans="3:7" ht="15" thickBot="1" x14ac:dyDescent="0.35">
      <c r="C163" s="10">
        <v>43241</v>
      </c>
      <c r="D163" s="11">
        <v>0.77653935185185186</v>
      </c>
      <c r="E163" s="12" t="s">
        <v>9</v>
      </c>
      <c r="F163" s="12">
        <v>12</v>
      </c>
      <c r="G163" s="12" t="s">
        <v>11</v>
      </c>
    </row>
    <row r="164" spans="3:7" ht="15" thickBot="1" x14ac:dyDescent="0.35">
      <c r="C164" s="10">
        <v>43241</v>
      </c>
      <c r="D164" s="11">
        <v>0.77660879629629631</v>
      </c>
      <c r="E164" s="12" t="s">
        <v>9</v>
      </c>
      <c r="F164" s="12">
        <v>10</v>
      </c>
      <c r="G164" s="12" t="s">
        <v>11</v>
      </c>
    </row>
    <row r="165" spans="3:7" ht="15" thickBot="1" x14ac:dyDescent="0.35">
      <c r="C165" s="10">
        <v>43241</v>
      </c>
      <c r="D165" s="11">
        <v>0.7766319444444445</v>
      </c>
      <c r="E165" s="12" t="s">
        <v>9</v>
      </c>
      <c r="F165" s="12">
        <v>10</v>
      </c>
      <c r="G165" s="12" t="s">
        <v>11</v>
      </c>
    </row>
    <row r="166" spans="3:7" ht="15" thickBot="1" x14ac:dyDescent="0.35">
      <c r="C166" s="10">
        <v>43241</v>
      </c>
      <c r="D166" s="11">
        <v>0.77665509259259258</v>
      </c>
      <c r="E166" s="12" t="s">
        <v>9</v>
      </c>
      <c r="F166" s="12">
        <v>13</v>
      </c>
      <c r="G166" s="12" t="s">
        <v>11</v>
      </c>
    </row>
    <row r="167" spans="3:7" ht="15" thickBot="1" x14ac:dyDescent="0.35">
      <c r="C167" s="10">
        <v>43241</v>
      </c>
      <c r="D167" s="11">
        <v>0.77666666666666673</v>
      </c>
      <c r="E167" s="12" t="s">
        <v>9</v>
      </c>
      <c r="F167" s="12">
        <v>17</v>
      </c>
      <c r="G167" s="12" t="s">
        <v>11</v>
      </c>
    </row>
    <row r="168" spans="3:7" ht="15" thickBot="1" x14ac:dyDescent="0.35">
      <c r="C168" s="10">
        <v>43241</v>
      </c>
      <c r="D168" s="11">
        <v>0.77674768518518522</v>
      </c>
      <c r="E168" s="12" t="s">
        <v>9</v>
      </c>
      <c r="F168" s="12">
        <v>10</v>
      </c>
      <c r="G168" s="12" t="s">
        <v>11</v>
      </c>
    </row>
    <row r="169" spans="3:7" ht="15" thickBot="1" x14ac:dyDescent="0.35">
      <c r="C169" s="10">
        <v>43241</v>
      </c>
      <c r="D169" s="11">
        <v>0.77696759259259263</v>
      </c>
      <c r="E169" s="12" t="s">
        <v>9</v>
      </c>
      <c r="F169" s="12">
        <v>16</v>
      </c>
      <c r="G169" s="12" t="s">
        <v>10</v>
      </c>
    </row>
    <row r="170" spans="3:7" ht="15" thickBot="1" x14ac:dyDescent="0.35">
      <c r="C170" s="10">
        <v>43241</v>
      </c>
      <c r="D170" s="11">
        <v>0.77710648148148154</v>
      </c>
      <c r="E170" s="12" t="s">
        <v>9</v>
      </c>
      <c r="F170" s="12">
        <v>13</v>
      </c>
      <c r="G170" s="12" t="s">
        <v>11</v>
      </c>
    </row>
    <row r="171" spans="3:7" ht="15" thickBot="1" x14ac:dyDescent="0.35">
      <c r="C171" s="10">
        <v>43241</v>
      </c>
      <c r="D171" s="11">
        <v>0.77714120370370365</v>
      </c>
      <c r="E171" s="12" t="s">
        <v>9</v>
      </c>
      <c r="F171" s="12">
        <v>12</v>
      </c>
      <c r="G171" s="12" t="s">
        <v>11</v>
      </c>
    </row>
    <row r="172" spans="3:7" ht="15" thickBot="1" x14ac:dyDescent="0.35">
      <c r="C172" s="10">
        <v>43241</v>
      </c>
      <c r="D172" s="11">
        <v>0.7771527777777778</v>
      </c>
      <c r="E172" s="12" t="s">
        <v>9</v>
      </c>
      <c r="F172" s="12">
        <v>30</v>
      </c>
      <c r="G172" s="12" t="s">
        <v>11</v>
      </c>
    </row>
    <row r="173" spans="3:7" ht="15" thickBot="1" x14ac:dyDescent="0.35">
      <c r="C173" s="10">
        <v>43241</v>
      </c>
      <c r="D173" s="11">
        <v>0.77717592592592588</v>
      </c>
      <c r="E173" s="12" t="s">
        <v>9</v>
      </c>
      <c r="F173" s="12">
        <v>26</v>
      </c>
      <c r="G173" s="12" t="s">
        <v>11</v>
      </c>
    </row>
    <row r="174" spans="3:7" ht="15" thickBot="1" x14ac:dyDescent="0.35">
      <c r="C174" s="10">
        <v>43241</v>
      </c>
      <c r="D174" s="11">
        <v>0.77718750000000003</v>
      </c>
      <c r="E174" s="12" t="s">
        <v>9</v>
      </c>
      <c r="F174" s="12">
        <v>22</v>
      </c>
      <c r="G174" s="12" t="s">
        <v>11</v>
      </c>
    </row>
    <row r="175" spans="3:7" ht="15" thickBot="1" x14ac:dyDescent="0.35">
      <c r="C175" s="10">
        <v>43241</v>
      </c>
      <c r="D175" s="11">
        <v>0.77756944444444442</v>
      </c>
      <c r="E175" s="12" t="s">
        <v>9</v>
      </c>
      <c r="F175" s="12">
        <v>16</v>
      </c>
      <c r="G175" s="12" t="s">
        <v>11</v>
      </c>
    </row>
    <row r="176" spans="3:7" ht="15" thickBot="1" x14ac:dyDescent="0.35">
      <c r="C176" s="10">
        <v>43241</v>
      </c>
      <c r="D176" s="11">
        <v>0.77768518518518526</v>
      </c>
      <c r="E176" s="12" t="s">
        <v>9</v>
      </c>
      <c r="F176" s="12">
        <v>10</v>
      </c>
      <c r="G176" s="12" t="s">
        <v>11</v>
      </c>
    </row>
    <row r="177" spans="3:7" ht="15" thickBot="1" x14ac:dyDescent="0.35">
      <c r="C177" s="10">
        <v>43241</v>
      </c>
      <c r="D177" s="11">
        <v>0.77771990740740737</v>
      </c>
      <c r="E177" s="12" t="s">
        <v>9</v>
      </c>
      <c r="F177" s="12">
        <v>10</v>
      </c>
      <c r="G177" s="12" t="s">
        <v>11</v>
      </c>
    </row>
    <row r="178" spans="3:7" ht="15" thickBot="1" x14ac:dyDescent="0.35">
      <c r="C178" s="10">
        <v>43241</v>
      </c>
      <c r="D178" s="11">
        <v>0.7785185185185185</v>
      </c>
      <c r="E178" s="12" t="s">
        <v>9</v>
      </c>
      <c r="F178" s="12">
        <v>9</v>
      </c>
      <c r="G178" s="12" t="s">
        <v>11</v>
      </c>
    </row>
    <row r="179" spans="3:7" ht="15" thickBot="1" x14ac:dyDescent="0.35">
      <c r="C179" s="10">
        <v>43241</v>
      </c>
      <c r="D179" s="11">
        <v>0.78309027777777773</v>
      </c>
      <c r="E179" s="12" t="s">
        <v>9</v>
      </c>
      <c r="F179" s="12">
        <v>16</v>
      </c>
      <c r="G179" s="12" t="s">
        <v>10</v>
      </c>
    </row>
    <row r="180" spans="3:7" ht="15" thickBot="1" x14ac:dyDescent="0.35">
      <c r="C180" s="10">
        <v>43241</v>
      </c>
      <c r="D180" s="11">
        <v>0.78339120370370363</v>
      </c>
      <c r="E180" s="12" t="s">
        <v>9</v>
      </c>
      <c r="F180" s="12">
        <v>13</v>
      </c>
      <c r="G180" s="12" t="s">
        <v>11</v>
      </c>
    </row>
    <row r="181" spans="3:7" ht="15" thickBot="1" x14ac:dyDescent="0.35">
      <c r="C181" s="10">
        <v>43241</v>
      </c>
      <c r="D181" s="11">
        <v>0.78341435185185182</v>
      </c>
      <c r="E181" s="12" t="s">
        <v>9</v>
      </c>
      <c r="F181" s="12">
        <v>10</v>
      </c>
      <c r="G181" s="12" t="s">
        <v>11</v>
      </c>
    </row>
    <row r="182" spans="3:7" ht="15" thickBot="1" x14ac:dyDescent="0.35">
      <c r="C182" s="10">
        <v>43241</v>
      </c>
      <c r="D182" s="11">
        <v>0.78378472222222229</v>
      </c>
      <c r="E182" s="12" t="s">
        <v>9</v>
      </c>
      <c r="F182" s="12">
        <v>20</v>
      </c>
      <c r="G182" s="12" t="s">
        <v>11</v>
      </c>
    </row>
    <row r="183" spans="3:7" ht="15" thickBot="1" x14ac:dyDescent="0.35">
      <c r="C183" s="10">
        <v>43241</v>
      </c>
      <c r="D183" s="11">
        <v>0.78379629629629621</v>
      </c>
      <c r="E183" s="12" t="s">
        <v>9</v>
      </c>
      <c r="F183" s="12">
        <v>14</v>
      </c>
      <c r="G183" s="12" t="s">
        <v>11</v>
      </c>
    </row>
    <row r="184" spans="3:7" ht="15" thickBot="1" x14ac:dyDescent="0.35">
      <c r="C184" s="10">
        <v>43241</v>
      </c>
      <c r="D184" s="11">
        <v>0.78380787037037036</v>
      </c>
      <c r="E184" s="12" t="s">
        <v>9</v>
      </c>
      <c r="F184" s="12">
        <v>20</v>
      </c>
      <c r="G184" s="12" t="s">
        <v>11</v>
      </c>
    </row>
    <row r="185" spans="3:7" ht="15" thickBot="1" x14ac:dyDescent="0.35">
      <c r="C185" s="10">
        <v>43241</v>
      </c>
      <c r="D185" s="11">
        <v>0.78387731481481471</v>
      </c>
      <c r="E185" s="12" t="s">
        <v>9</v>
      </c>
      <c r="F185" s="12">
        <v>11</v>
      </c>
      <c r="G185" s="12" t="s">
        <v>11</v>
      </c>
    </row>
    <row r="186" spans="3:7" ht="15" thickBot="1" x14ac:dyDescent="0.35">
      <c r="C186" s="10">
        <v>43241</v>
      </c>
      <c r="D186" s="11">
        <v>0.80686342592592597</v>
      </c>
      <c r="E186" s="12" t="s">
        <v>9</v>
      </c>
      <c r="F186" s="12">
        <v>39</v>
      </c>
      <c r="G186" s="12" t="s">
        <v>10</v>
      </c>
    </row>
    <row r="187" spans="3:7" ht="15" thickBot="1" x14ac:dyDescent="0.35">
      <c r="C187" s="10">
        <v>43241</v>
      </c>
      <c r="D187" s="11">
        <v>0.80743055555555554</v>
      </c>
      <c r="E187" s="12" t="s">
        <v>9</v>
      </c>
      <c r="F187" s="12">
        <v>23</v>
      </c>
      <c r="G187" s="12" t="s">
        <v>10</v>
      </c>
    </row>
    <row r="188" spans="3:7" ht="15" thickBot="1" x14ac:dyDescent="0.35">
      <c r="C188" s="10">
        <v>43241</v>
      </c>
      <c r="D188" s="11">
        <v>0.81313657407407414</v>
      </c>
      <c r="E188" s="12" t="s">
        <v>9</v>
      </c>
      <c r="F188" s="12">
        <v>15</v>
      </c>
      <c r="G188" s="12" t="s">
        <v>10</v>
      </c>
    </row>
    <row r="189" spans="3:7" ht="15" thickBot="1" x14ac:dyDescent="0.35">
      <c r="C189" s="10">
        <v>43241</v>
      </c>
      <c r="D189" s="11">
        <v>0.81355324074074076</v>
      </c>
      <c r="E189" s="12" t="s">
        <v>9</v>
      </c>
      <c r="F189" s="12">
        <v>16</v>
      </c>
      <c r="G189" s="12" t="s">
        <v>10</v>
      </c>
    </row>
    <row r="190" spans="3:7" ht="15" thickBot="1" x14ac:dyDescent="0.35">
      <c r="C190" s="10">
        <v>43241</v>
      </c>
      <c r="D190" s="11">
        <v>0.8135648148148148</v>
      </c>
      <c r="E190" s="12" t="s">
        <v>9</v>
      </c>
      <c r="F190" s="12">
        <v>17</v>
      </c>
      <c r="G190" s="12" t="s">
        <v>10</v>
      </c>
    </row>
    <row r="191" spans="3:7" ht="15" thickBot="1" x14ac:dyDescent="0.35">
      <c r="C191" s="10">
        <v>43241</v>
      </c>
      <c r="D191" s="11">
        <v>0.8366203703703704</v>
      </c>
      <c r="E191" s="12" t="s">
        <v>9</v>
      </c>
      <c r="F191" s="12">
        <v>13</v>
      </c>
      <c r="G191" s="12" t="s">
        <v>11</v>
      </c>
    </row>
    <row r="192" spans="3:7" ht="15" thickBot="1" x14ac:dyDescent="0.35">
      <c r="C192" s="10">
        <v>43241</v>
      </c>
      <c r="D192" s="11">
        <v>0.83682870370370377</v>
      </c>
      <c r="E192" s="12" t="s">
        <v>9</v>
      </c>
      <c r="F192" s="12">
        <v>21</v>
      </c>
      <c r="G192" s="12" t="s">
        <v>11</v>
      </c>
    </row>
    <row r="193" spans="3:7" ht="15" thickBot="1" x14ac:dyDescent="0.35">
      <c r="C193" s="10">
        <v>43241</v>
      </c>
      <c r="D193" s="11">
        <v>0.84378472222222223</v>
      </c>
      <c r="E193" s="12" t="s">
        <v>9</v>
      </c>
      <c r="F193" s="12">
        <v>10</v>
      </c>
      <c r="G193" s="12" t="s">
        <v>10</v>
      </c>
    </row>
    <row r="194" spans="3:7" ht="15" thickBot="1" x14ac:dyDescent="0.35">
      <c r="C194" s="10">
        <v>43241</v>
      </c>
      <c r="D194" s="11">
        <v>0.84538194444444448</v>
      </c>
      <c r="E194" s="12" t="s">
        <v>9</v>
      </c>
      <c r="F194" s="12">
        <v>10</v>
      </c>
      <c r="G194" s="12" t="s">
        <v>11</v>
      </c>
    </row>
    <row r="195" spans="3:7" ht="15" thickBot="1" x14ac:dyDescent="0.35">
      <c r="C195" s="10">
        <v>43241</v>
      </c>
      <c r="D195" s="11">
        <v>0.84574074074074079</v>
      </c>
      <c r="E195" s="12" t="s">
        <v>9</v>
      </c>
      <c r="F195" s="12">
        <v>24</v>
      </c>
      <c r="G195" s="12" t="s">
        <v>10</v>
      </c>
    </row>
    <row r="196" spans="3:7" ht="15" thickBot="1" x14ac:dyDescent="0.35">
      <c r="C196" s="10">
        <v>43241</v>
      </c>
      <c r="D196" s="11">
        <v>0.84710648148148149</v>
      </c>
      <c r="E196" s="12" t="s">
        <v>9</v>
      </c>
      <c r="F196" s="12">
        <v>23</v>
      </c>
      <c r="G196" s="12" t="s">
        <v>10</v>
      </c>
    </row>
    <row r="197" spans="3:7" ht="15" thickBot="1" x14ac:dyDescent="0.35">
      <c r="C197" s="10">
        <v>43241</v>
      </c>
      <c r="D197" s="11">
        <v>0.8471643518518519</v>
      </c>
      <c r="E197" s="12" t="s">
        <v>9</v>
      </c>
      <c r="F197" s="12">
        <v>19</v>
      </c>
      <c r="G197" s="12" t="s">
        <v>10</v>
      </c>
    </row>
    <row r="198" spans="3:7" ht="15" thickBot="1" x14ac:dyDescent="0.35">
      <c r="C198" s="10">
        <v>43241</v>
      </c>
      <c r="D198" s="11">
        <v>0.87285879629629637</v>
      </c>
      <c r="E198" s="12" t="s">
        <v>9</v>
      </c>
      <c r="F198" s="12">
        <v>11</v>
      </c>
      <c r="G198" s="12" t="s">
        <v>10</v>
      </c>
    </row>
    <row r="199" spans="3:7" ht="15" thickBot="1" x14ac:dyDescent="0.35">
      <c r="C199" s="10">
        <v>43241</v>
      </c>
      <c r="D199" s="11">
        <v>0.87293981481481486</v>
      </c>
      <c r="E199" s="12" t="s">
        <v>9</v>
      </c>
      <c r="F199" s="12">
        <v>11</v>
      </c>
      <c r="G199" s="12" t="s">
        <v>10</v>
      </c>
    </row>
    <row r="200" spans="3:7" ht="15" thickBot="1" x14ac:dyDescent="0.35">
      <c r="C200" s="10">
        <v>43242</v>
      </c>
      <c r="D200" s="11">
        <v>0.12260416666666667</v>
      </c>
      <c r="E200" s="12" t="s">
        <v>9</v>
      </c>
      <c r="F200" s="12">
        <v>23</v>
      </c>
      <c r="G200" s="12" t="s">
        <v>10</v>
      </c>
    </row>
    <row r="201" spans="3:7" ht="15" thickBot="1" x14ac:dyDescent="0.35">
      <c r="C201" s="10">
        <v>43242</v>
      </c>
      <c r="D201" s="11">
        <v>0.12497685185185185</v>
      </c>
      <c r="E201" s="12" t="s">
        <v>9</v>
      </c>
      <c r="F201" s="12">
        <v>11</v>
      </c>
      <c r="G201" s="12" t="s">
        <v>11</v>
      </c>
    </row>
    <row r="202" spans="3:7" ht="15" thickBot="1" x14ac:dyDescent="0.35">
      <c r="C202" s="10">
        <v>43242</v>
      </c>
      <c r="D202" s="11">
        <v>0.12534722222222222</v>
      </c>
      <c r="E202" s="12" t="s">
        <v>9</v>
      </c>
      <c r="F202" s="12">
        <v>12</v>
      </c>
      <c r="G202" s="12" t="s">
        <v>11</v>
      </c>
    </row>
    <row r="203" spans="3:7" ht="15" thickBot="1" x14ac:dyDescent="0.35">
      <c r="C203" s="10">
        <v>43242</v>
      </c>
      <c r="D203" s="11">
        <v>0.28434027777777776</v>
      </c>
      <c r="E203" s="12" t="s">
        <v>9</v>
      </c>
      <c r="F203" s="12">
        <v>11</v>
      </c>
      <c r="G203" s="12" t="s">
        <v>11</v>
      </c>
    </row>
    <row r="204" spans="3:7" ht="15" thickBot="1" x14ac:dyDescent="0.35">
      <c r="C204" s="10">
        <v>43242</v>
      </c>
      <c r="D204" s="11">
        <v>0.29204861111111108</v>
      </c>
      <c r="E204" s="12" t="s">
        <v>9</v>
      </c>
      <c r="F204" s="12">
        <v>16</v>
      </c>
      <c r="G204" s="12" t="s">
        <v>11</v>
      </c>
    </row>
    <row r="205" spans="3:7" ht="15" thickBot="1" x14ac:dyDescent="0.35">
      <c r="C205" s="10">
        <v>43242</v>
      </c>
      <c r="D205" s="11">
        <v>0.30364583333333334</v>
      </c>
      <c r="E205" s="12" t="s">
        <v>9</v>
      </c>
      <c r="F205" s="12">
        <v>10</v>
      </c>
      <c r="G205" s="12" t="s">
        <v>11</v>
      </c>
    </row>
    <row r="206" spans="3:7" ht="15" thickBot="1" x14ac:dyDescent="0.35">
      <c r="C206" s="10">
        <v>43242</v>
      </c>
      <c r="D206" s="11">
        <v>0.31958333333333333</v>
      </c>
      <c r="E206" s="12" t="s">
        <v>9</v>
      </c>
      <c r="F206" s="12">
        <v>10</v>
      </c>
      <c r="G206" s="12" t="s">
        <v>11</v>
      </c>
    </row>
    <row r="207" spans="3:7" ht="15" thickBot="1" x14ac:dyDescent="0.35">
      <c r="C207" s="10">
        <v>43242</v>
      </c>
      <c r="D207" s="11">
        <v>0.32343749999999999</v>
      </c>
      <c r="E207" s="12" t="s">
        <v>9</v>
      </c>
      <c r="F207" s="12">
        <v>12</v>
      </c>
      <c r="G207" s="12" t="s">
        <v>11</v>
      </c>
    </row>
    <row r="208" spans="3:7" ht="15" thickBot="1" x14ac:dyDescent="0.35">
      <c r="C208" s="17">
        <v>43242</v>
      </c>
      <c r="D208" s="18">
        <v>0.32415509259259262</v>
      </c>
      <c r="E208" s="19" t="s">
        <v>9</v>
      </c>
      <c r="F208" s="19">
        <v>12</v>
      </c>
      <c r="G208" s="19" t="s">
        <v>10</v>
      </c>
    </row>
    <row r="209" spans="3:7" ht="15" thickBot="1" x14ac:dyDescent="0.35">
      <c r="C209" s="26">
        <v>43242</v>
      </c>
      <c r="D209" s="27">
        <v>0.3278935185185185</v>
      </c>
      <c r="E209" s="28" t="s">
        <v>9</v>
      </c>
      <c r="F209" s="28">
        <v>22</v>
      </c>
      <c r="G209" s="28" t="s">
        <v>11</v>
      </c>
    </row>
    <row r="210" spans="3:7" ht="15" thickBot="1" x14ac:dyDescent="0.35">
      <c r="C210" s="10">
        <v>43242</v>
      </c>
      <c r="D210" s="11">
        <v>0.32797453703703705</v>
      </c>
      <c r="E210" s="12" t="s">
        <v>9</v>
      </c>
      <c r="F210" s="12">
        <v>10</v>
      </c>
      <c r="G210" s="12" t="s">
        <v>11</v>
      </c>
    </row>
    <row r="211" spans="3:7" ht="15" thickBot="1" x14ac:dyDescent="0.35">
      <c r="C211" s="10">
        <v>43242</v>
      </c>
      <c r="D211" s="11">
        <v>0.33111111111111108</v>
      </c>
      <c r="E211" s="12" t="s">
        <v>9</v>
      </c>
      <c r="F211" s="12">
        <v>11</v>
      </c>
      <c r="G211" s="12" t="s">
        <v>11</v>
      </c>
    </row>
    <row r="212" spans="3:7" ht="15" thickBot="1" x14ac:dyDescent="0.35">
      <c r="C212" s="10">
        <v>43242</v>
      </c>
      <c r="D212" s="11">
        <v>0.33173611111111112</v>
      </c>
      <c r="E212" s="12" t="s">
        <v>9</v>
      </c>
      <c r="F212" s="12">
        <v>11</v>
      </c>
      <c r="G212" s="12" t="s">
        <v>11</v>
      </c>
    </row>
    <row r="213" spans="3:7" ht="15" thickBot="1" x14ac:dyDescent="0.35">
      <c r="C213" s="10">
        <v>43242</v>
      </c>
      <c r="D213" s="11">
        <v>0.33309027777777778</v>
      </c>
      <c r="E213" s="12" t="s">
        <v>9</v>
      </c>
      <c r="F213" s="12">
        <v>25</v>
      </c>
      <c r="G213" s="12" t="s">
        <v>10</v>
      </c>
    </row>
    <row r="214" spans="3:7" ht="15" thickBot="1" x14ac:dyDescent="0.35">
      <c r="C214" s="10">
        <v>43242</v>
      </c>
      <c r="D214" s="11">
        <v>0.34524305555555551</v>
      </c>
      <c r="E214" s="12" t="s">
        <v>9</v>
      </c>
      <c r="F214" s="12">
        <v>11</v>
      </c>
      <c r="G214" s="12" t="s">
        <v>11</v>
      </c>
    </row>
    <row r="215" spans="3:7" ht="15" thickBot="1" x14ac:dyDescent="0.35">
      <c r="C215" s="10">
        <v>43242</v>
      </c>
      <c r="D215" s="11">
        <v>0.34567129629629628</v>
      </c>
      <c r="E215" s="12" t="s">
        <v>9</v>
      </c>
      <c r="F215" s="12">
        <v>28</v>
      </c>
      <c r="G215" s="12" t="s">
        <v>11</v>
      </c>
    </row>
    <row r="216" spans="3:7" ht="15" thickBot="1" x14ac:dyDescent="0.35">
      <c r="C216" s="10">
        <v>43242</v>
      </c>
      <c r="D216" s="11">
        <v>0.40068287037037037</v>
      </c>
      <c r="E216" s="12" t="s">
        <v>9</v>
      </c>
      <c r="F216" s="12">
        <v>27</v>
      </c>
      <c r="G216" s="12" t="s">
        <v>11</v>
      </c>
    </row>
    <row r="217" spans="3:7" ht="15" thickBot="1" x14ac:dyDescent="0.35">
      <c r="C217" s="10">
        <v>43242</v>
      </c>
      <c r="D217" s="11">
        <v>0.40900462962962963</v>
      </c>
      <c r="E217" s="12" t="s">
        <v>9</v>
      </c>
      <c r="F217" s="12">
        <v>10</v>
      </c>
      <c r="G217" s="12" t="s">
        <v>10</v>
      </c>
    </row>
    <row r="218" spans="3:7" ht="15" thickBot="1" x14ac:dyDescent="0.35">
      <c r="C218" s="10">
        <v>43242</v>
      </c>
      <c r="D218" s="11">
        <v>0.41719907407407408</v>
      </c>
      <c r="E218" s="12" t="s">
        <v>9</v>
      </c>
      <c r="F218" s="12">
        <v>10</v>
      </c>
      <c r="G218" s="12" t="s">
        <v>11</v>
      </c>
    </row>
    <row r="219" spans="3:7" ht="15" thickBot="1" x14ac:dyDescent="0.35">
      <c r="C219" s="10">
        <v>43242</v>
      </c>
      <c r="D219" s="11">
        <v>0.43878472222222226</v>
      </c>
      <c r="E219" s="12" t="s">
        <v>9</v>
      </c>
      <c r="F219" s="12">
        <v>9</v>
      </c>
      <c r="G219" s="12" t="s">
        <v>11</v>
      </c>
    </row>
    <row r="220" spans="3:7" ht="15" thickBot="1" x14ac:dyDescent="0.35">
      <c r="C220" s="10">
        <v>43242</v>
      </c>
      <c r="D220" s="11">
        <v>0.4484143518518518</v>
      </c>
      <c r="E220" s="12" t="s">
        <v>9</v>
      </c>
      <c r="F220" s="12">
        <v>11</v>
      </c>
      <c r="G220" s="12" t="s">
        <v>11</v>
      </c>
    </row>
    <row r="221" spans="3:7" ht="15" thickBot="1" x14ac:dyDescent="0.35">
      <c r="C221" s="10">
        <v>43242</v>
      </c>
      <c r="D221" s="11">
        <v>0.45042824074074073</v>
      </c>
      <c r="E221" s="12" t="s">
        <v>9</v>
      </c>
      <c r="F221" s="12">
        <v>34</v>
      </c>
      <c r="G221" s="12" t="s">
        <v>10</v>
      </c>
    </row>
    <row r="222" spans="3:7" ht="15" thickBot="1" x14ac:dyDescent="0.35">
      <c r="C222" s="10">
        <v>43242</v>
      </c>
      <c r="D222" s="11">
        <v>0.45995370370370375</v>
      </c>
      <c r="E222" s="12" t="s">
        <v>9</v>
      </c>
      <c r="F222" s="12">
        <v>28</v>
      </c>
      <c r="G222" s="12" t="s">
        <v>11</v>
      </c>
    </row>
    <row r="223" spans="3:7" ht="15" thickBot="1" x14ac:dyDescent="0.35">
      <c r="C223" s="10">
        <v>43242</v>
      </c>
      <c r="D223" s="11">
        <v>0.46180555555555558</v>
      </c>
      <c r="E223" s="12" t="s">
        <v>9</v>
      </c>
      <c r="F223" s="12">
        <v>19</v>
      </c>
      <c r="G223" s="12" t="s">
        <v>11</v>
      </c>
    </row>
    <row r="224" spans="3:7" ht="15" thickBot="1" x14ac:dyDescent="0.35">
      <c r="C224" s="10">
        <v>43242</v>
      </c>
      <c r="D224" s="11">
        <v>0.46795138888888888</v>
      </c>
      <c r="E224" s="12" t="s">
        <v>9</v>
      </c>
      <c r="F224" s="12">
        <v>10</v>
      </c>
      <c r="G224" s="12" t="s">
        <v>11</v>
      </c>
    </row>
    <row r="225" spans="3:7" ht="15" thickBot="1" x14ac:dyDescent="0.35">
      <c r="C225" s="10">
        <v>43242</v>
      </c>
      <c r="D225" s="11">
        <v>0.47371527777777778</v>
      </c>
      <c r="E225" s="12" t="s">
        <v>9</v>
      </c>
      <c r="F225" s="12">
        <v>11</v>
      </c>
      <c r="G225" s="12" t="s">
        <v>10</v>
      </c>
    </row>
    <row r="226" spans="3:7" ht="15" thickBot="1" x14ac:dyDescent="0.35">
      <c r="C226" s="10">
        <v>43242</v>
      </c>
      <c r="D226" s="11">
        <v>0.49439814814814814</v>
      </c>
      <c r="E226" s="12" t="s">
        <v>9</v>
      </c>
      <c r="F226" s="12">
        <v>17</v>
      </c>
      <c r="G226" s="12" t="s">
        <v>10</v>
      </c>
    </row>
    <row r="227" spans="3:7" ht="15" thickBot="1" x14ac:dyDescent="0.35">
      <c r="C227" s="10">
        <v>43242</v>
      </c>
      <c r="D227" s="11">
        <v>0.49513888888888885</v>
      </c>
      <c r="E227" s="12" t="s">
        <v>9</v>
      </c>
      <c r="F227" s="12">
        <v>11</v>
      </c>
      <c r="G227" s="12" t="s">
        <v>11</v>
      </c>
    </row>
    <row r="228" spans="3:7" ht="15" thickBot="1" x14ac:dyDescent="0.35">
      <c r="C228" s="10">
        <v>43242</v>
      </c>
      <c r="D228" s="11">
        <v>0.51059027777777777</v>
      </c>
      <c r="E228" s="12" t="s">
        <v>9</v>
      </c>
      <c r="F228" s="12">
        <v>10</v>
      </c>
      <c r="G228" s="12" t="s">
        <v>11</v>
      </c>
    </row>
    <row r="229" spans="3:7" ht="15" thickBot="1" x14ac:dyDescent="0.35">
      <c r="C229" s="10">
        <v>43242</v>
      </c>
      <c r="D229" s="11">
        <v>0.51211805555555556</v>
      </c>
      <c r="E229" s="12" t="s">
        <v>9</v>
      </c>
      <c r="F229" s="12">
        <v>10</v>
      </c>
      <c r="G229" s="12" t="s">
        <v>11</v>
      </c>
    </row>
    <row r="230" spans="3:7" ht="15" thickBot="1" x14ac:dyDescent="0.35">
      <c r="C230" s="10">
        <v>43242</v>
      </c>
      <c r="D230" s="11">
        <v>0.51255787037037037</v>
      </c>
      <c r="E230" s="12" t="s">
        <v>9</v>
      </c>
      <c r="F230" s="12">
        <v>14</v>
      </c>
      <c r="G230" s="12" t="s">
        <v>10</v>
      </c>
    </row>
    <row r="231" spans="3:7" ht="15" thickBot="1" x14ac:dyDescent="0.35">
      <c r="C231" s="10">
        <v>43242</v>
      </c>
      <c r="D231" s="11">
        <v>0.51268518518518513</v>
      </c>
      <c r="E231" s="12" t="s">
        <v>9</v>
      </c>
      <c r="F231" s="12">
        <v>14</v>
      </c>
      <c r="G231" s="12" t="s">
        <v>10</v>
      </c>
    </row>
    <row r="232" spans="3:7" ht="15" thickBot="1" x14ac:dyDescent="0.35">
      <c r="C232" s="10">
        <v>43242</v>
      </c>
      <c r="D232" s="11">
        <v>0.53055555555555556</v>
      </c>
      <c r="E232" s="12" t="s">
        <v>9</v>
      </c>
      <c r="F232" s="12">
        <v>16</v>
      </c>
      <c r="G232" s="12" t="s">
        <v>10</v>
      </c>
    </row>
    <row r="233" spans="3:7" ht="15" thickBot="1" x14ac:dyDescent="0.35">
      <c r="C233" s="10">
        <v>43242</v>
      </c>
      <c r="D233" s="11">
        <v>0.53339120370370374</v>
      </c>
      <c r="E233" s="12" t="s">
        <v>9</v>
      </c>
      <c r="F233" s="12">
        <v>29</v>
      </c>
      <c r="G233" s="12" t="s">
        <v>10</v>
      </c>
    </row>
    <row r="234" spans="3:7" ht="15" thickBot="1" x14ac:dyDescent="0.35">
      <c r="C234" s="10">
        <v>43242</v>
      </c>
      <c r="D234" s="11">
        <v>0.53341435185185182</v>
      </c>
      <c r="E234" s="12" t="s">
        <v>9</v>
      </c>
      <c r="F234" s="12">
        <v>26</v>
      </c>
      <c r="G234" s="12" t="s">
        <v>10</v>
      </c>
    </row>
    <row r="235" spans="3:7" ht="15" thickBot="1" x14ac:dyDescent="0.35">
      <c r="C235" s="10">
        <v>43242</v>
      </c>
      <c r="D235" s="11">
        <v>0.55136574074074074</v>
      </c>
      <c r="E235" s="12" t="s">
        <v>9</v>
      </c>
      <c r="F235" s="12">
        <v>23</v>
      </c>
      <c r="G235" s="12" t="s">
        <v>11</v>
      </c>
    </row>
    <row r="236" spans="3:7" ht="15" thickBot="1" x14ac:dyDescent="0.35">
      <c r="C236" s="10">
        <v>43242</v>
      </c>
      <c r="D236" s="11">
        <v>0.56034722222222222</v>
      </c>
      <c r="E236" s="12" t="s">
        <v>9</v>
      </c>
      <c r="F236" s="12">
        <v>12</v>
      </c>
      <c r="G236" s="12" t="s">
        <v>11</v>
      </c>
    </row>
    <row r="237" spans="3:7" ht="15" thickBot="1" x14ac:dyDescent="0.35">
      <c r="C237" s="10">
        <v>43242</v>
      </c>
      <c r="D237" s="11">
        <v>0.56813657407407414</v>
      </c>
      <c r="E237" s="12" t="s">
        <v>9</v>
      </c>
      <c r="F237" s="12">
        <v>25</v>
      </c>
      <c r="G237" s="12" t="s">
        <v>10</v>
      </c>
    </row>
    <row r="238" spans="3:7" ht="15" thickBot="1" x14ac:dyDescent="0.35">
      <c r="C238" s="10">
        <v>43242</v>
      </c>
      <c r="D238" s="11">
        <v>0.56819444444444445</v>
      </c>
      <c r="E238" s="12" t="s">
        <v>9</v>
      </c>
      <c r="F238" s="12">
        <v>15</v>
      </c>
      <c r="G238" s="12" t="s">
        <v>10</v>
      </c>
    </row>
    <row r="239" spans="3:7" ht="15" thickBot="1" x14ac:dyDescent="0.35">
      <c r="C239" s="10">
        <v>43242</v>
      </c>
      <c r="D239" s="11">
        <v>0.56940972222222219</v>
      </c>
      <c r="E239" s="12" t="s">
        <v>9</v>
      </c>
      <c r="F239" s="12">
        <v>23</v>
      </c>
      <c r="G239" s="12" t="s">
        <v>10</v>
      </c>
    </row>
    <row r="240" spans="3:7" ht="15" thickBot="1" x14ac:dyDescent="0.35">
      <c r="C240" s="10">
        <v>43242</v>
      </c>
      <c r="D240" s="11">
        <v>0.5721180555555555</v>
      </c>
      <c r="E240" s="12" t="s">
        <v>9</v>
      </c>
      <c r="F240" s="12">
        <v>17</v>
      </c>
      <c r="G240" s="12" t="s">
        <v>11</v>
      </c>
    </row>
    <row r="241" spans="3:7" ht="15" thickBot="1" x14ac:dyDescent="0.35">
      <c r="C241" s="10">
        <v>43242</v>
      </c>
      <c r="D241" s="11">
        <v>0.5743287037037037</v>
      </c>
      <c r="E241" s="12" t="s">
        <v>9</v>
      </c>
      <c r="F241" s="12">
        <v>17</v>
      </c>
      <c r="G241" s="12" t="s">
        <v>11</v>
      </c>
    </row>
    <row r="242" spans="3:7" ht="15" thickBot="1" x14ac:dyDescent="0.35">
      <c r="C242" s="10">
        <v>43242</v>
      </c>
      <c r="D242" s="11">
        <v>0.58283564814814814</v>
      </c>
      <c r="E242" s="12" t="s">
        <v>9</v>
      </c>
      <c r="F242" s="12">
        <v>17</v>
      </c>
      <c r="G242" s="12" t="s">
        <v>10</v>
      </c>
    </row>
    <row r="243" spans="3:7" ht="15" thickBot="1" x14ac:dyDescent="0.35">
      <c r="C243" s="10">
        <v>43242</v>
      </c>
      <c r="D243" s="11">
        <v>0.60598379629629628</v>
      </c>
      <c r="E243" s="12" t="s">
        <v>9</v>
      </c>
      <c r="F243" s="12">
        <v>14</v>
      </c>
      <c r="G243" s="12" t="s">
        <v>11</v>
      </c>
    </row>
    <row r="244" spans="3:7" ht="15" thickBot="1" x14ac:dyDescent="0.35">
      <c r="C244" s="10">
        <v>43242</v>
      </c>
      <c r="D244" s="11">
        <v>0.60752314814814812</v>
      </c>
      <c r="E244" s="12" t="s">
        <v>9</v>
      </c>
      <c r="F244" s="12">
        <v>11</v>
      </c>
      <c r="G244" s="12" t="s">
        <v>11</v>
      </c>
    </row>
    <row r="245" spans="3:7" ht="15" thickBot="1" x14ac:dyDescent="0.35">
      <c r="C245" s="10">
        <v>43242</v>
      </c>
      <c r="D245" s="11">
        <v>0.62834490740740734</v>
      </c>
      <c r="E245" s="12" t="s">
        <v>9</v>
      </c>
      <c r="F245" s="12">
        <v>17</v>
      </c>
      <c r="G245" s="12" t="s">
        <v>10</v>
      </c>
    </row>
    <row r="246" spans="3:7" ht="15" thickBot="1" x14ac:dyDescent="0.35">
      <c r="C246" s="10">
        <v>43242</v>
      </c>
      <c r="D246" s="11">
        <v>0.62892361111111106</v>
      </c>
      <c r="E246" s="12" t="s">
        <v>9</v>
      </c>
      <c r="F246" s="12">
        <v>28</v>
      </c>
      <c r="G246" s="12" t="s">
        <v>10</v>
      </c>
    </row>
    <row r="247" spans="3:7" ht="15" thickBot="1" x14ac:dyDescent="0.35">
      <c r="C247" s="10">
        <v>43242</v>
      </c>
      <c r="D247" s="11">
        <v>0.63863425925925921</v>
      </c>
      <c r="E247" s="12" t="s">
        <v>9</v>
      </c>
      <c r="F247" s="12">
        <v>20</v>
      </c>
      <c r="G247" s="12" t="s">
        <v>11</v>
      </c>
    </row>
    <row r="248" spans="3:7" ht="15" thickBot="1" x14ac:dyDescent="0.35">
      <c r="C248" s="10">
        <v>43242</v>
      </c>
      <c r="D248" s="11">
        <v>0.64686342592592594</v>
      </c>
      <c r="E248" s="12" t="s">
        <v>9</v>
      </c>
      <c r="F248" s="12">
        <v>20</v>
      </c>
      <c r="G248" s="12" t="s">
        <v>10</v>
      </c>
    </row>
    <row r="249" spans="3:7" ht="15" thickBot="1" x14ac:dyDescent="0.35">
      <c r="C249" s="10">
        <v>43242</v>
      </c>
      <c r="D249" s="11">
        <v>0.65363425925925933</v>
      </c>
      <c r="E249" s="12" t="s">
        <v>9</v>
      </c>
      <c r="F249" s="12">
        <v>25</v>
      </c>
      <c r="G249" s="12" t="s">
        <v>11</v>
      </c>
    </row>
    <row r="250" spans="3:7" ht="15" thickBot="1" x14ac:dyDescent="0.35">
      <c r="C250" s="10">
        <v>43242</v>
      </c>
      <c r="D250" s="11">
        <v>0.65365740740740741</v>
      </c>
      <c r="E250" s="12" t="s">
        <v>9</v>
      </c>
      <c r="F250" s="12">
        <v>26</v>
      </c>
      <c r="G250" s="12" t="s">
        <v>11</v>
      </c>
    </row>
    <row r="251" spans="3:7" ht="15" thickBot="1" x14ac:dyDescent="0.35">
      <c r="C251" s="10">
        <v>43242</v>
      </c>
      <c r="D251" s="11">
        <v>0.65366898148148145</v>
      </c>
      <c r="E251" s="12" t="s">
        <v>9</v>
      </c>
      <c r="F251" s="12">
        <v>19</v>
      </c>
      <c r="G251" s="12" t="s">
        <v>11</v>
      </c>
    </row>
    <row r="252" spans="3:7" ht="15" thickBot="1" x14ac:dyDescent="0.35">
      <c r="C252" s="10">
        <v>43242</v>
      </c>
      <c r="D252" s="11">
        <v>0.67261574074074071</v>
      </c>
      <c r="E252" s="12" t="s">
        <v>9</v>
      </c>
      <c r="F252" s="12">
        <v>20</v>
      </c>
      <c r="G252" s="12" t="s">
        <v>10</v>
      </c>
    </row>
    <row r="253" spans="3:7" ht="15" thickBot="1" x14ac:dyDescent="0.35">
      <c r="C253" s="10">
        <v>43242</v>
      </c>
      <c r="D253" s="11">
        <v>0.67268518518518527</v>
      </c>
      <c r="E253" s="12" t="s">
        <v>9</v>
      </c>
      <c r="F253" s="12">
        <v>13</v>
      </c>
      <c r="G253" s="12" t="s">
        <v>10</v>
      </c>
    </row>
    <row r="254" spans="3:7" ht="15" thickBot="1" x14ac:dyDescent="0.35">
      <c r="C254" s="10">
        <v>43242</v>
      </c>
      <c r="D254" s="11">
        <v>0.68608796296296293</v>
      </c>
      <c r="E254" s="12" t="s">
        <v>9</v>
      </c>
      <c r="F254" s="12">
        <v>24</v>
      </c>
      <c r="G254" s="12" t="s">
        <v>10</v>
      </c>
    </row>
    <row r="255" spans="3:7" ht="15" thickBot="1" x14ac:dyDescent="0.35">
      <c r="C255" s="10">
        <v>43242</v>
      </c>
      <c r="D255" s="11">
        <v>0.69193287037037043</v>
      </c>
      <c r="E255" s="12" t="s">
        <v>9</v>
      </c>
      <c r="F255" s="12">
        <v>10</v>
      </c>
      <c r="G255" s="12" t="s">
        <v>10</v>
      </c>
    </row>
    <row r="256" spans="3:7" ht="15" thickBot="1" x14ac:dyDescent="0.35">
      <c r="C256" s="10">
        <v>43242</v>
      </c>
      <c r="D256" s="11">
        <v>0.69995370370370369</v>
      </c>
      <c r="E256" s="12" t="s">
        <v>9</v>
      </c>
      <c r="F256" s="12">
        <v>23</v>
      </c>
      <c r="G256" s="12" t="s">
        <v>10</v>
      </c>
    </row>
    <row r="257" spans="3:7" ht="15" thickBot="1" x14ac:dyDescent="0.35">
      <c r="C257" s="10">
        <v>43242</v>
      </c>
      <c r="D257" s="11">
        <v>0.7024421296296296</v>
      </c>
      <c r="E257" s="12" t="s">
        <v>9</v>
      </c>
      <c r="F257" s="12">
        <v>12</v>
      </c>
      <c r="G257" s="12" t="s">
        <v>11</v>
      </c>
    </row>
    <row r="258" spans="3:7" ht="15" thickBot="1" x14ac:dyDescent="0.35">
      <c r="C258" s="10">
        <v>43242</v>
      </c>
      <c r="D258" s="11">
        <v>0.70502314814814815</v>
      </c>
      <c r="E258" s="12" t="s">
        <v>9</v>
      </c>
      <c r="F258" s="12">
        <v>19</v>
      </c>
      <c r="G258" s="12" t="s">
        <v>10</v>
      </c>
    </row>
    <row r="259" spans="3:7" ht="15" thickBot="1" x14ac:dyDescent="0.35">
      <c r="C259" s="10">
        <v>43242</v>
      </c>
      <c r="D259" s="11">
        <v>0.70723379629629635</v>
      </c>
      <c r="E259" s="12" t="s">
        <v>9</v>
      </c>
      <c r="F259" s="12">
        <v>14</v>
      </c>
      <c r="G259" s="12" t="s">
        <v>11</v>
      </c>
    </row>
    <row r="260" spans="3:7" ht="15" thickBot="1" x14ac:dyDescent="0.35">
      <c r="C260" s="10">
        <v>43242</v>
      </c>
      <c r="D260" s="11">
        <v>0.7106365740740741</v>
      </c>
      <c r="E260" s="12" t="s">
        <v>9</v>
      </c>
      <c r="F260" s="12">
        <v>31</v>
      </c>
      <c r="G260" s="12" t="s">
        <v>10</v>
      </c>
    </row>
    <row r="261" spans="3:7" ht="15" thickBot="1" x14ac:dyDescent="0.35">
      <c r="C261" s="10">
        <v>43242</v>
      </c>
      <c r="D261" s="11">
        <v>0.71211805555555552</v>
      </c>
      <c r="E261" s="12" t="s">
        <v>9</v>
      </c>
      <c r="F261" s="12">
        <v>22</v>
      </c>
      <c r="G261" s="12" t="s">
        <v>11</v>
      </c>
    </row>
    <row r="262" spans="3:7" ht="15" thickBot="1" x14ac:dyDescent="0.35">
      <c r="C262" s="10">
        <v>43242</v>
      </c>
      <c r="D262" s="11">
        <v>0.71462962962962961</v>
      </c>
      <c r="E262" s="12" t="s">
        <v>9</v>
      </c>
      <c r="F262" s="12">
        <v>15</v>
      </c>
      <c r="G262" s="12" t="s">
        <v>10</v>
      </c>
    </row>
    <row r="263" spans="3:7" ht="15" thickBot="1" x14ac:dyDescent="0.35">
      <c r="C263" s="10">
        <v>43242</v>
      </c>
      <c r="D263" s="11">
        <v>0.72261574074074064</v>
      </c>
      <c r="E263" s="12" t="s">
        <v>9</v>
      </c>
      <c r="F263" s="12">
        <v>11</v>
      </c>
      <c r="G263" s="12" t="s">
        <v>11</v>
      </c>
    </row>
    <row r="264" spans="3:7" ht="15" thickBot="1" x14ac:dyDescent="0.35">
      <c r="C264" s="10">
        <v>43242</v>
      </c>
      <c r="D264" s="11">
        <v>0.72516203703703708</v>
      </c>
      <c r="E264" s="12" t="s">
        <v>9</v>
      </c>
      <c r="F264" s="12">
        <v>16</v>
      </c>
      <c r="G264" s="12" t="s">
        <v>11</v>
      </c>
    </row>
    <row r="265" spans="3:7" ht="15" thickBot="1" x14ac:dyDescent="0.35">
      <c r="C265" s="10">
        <v>43242</v>
      </c>
      <c r="D265" s="11">
        <v>0.7290740740740741</v>
      </c>
      <c r="E265" s="12" t="s">
        <v>9</v>
      </c>
      <c r="F265" s="12">
        <v>25</v>
      </c>
      <c r="G265" s="12" t="s">
        <v>10</v>
      </c>
    </row>
    <row r="266" spans="3:7" ht="15" thickBot="1" x14ac:dyDescent="0.35">
      <c r="C266" s="10">
        <v>43242</v>
      </c>
      <c r="D266" s="11">
        <v>0.73021990740740739</v>
      </c>
      <c r="E266" s="12" t="s">
        <v>9</v>
      </c>
      <c r="F266" s="12">
        <v>11</v>
      </c>
      <c r="G266" s="12" t="s">
        <v>10</v>
      </c>
    </row>
    <row r="267" spans="3:7" ht="15" thickBot="1" x14ac:dyDescent="0.35">
      <c r="C267" s="10">
        <v>43242</v>
      </c>
      <c r="D267" s="11">
        <v>0.7303587962962963</v>
      </c>
      <c r="E267" s="12" t="s">
        <v>9</v>
      </c>
      <c r="F267" s="12">
        <v>13</v>
      </c>
      <c r="G267" s="12" t="s">
        <v>11</v>
      </c>
    </row>
    <row r="268" spans="3:7" ht="15" thickBot="1" x14ac:dyDescent="0.35">
      <c r="C268" s="10">
        <v>43242</v>
      </c>
      <c r="D268" s="11">
        <v>0.73237268518518517</v>
      </c>
      <c r="E268" s="12" t="s">
        <v>9</v>
      </c>
      <c r="F268" s="12">
        <v>13</v>
      </c>
      <c r="G268" s="12" t="s">
        <v>11</v>
      </c>
    </row>
    <row r="269" spans="3:7" ht="15" thickBot="1" x14ac:dyDescent="0.35">
      <c r="C269" s="10">
        <v>43242</v>
      </c>
      <c r="D269" s="11">
        <v>0.73335648148148147</v>
      </c>
      <c r="E269" s="12" t="s">
        <v>9</v>
      </c>
      <c r="F269" s="12">
        <v>33</v>
      </c>
      <c r="G269" s="12" t="s">
        <v>10</v>
      </c>
    </row>
    <row r="270" spans="3:7" ht="15" thickBot="1" x14ac:dyDescent="0.35">
      <c r="C270" s="10">
        <v>43242</v>
      </c>
      <c r="D270" s="11">
        <v>0.73925925925925917</v>
      </c>
      <c r="E270" s="12" t="s">
        <v>9</v>
      </c>
      <c r="F270" s="12">
        <v>15</v>
      </c>
      <c r="G270" s="12" t="s">
        <v>10</v>
      </c>
    </row>
    <row r="271" spans="3:7" ht="15" thickBot="1" x14ac:dyDescent="0.35">
      <c r="C271" s="10">
        <v>43242</v>
      </c>
      <c r="D271" s="11">
        <v>0.73935185185185182</v>
      </c>
      <c r="E271" s="12" t="s">
        <v>9</v>
      </c>
      <c r="F271" s="12">
        <v>20</v>
      </c>
      <c r="G271" s="12" t="s">
        <v>10</v>
      </c>
    </row>
    <row r="272" spans="3:7" ht="15" thickBot="1" x14ac:dyDescent="0.35">
      <c r="C272" s="10">
        <v>43242</v>
      </c>
      <c r="D272" s="11">
        <v>0.74357638888888899</v>
      </c>
      <c r="E272" s="12" t="s">
        <v>9</v>
      </c>
      <c r="F272" s="12">
        <v>31</v>
      </c>
      <c r="G272" s="12" t="s">
        <v>10</v>
      </c>
    </row>
    <row r="273" spans="3:7" ht="15" thickBot="1" x14ac:dyDescent="0.35">
      <c r="C273" s="10">
        <v>43242</v>
      </c>
      <c r="D273" s="11">
        <v>0.74790509259259252</v>
      </c>
      <c r="E273" s="12" t="s">
        <v>9</v>
      </c>
      <c r="F273" s="12">
        <v>24</v>
      </c>
      <c r="G273" s="12" t="s">
        <v>10</v>
      </c>
    </row>
    <row r="274" spans="3:7" ht="15" thickBot="1" x14ac:dyDescent="0.35">
      <c r="C274" s="10">
        <v>43242</v>
      </c>
      <c r="D274" s="11">
        <v>0.75814814814814813</v>
      </c>
      <c r="E274" s="12" t="s">
        <v>9</v>
      </c>
      <c r="F274" s="12">
        <v>14</v>
      </c>
      <c r="G274" s="12" t="s">
        <v>10</v>
      </c>
    </row>
    <row r="275" spans="3:7" ht="15" thickBot="1" x14ac:dyDescent="0.35">
      <c r="C275" s="10">
        <v>43242</v>
      </c>
      <c r="D275" s="11">
        <v>0.75898148148148159</v>
      </c>
      <c r="E275" s="12" t="s">
        <v>9</v>
      </c>
      <c r="F275" s="12">
        <v>24</v>
      </c>
      <c r="G275" s="12" t="s">
        <v>10</v>
      </c>
    </row>
    <row r="276" spans="3:7" ht="15" thickBot="1" x14ac:dyDescent="0.35">
      <c r="C276" s="10">
        <v>43242</v>
      </c>
      <c r="D276" s="11">
        <v>0.75978009259259249</v>
      </c>
      <c r="E276" s="12" t="s">
        <v>9</v>
      </c>
      <c r="F276" s="12">
        <v>25</v>
      </c>
      <c r="G276" s="12" t="s">
        <v>10</v>
      </c>
    </row>
    <row r="277" spans="3:7" ht="15" thickBot="1" x14ac:dyDescent="0.35">
      <c r="C277" s="10">
        <v>43242</v>
      </c>
      <c r="D277" s="11">
        <v>0.76250000000000007</v>
      </c>
      <c r="E277" s="12" t="s">
        <v>9</v>
      </c>
      <c r="F277" s="12">
        <v>27</v>
      </c>
      <c r="G277" s="12" t="s">
        <v>10</v>
      </c>
    </row>
    <row r="278" spans="3:7" ht="15" thickBot="1" x14ac:dyDescent="0.35">
      <c r="C278" s="10">
        <v>43242</v>
      </c>
      <c r="D278" s="11">
        <v>0.76273148148148151</v>
      </c>
      <c r="E278" s="12" t="s">
        <v>9</v>
      </c>
      <c r="F278" s="12">
        <v>11</v>
      </c>
      <c r="G278" s="12" t="s">
        <v>11</v>
      </c>
    </row>
    <row r="279" spans="3:7" ht="15" thickBot="1" x14ac:dyDescent="0.35">
      <c r="C279" s="10">
        <v>43242</v>
      </c>
      <c r="D279" s="11">
        <v>0.76709490740740749</v>
      </c>
      <c r="E279" s="12" t="s">
        <v>9</v>
      </c>
      <c r="F279" s="12">
        <v>22</v>
      </c>
      <c r="G279" s="12" t="s">
        <v>10</v>
      </c>
    </row>
    <row r="280" spans="3:7" ht="15" thickBot="1" x14ac:dyDescent="0.35">
      <c r="C280" s="10">
        <v>43242</v>
      </c>
      <c r="D280" s="11">
        <v>0.77785879629629628</v>
      </c>
      <c r="E280" s="12" t="s">
        <v>9</v>
      </c>
      <c r="F280" s="12">
        <v>18</v>
      </c>
      <c r="G280" s="12" t="s">
        <v>10</v>
      </c>
    </row>
    <row r="281" spans="3:7" ht="15" thickBot="1" x14ac:dyDescent="0.35">
      <c r="C281" s="10">
        <v>43242</v>
      </c>
      <c r="D281" s="11">
        <v>0.77800925925925923</v>
      </c>
      <c r="E281" s="12" t="s">
        <v>9</v>
      </c>
      <c r="F281" s="12">
        <v>10</v>
      </c>
      <c r="G281" s="12" t="s">
        <v>11</v>
      </c>
    </row>
    <row r="282" spans="3:7" ht="15" thickBot="1" x14ac:dyDescent="0.35">
      <c r="C282" s="10">
        <v>43242</v>
      </c>
      <c r="D282" s="11">
        <v>0.77917824074074071</v>
      </c>
      <c r="E282" s="12" t="s">
        <v>9</v>
      </c>
      <c r="F282" s="12">
        <v>10</v>
      </c>
      <c r="G282" s="12" t="s">
        <v>11</v>
      </c>
    </row>
    <row r="283" spans="3:7" ht="15" thickBot="1" x14ac:dyDescent="0.35">
      <c r="C283" s="10">
        <v>43242</v>
      </c>
      <c r="D283" s="11">
        <v>0.77960648148148148</v>
      </c>
      <c r="E283" s="12" t="s">
        <v>9</v>
      </c>
      <c r="F283" s="12">
        <v>13</v>
      </c>
      <c r="G283" s="12" t="s">
        <v>11</v>
      </c>
    </row>
    <row r="284" spans="3:7" ht="15" thickBot="1" x14ac:dyDescent="0.35">
      <c r="C284" s="10">
        <v>43242</v>
      </c>
      <c r="D284" s="11">
        <v>0.78425925925925932</v>
      </c>
      <c r="E284" s="12" t="s">
        <v>9</v>
      </c>
      <c r="F284" s="12">
        <v>11</v>
      </c>
      <c r="G284" s="12" t="s">
        <v>10</v>
      </c>
    </row>
    <row r="285" spans="3:7" ht="15" thickBot="1" x14ac:dyDescent="0.35">
      <c r="C285" s="10">
        <v>43242</v>
      </c>
      <c r="D285" s="11">
        <v>0.7866550925925927</v>
      </c>
      <c r="E285" s="12" t="s">
        <v>9</v>
      </c>
      <c r="F285" s="12">
        <v>28</v>
      </c>
      <c r="G285" s="12" t="s">
        <v>10</v>
      </c>
    </row>
    <row r="286" spans="3:7" ht="15" thickBot="1" x14ac:dyDescent="0.35">
      <c r="C286" s="10">
        <v>43242</v>
      </c>
      <c r="D286" s="11">
        <v>0.78886574074074067</v>
      </c>
      <c r="E286" s="12" t="s">
        <v>9</v>
      </c>
      <c r="F286" s="12">
        <v>11</v>
      </c>
      <c r="G286" s="12" t="s">
        <v>11</v>
      </c>
    </row>
    <row r="287" spans="3:7" ht="15" thickBot="1" x14ac:dyDescent="0.35">
      <c r="C287" s="10">
        <v>43242</v>
      </c>
      <c r="D287" s="11">
        <v>0.79160879629629621</v>
      </c>
      <c r="E287" s="12" t="s">
        <v>9</v>
      </c>
      <c r="F287" s="12">
        <v>19</v>
      </c>
      <c r="G287" s="12" t="s">
        <v>10</v>
      </c>
    </row>
    <row r="288" spans="3:7" ht="15" thickBot="1" x14ac:dyDescent="0.35">
      <c r="C288" s="10">
        <v>43242</v>
      </c>
      <c r="D288" s="11">
        <v>0.80939814814814814</v>
      </c>
      <c r="E288" s="12" t="s">
        <v>9</v>
      </c>
      <c r="F288" s="12">
        <v>39</v>
      </c>
      <c r="G288" s="12" t="s">
        <v>10</v>
      </c>
    </row>
    <row r="289" spans="3:7" ht="15" thickBot="1" x14ac:dyDescent="0.35">
      <c r="C289" s="10">
        <v>43242</v>
      </c>
      <c r="D289" s="11">
        <v>0.8114351851851852</v>
      </c>
      <c r="E289" s="12" t="s">
        <v>9</v>
      </c>
      <c r="F289" s="12">
        <v>11</v>
      </c>
      <c r="G289" s="12" t="s">
        <v>10</v>
      </c>
    </row>
    <row r="290" spans="3:7" ht="15" thickBot="1" x14ac:dyDescent="0.35">
      <c r="C290" s="10">
        <v>43242</v>
      </c>
      <c r="D290" s="11">
        <v>0.82142361111111117</v>
      </c>
      <c r="E290" s="12" t="s">
        <v>9</v>
      </c>
      <c r="F290" s="12">
        <v>10</v>
      </c>
      <c r="G290" s="12" t="s">
        <v>10</v>
      </c>
    </row>
    <row r="291" spans="3:7" ht="15" thickBot="1" x14ac:dyDescent="0.35">
      <c r="C291" s="10">
        <v>43242</v>
      </c>
      <c r="D291" s="11">
        <v>0.82208333333333339</v>
      </c>
      <c r="E291" s="12" t="s">
        <v>9</v>
      </c>
      <c r="F291" s="12">
        <v>10</v>
      </c>
      <c r="G291" s="12" t="s">
        <v>10</v>
      </c>
    </row>
    <row r="292" spans="3:7" ht="15" thickBot="1" x14ac:dyDescent="0.35">
      <c r="C292" s="10">
        <v>43242</v>
      </c>
      <c r="D292" s="11">
        <v>0.82224537037037038</v>
      </c>
      <c r="E292" s="12" t="s">
        <v>9</v>
      </c>
      <c r="F292" s="12">
        <v>12</v>
      </c>
      <c r="G292" s="12" t="s">
        <v>10</v>
      </c>
    </row>
    <row r="293" spans="3:7" ht="15" thickBot="1" x14ac:dyDescent="0.35">
      <c r="C293" s="10">
        <v>43242</v>
      </c>
      <c r="D293" s="11">
        <v>0.8321412037037037</v>
      </c>
      <c r="E293" s="12" t="s">
        <v>9</v>
      </c>
      <c r="F293" s="12">
        <v>13</v>
      </c>
      <c r="G293" s="12" t="s">
        <v>11</v>
      </c>
    </row>
    <row r="294" spans="3:7" ht="15" thickBot="1" x14ac:dyDescent="0.35">
      <c r="C294" s="10">
        <v>43242</v>
      </c>
      <c r="D294" s="11">
        <v>0.83366898148148139</v>
      </c>
      <c r="E294" s="12" t="s">
        <v>9</v>
      </c>
      <c r="F294" s="12">
        <v>13</v>
      </c>
      <c r="G294" s="12" t="s">
        <v>11</v>
      </c>
    </row>
    <row r="295" spans="3:7" ht="15" thickBot="1" x14ac:dyDescent="0.35">
      <c r="C295" s="10">
        <v>43242</v>
      </c>
      <c r="D295" s="11">
        <v>0.83587962962962958</v>
      </c>
      <c r="E295" s="12" t="s">
        <v>9</v>
      </c>
      <c r="F295" s="12">
        <v>10</v>
      </c>
      <c r="G295" s="12" t="s">
        <v>11</v>
      </c>
    </row>
    <row r="296" spans="3:7" ht="15" thickBot="1" x14ac:dyDescent="0.35">
      <c r="C296" s="10">
        <v>43242</v>
      </c>
      <c r="D296" s="11">
        <v>0.84159722222222222</v>
      </c>
      <c r="E296" s="12" t="s">
        <v>9</v>
      </c>
      <c r="F296" s="12">
        <v>12</v>
      </c>
      <c r="G296" s="12" t="s">
        <v>11</v>
      </c>
    </row>
    <row r="297" spans="3:7" ht="15" thickBot="1" x14ac:dyDescent="0.35">
      <c r="C297" s="10">
        <v>43242</v>
      </c>
      <c r="D297" s="11">
        <v>0.84295138888888888</v>
      </c>
      <c r="E297" s="12" t="s">
        <v>9</v>
      </c>
      <c r="F297" s="12">
        <v>22</v>
      </c>
      <c r="G297" s="12" t="s">
        <v>10</v>
      </c>
    </row>
    <row r="298" spans="3:7" ht="15" thickBot="1" x14ac:dyDescent="0.35">
      <c r="C298" s="10">
        <v>43242</v>
      </c>
      <c r="D298" s="11">
        <v>0.84299768518518514</v>
      </c>
      <c r="E298" s="12" t="s">
        <v>9</v>
      </c>
      <c r="F298" s="12">
        <v>20</v>
      </c>
      <c r="G298" s="12" t="s">
        <v>11</v>
      </c>
    </row>
    <row r="299" spans="3:7" ht="15" thickBot="1" x14ac:dyDescent="0.35">
      <c r="C299" s="10">
        <v>43242</v>
      </c>
      <c r="D299" s="11">
        <v>0.84305555555555556</v>
      </c>
      <c r="E299" s="12" t="s">
        <v>9</v>
      </c>
      <c r="F299" s="12">
        <v>10</v>
      </c>
      <c r="G299" s="12" t="s">
        <v>11</v>
      </c>
    </row>
    <row r="300" spans="3:7" ht="15" thickBot="1" x14ac:dyDescent="0.35">
      <c r="C300" s="10">
        <v>43242</v>
      </c>
      <c r="D300" s="11">
        <v>0.84307870370370364</v>
      </c>
      <c r="E300" s="12" t="s">
        <v>9</v>
      </c>
      <c r="F300" s="12">
        <v>10</v>
      </c>
      <c r="G300" s="12" t="s">
        <v>11</v>
      </c>
    </row>
    <row r="301" spans="3:7" ht="15" thickBot="1" x14ac:dyDescent="0.35">
      <c r="C301" s="10">
        <v>43242</v>
      </c>
      <c r="D301" s="11">
        <v>0.84472222222222226</v>
      </c>
      <c r="E301" s="12" t="s">
        <v>9</v>
      </c>
      <c r="F301" s="12">
        <v>20</v>
      </c>
      <c r="G301" s="12" t="s">
        <v>11</v>
      </c>
    </row>
    <row r="302" spans="3:7" ht="15" thickBot="1" x14ac:dyDescent="0.35">
      <c r="C302" s="10">
        <v>43242</v>
      </c>
      <c r="D302" s="11">
        <v>0.84526620370370376</v>
      </c>
      <c r="E302" s="12" t="s">
        <v>9</v>
      </c>
      <c r="F302" s="12">
        <v>10</v>
      </c>
      <c r="G302" s="12" t="s">
        <v>11</v>
      </c>
    </row>
    <row r="303" spans="3:7" ht="15" thickBot="1" x14ac:dyDescent="0.35">
      <c r="C303" s="10">
        <v>43242</v>
      </c>
      <c r="D303" s="11">
        <v>0.84528935185185183</v>
      </c>
      <c r="E303" s="12" t="s">
        <v>9</v>
      </c>
      <c r="F303" s="12">
        <v>10</v>
      </c>
      <c r="G303" s="12" t="s">
        <v>11</v>
      </c>
    </row>
    <row r="304" spans="3:7" ht="15" thickBot="1" x14ac:dyDescent="0.35">
      <c r="C304" s="10">
        <v>43242</v>
      </c>
      <c r="D304" s="11">
        <v>0.84530092592592598</v>
      </c>
      <c r="E304" s="12" t="s">
        <v>9</v>
      </c>
      <c r="F304" s="12">
        <v>9</v>
      </c>
      <c r="G304" s="12" t="s">
        <v>11</v>
      </c>
    </row>
    <row r="305" spans="3:7" ht="15" thickBot="1" x14ac:dyDescent="0.35">
      <c r="C305" s="10">
        <v>43242</v>
      </c>
      <c r="D305" s="11">
        <v>0.84530092592592598</v>
      </c>
      <c r="E305" s="12" t="s">
        <v>9</v>
      </c>
      <c r="F305" s="12">
        <v>9</v>
      </c>
      <c r="G305" s="12" t="s">
        <v>11</v>
      </c>
    </row>
    <row r="306" spans="3:7" ht="15" thickBot="1" x14ac:dyDescent="0.35">
      <c r="C306" s="10">
        <v>43242</v>
      </c>
      <c r="D306" s="11">
        <v>0.84532407407407406</v>
      </c>
      <c r="E306" s="12" t="s">
        <v>9</v>
      </c>
      <c r="F306" s="12">
        <v>9</v>
      </c>
      <c r="G306" s="12" t="s">
        <v>11</v>
      </c>
    </row>
    <row r="307" spans="3:7" ht="15" thickBot="1" x14ac:dyDescent="0.35">
      <c r="C307" s="10">
        <v>43242</v>
      </c>
      <c r="D307" s="11">
        <v>0.8453356481481481</v>
      </c>
      <c r="E307" s="12" t="s">
        <v>9</v>
      </c>
      <c r="F307" s="12">
        <v>9</v>
      </c>
      <c r="G307" s="12" t="s">
        <v>11</v>
      </c>
    </row>
    <row r="308" spans="3:7" ht="15" thickBot="1" x14ac:dyDescent="0.35">
      <c r="C308" s="10">
        <v>43242</v>
      </c>
      <c r="D308" s="11">
        <v>0.84733796296296304</v>
      </c>
      <c r="E308" s="12" t="s">
        <v>9</v>
      </c>
      <c r="F308" s="12">
        <v>10</v>
      </c>
      <c r="G308" s="12" t="s">
        <v>11</v>
      </c>
    </row>
    <row r="309" spans="3:7" ht="15" thickBot="1" x14ac:dyDescent="0.35">
      <c r="C309" s="10">
        <v>43242</v>
      </c>
      <c r="D309" s="11">
        <v>0.85138888888888886</v>
      </c>
      <c r="E309" s="12" t="s">
        <v>9</v>
      </c>
      <c r="F309" s="12">
        <v>31</v>
      </c>
      <c r="G309" s="12" t="s">
        <v>11</v>
      </c>
    </row>
    <row r="310" spans="3:7" ht="15" thickBot="1" x14ac:dyDescent="0.35">
      <c r="C310" s="10">
        <v>43242</v>
      </c>
      <c r="D310" s="11">
        <v>0.85574074074074069</v>
      </c>
      <c r="E310" s="12" t="s">
        <v>9</v>
      </c>
      <c r="F310" s="12">
        <v>15</v>
      </c>
      <c r="G310" s="12" t="s">
        <v>10</v>
      </c>
    </row>
    <row r="311" spans="3:7" ht="15" thickBot="1" x14ac:dyDescent="0.35">
      <c r="C311" s="10">
        <v>43242</v>
      </c>
      <c r="D311" s="11">
        <v>0.85581018518518526</v>
      </c>
      <c r="E311" s="12" t="s">
        <v>9</v>
      </c>
      <c r="F311" s="12">
        <v>10</v>
      </c>
      <c r="G311" s="12" t="s">
        <v>10</v>
      </c>
    </row>
    <row r="312" spans="3:7" ht="15" thickBot="1" x14ac:dyDescent="0.35">
      <c r="C312" s="10">
        <v>43242</v>
      </c>
      <c r="D312" s="11">
        <v>0.85876157407407405</v>
      </c>
      <c r="E312" s="12" t="s">
        <v>9</v>
      </c>
      <c r="F312" s="12">
        <v>13</v>
      </c>
      <c r="G312" s="12" t="s">
        <v>11</v>
      </c>
    </row>
    <row r="313" spans="3:7" ht="15" thickBot="1" x14ac:dyDescent="0.35">
      <c r="C313" s="10">
        <v>43242</v>
      </c>
      <c r="D313" s="11">
        <v>0.85906249999999995</v>
      </c>
      <c r="E313" s="12" t="s">
        <v>9</v>
      </c>
      <c r="F313" s="12">
        <v>17</v>
      </c>
      <c r="G313" s="12" t="s">
        <v>10</v>
      </c>
    </row>
    <row r="314" spans="3:7" ht="15" thickBot="1" x14ac:dyDescent="0.35">
      <c r="C314" s="10">
        <v>43242</v>
      </c>
      <c r="D314" s="11">
        <v>0.86186342592592602</v>
      </c>
      <c r="E314" s="12" t="s">
        <v>9</v>
      </c>
      <c r="F314" s="12">
        <v>11</v>
      </c>
      <c r="G314" s="12" t="s">
        <v>11</v>
      </c>
    </row>
    <row r="315" spans="3:7" ht="15" thickBot="1" x14ac:dyDescent="0.35">
      <c r="C315" s="10">
        <v>43242</v>
      </c>
      <c r="D315" s="11">
        <v>0.86333333333333329</v>
      </c>
      <c r="E315" s="12" t="s">
        <v>9</v>
      </c>
      <c r="F315" s="12">
        <v>9</v>
      </c>
      <c r="G315" s="12" t="s">
        <v>10</v>
      </c>
    </row>
    <row r="316" spans="3:7" ht="15" thickBot="1" x14ac:dyDescent="0.35">
      <c r="C316" s="10">
        <v>43242</v>
      </c>
      <c r="D316" s="11">
        <v>0.86353009259259261</v>
      </c>
      <c r="E316" s="12" t="s">
        <v>9</v>
      </c>
      <c r="F316" s="12">
        <v>10</v>
      </c>
      <c r="G316" s="12" t="s">
        <v>11</v>
      </c>
    </row>
    <row r="317" spans="3:7" ht="15" thickBot="1" x14ac:dyDescent="0.35">
      <c r="C317" s="10">
        <v>43242</v>
      </c>
      <c r="D317" s="11">
        <v>0.86430555555555555</v>
      </c>
      <c r="E317" s="12" t="s">
        <v>9</v>
      </c>
      <c r="F317" s="12">
        <v>10</v>
      </c>
      <c r="G317" s="12" t="s">
        <v>10</v>
      </c>
    </row>
    <row r="318" spans="3:7" ht="15" thickBot="1" x14ac:dyDescent="0.35">
      <c r="C318" s="10">
        <v>43242</v>
      </c>
      <c r="D318" s="11">
        <v>0.86502314814814818</v>
      </c>
      <c r="E318" s="12" t="s">
        <v>9</v>
      </c>
      <c r="F318" s="12">
        <v>10</v>
      </c>
      <c r="G318" s="12" t="s">
        <v>10</v>
      </c>
    </row>
    <row r="319" spans="3:7" ht="15" thickBot="1" x14ac:dyDescent="0.35">
      <c r="C319" s="10">
        <v>43242</v>
      </c>
      <c r="D319" s="11">
        <v>0.89024305555555561</v>
      </c>
      <c r="E319" s="12" t="s">
        <v>9</v>
      </c>
      <c r="F319" s="12">
        <v>12</v>
      </c>
      <c r="G319" s="12" t="s">
        <v>10</v>
      </c>
    </row>
    <row r="320" spans="3:7" ht="15" thickBot="1" x14ac:dyDescent="0.35">
      <c r="C320" s="10">
        <v>43242</v>
      </c>
      <c r="D320" s="11">
        <v>0.90312500000000007</v>
      </c>
      <c r="E320" s="12" t="s">
        <v>9</v>
      </c>
      <c r="F320" s="12">
        <v>8</v>
      </c>
      <c r="G320" s="12" t="s">
        <v>11</v>
      </c>
    </row>
    <row r="321" spans="3:7" ht="15" thickBot="1" x14ac:dyDescent="0.35">
      <c r="C321" s="10">
        <v>43242</v>
      </c>
      <c r="D321" s="11">
        <v>0.90327546296296291</v>
      </c>
      <c r="E321" s="12" t="s">
        <v>9</v>
      </c>
      <c r="F321" s="12">
        <v>10</v>
      </c>
      <c r="G321" s="12" t="s">
        <v>11</v>
      </c>
    </row>
    <row r="322" spans="3:7" ht="15" thickBot="1" x14ac:dyDescent="0.35">
      <c r="C322" s="10">
        <v>43242</v>
      </c>
      <c r="D322" s="11">
        <v>0.90327546296296291</v>
      </c>
      <c r="E322" s="12" t="s">
        <v>9</v>
      </c>
      <c r="F322" s="12">
        <v>10</v>
      </c>
      <c r="G322" s="12" t="s">
        <v>11</v>
      </c>
    </row>
    <row r="323" spans="3:7" ht="15" thickBot="1" x14ac:dyDescent="0.35">
      <c r="C323" s="10">
        <v>43243</v>
      </c>
      <c r="D323" s="11">
        <v>0.13153935185185187</v>
      </c>
      <c r="E323" s="12" t="s">
        <v>9</v>
      </c>
      <c r="F323" s="12">
        <v>25</v>
      </c>
      <c r="G323" s="12" t="s">
        <v>10</v>
      </c>
    </row>
    <row r="324" spans="3:7" ht="15" thickBot="1" x14ac:dyDescent="0.35">
      <c r="C324" s="10">
        <v>43243</v>
      </c>
      <c r="D324" s="11">
        <v>0.13391203703703705</v>
      </c>
      <c r="E324" s="12" t="s">
        <v>9</v>
      </c>
      <c r="F324" s="12">
        <v>11</v>
      </c>
      <c r="G324" s="12" t="s">
        <v>11</v>
      </c>
    </row>
    <row r="325" spans="3:7" ht="15" thickBot="1" x14ac:dyDescent="0.35">
      <c r="C325" s="10">
        <v>43243</v>
      </c>
      <c r="D325" s="11">
        <v>0.13438657407407409</v>
      </c>
      <c r="E325" s="12" t="s">
        <v>9</v>
      </c>
      <c r="F325" s="12">
        <v>12</v>
      </c>
      <c r="G325" s="12" t="s">
        <v>11</v>
      </c>
    </row>
    <row r="326" spans="3:7" ht="15" thickBot="1" x14ac:dyDescent="0.35">
      <c r="C326" s="10">
        <v>43243</v>
      </c>
      <c r="D326" s="11">
        <v>0.2726851851851852</v>
      </c>
      <c r="E326" s="12" t="s">
        <v>9</v>
      </c>
      <c r="F326" s="12">
        <v>13</v>
      </c>
      <c r="G326" s="12" t="s">
        <v>11</v>
      </c>
    </row>
    <row r="327" spans="3:7" ht="15" thickBot="1" x14ac:dyDescent="0.35">
      <c r="C327" s="10">
        <v>43243</v>
      </c>
      <c r="D327" s="11">
        <v>0.28555555555555556</v>
      </c>
      <c r="E327" s="12" t="s">
        <v>9</v>
      </c>
      <c r="F327" s="12">
        <v>22</v>
      </c>
      <c r="G327" s="12" t="s">
        <v>11</v>
      </c>
    </row>
    <row r="328" spans="3:7" ht="15" thickBot="1" x14ac:dyDescent="0.35">
      <c r="C328" s="10">
        <v>43243</v>
      </c>
      <c r="D328" s="11">
        <v>0.28555555555555556</v>
      </c>
      <c r="E328" s="12" t="s">
        <v>9</v>
      </c>
      <c r="F328" s="12">
        <v>23</v>
      </c>
      <c r="G328" s="12" t="s">
        <v>11</v>
      </c>
    </row>
    <row r="329" spans="3:7" ht="15" thickBot="1" x14ac:dyDescent="0.35">
      <c r="C329" s="10">
        <v>43243</v>
      </c>
      <c r="D329" s="11">
        <v>0.28560185185185188</v>
      </c>
      <c r="E329" s="12" t="s">
        <v>9</v>
      </c>
      <c r="F329" s="12">
        <v>11</v>
      </c>
      <c r="G329" s="12" t="s">
        <v>11</v>
      </c>
    </row>
    <row r="330" spans="3:7" ht="15" thickBot="1" x14ac:dyDescent="0.35">
      <c r="C330" s="10">
        <v>43243</v>
      </c>
      <c r="D330" s="11">
        <v>0.31063657407407408</v>
      </c>
      <c r="E330" s="12" t="s">
        <v>9</v>
      </c>
      <c r="F330" s="12">
        <v>10</v>
      </c>
      <c r="G330" s="12" t="s">
        <v>11</v>
      </c>
    </row>
    <row r="331" spans="3:7" ht="15" thickBot="1" x14ac:dyDescent="0.35">
      <c r="C331" s="10">
        <v>43243</v>
      </c>
      <c r="D331" s="11">
        <v>0.31408564814814816</v>
      </c>
      <c r="E331" s="12" t="s">
        <v>9</v>
      </c>
      <c r="F331" s="12">
        <v>12</v>
      </c>
      <c r="G331" s="12" t="s">
        <v>11</v>
      </c>
    </row>
    <row r="332" spans="3:7" ht="15" thickBot="1" x14ac:dyDescent="0.35">
      <c r="C332" s="10">
        <v>43243</v>
      </c>
      <c r="D332" s="11">
        <v>0.31974537037037037</v>
      </c>
      <c r="E332" s="12" t="s">
        <v>9</v>
      </c>
      <c r="F332" s="12">
        <v>11</v>
      </c>
      <c r="G332" s="12" t="s">
        <v>11</v>
      </c>
    </row>
    <row r="333" spans="3:7" ht="15" thickBot="1" x14ac:dyDescent="0.35">
      <c r="C333" s="10">
        <v>43243</v>
      </c>
      <c r="D333" s="11">
        <v>0.31988425925925928</v>
      </c>
      <c r="E333" s="12" t="s">
        <v>9</v>
      </c>
      <c r="F333" s="12">
        <v>10</v>
      </c>
      <c r="G333" s="12" t="s">
        <v>11</v>
      </c>
    </row>
    <row r="334" spans="3:7" ht="15" thickBot="1" x14ac:dyDescent="0.35">
      <c r="C334" s="10">
        <v>43243</v>
      </c>
      <c r="D334" s="11">
        <v>0.32140046296296299</v>
      </c>
      <c r="E334" s="12" t="s">
        <v>9</v>
      </c>
      <c r="F334" s="12">
        <v>12</v>
      </c>
      <c r="G334" s="12" t="s">
        <v>11</v>
      </c>
    </row>
    <row r="335" spans="3:7" ht="15" thickBot="1" x14ac:dyDescent="0.35">
      <c r="C335" s="10">
        <v>43243</v>
      </c>
      <c r="D335" s="11">
        <v>0.32787037037037037</v>
      </c>
      <c r="E335" s="12" t="s">
        <v>9</v>
      </c>
      <c r="F335" s="12">
        <v>20</v>
      </c>
      <c r="G335" s="12" t="s">
        <v>10</v>
      </c>
    </row>
    <row r="336" spans="3:7" ht="15" thickBot="1" x14ac:dyDescent="0.35">
      <c r="C336" s="10">
        <v>43243</v>
      </c>
      <c r="D336" s="11">
        <v>0.33434027777777775</v>
      </c>
      <c r="E336" s="12" t="s">
        <v>9</v>
      </c>
      <c r="F336" s="12">
        <v>12</v>
      </c>
      <c r="G336" s="12" t="s">
        <v>10</v>
      </c>
    </row>
    <row r="337" spans="3:7" ht="15" thickBot="1" x14ac:dyDescent="0.35">
      <c r="C337" s="10">
        <v>43243</v>
      </c>
      <c r="D337" s="11">
        <v>0.33987268518518521</v>
      </c>
      <c r="E337" s="12" t="s">
        <v>9</v>
      </c>
      <c r="F337" s="12">
        <v>12</v>
      </c>
      <c r="G337" s="12" t="s">
        <v>11</v>
      </c>
    </row>
    <row r="338" spans="3:7" ht="15" thickBot="1" x14ac:dyDescent="0.35">
      <c r="C338" s="10">
        <v>43243</v>
      </c>
      <c r="D338" s="11">
        <v>0.33997685185185184</v>
      </c>
      <c r="E338" s="12" t="s">
        <v>9</v>
      </c>
      <c r="F338" s="12">
        <v>31</v>
      </c>
      <c r="G338" s="12" t="s">
        <v>11</v>
      </c>
    </row>
    <row r="339" spans="3:7" ht="15" thickBot="1" x14ac:dyDescent="0.35">
      <c r="C339" s="10">
        <v>43243</v>
      </c>
      <c r="D339" s="11">
        <v>0.34637731481481482</v>
      </c>
      <c r="E339" s="12" t="s">
        <v>9</v>
      </c>
      <c r="F339" s="12">
        <v>10</v>
      </c>
      <c r="G339" s="12" t="s">
        <v>11</v>
      </c>
    </row>
    <row r="340" spans="3:7" ht="15" thickBot="1" x14ac:dyDescent="0.35">
      <c r="C340" s="10">
        <v>43243</v>
      </c>
      <c r="D340" s="11">
        <v>0.34704861111111113</v>
      </c>
      <c r="E340" s="12" t="s">
        <v>9</v>
      </c>
      <c r="F340" s="12">
        <v>10</v>
      </c>
      <c r="G340" s="12" t="s">
        <v>11</v>
      </c>
    </row>
    <row r="341" spans="3:7" ht="15" thickBot="1" x14ac:dyDescent="0.35">
      <c r="C341" s="10">
        <v>43243</v>
      </c>
      <c r="D341" s="11">
        <v>0.36421296296296296</v>
      </c>
      <c r="E341" s="12" t="s">
        <v>9</v>
      </c>
      <c r="F341" s="12">
        <v>9</v>
      </c>
      <c r="G341" s="12" t="s">
        <v>10</v>
      </c>
    </row>
    <row r="342" spans="3:7" ht="15" thickBot="1" x14ac:dyDescent="0.35">
      <c r="C342" s="10">
        <v>43243</v>
      </c>
      <c r="D342" s="11">
        <v>0.36687500000000001</v>
      </c>
      <c r="E342" s="12" t="s">
        <v>9</v>
      </c>
      <c r="F342" s="12">
        <v>10</v>
      </c>
      <c r="G342" s="12" t="s">
        <v>11</v>
      </c>
    </row>
    <row r="343" spans="3:7" ht="15" thickBot="1" x14ac:dyDescent="0.35">
      <c r="C343" s="10">
        <v>43243</v>
      </c>
      <c r="D343" s="11">
        <v>0.37009259259259258</v>
      </c>
      <c r="E343" s="12" t="s">
        <v>9</v>
      </c>
      <c r="F343" s="12">
        <v>10</v>
      </c>
      <c r="G343" s="12" t="s">
        <v>10</v>
      </c>
    </row>
    <row r="344" spans="3:7" ht="15" thickBot="1" x14ac:dyDescent="0.35">
      <c r="C344" s="10">
        <v>43243</v>
      </c>
      <c r="D344" s="11">
        <v>0.37210648148148145</v>
      </c>
      <c r="E344" s="12" t="s">
        <v>9</v>
      </c>
      <c r="F344" s="12">
        <v>12</v>
      </c>
      <c r="G344" s="12" t="s">
        <v>11</v>
      </c>
    </row>
    <row r="345" spans="3:7" ht="15" thickBot="1" x14ac:dyDescent="0.35">
      <c r="C345" s="10">
        <v>43243</v>
      </c>
      <c r="D345" s="11">
        <v>0.44923611111111111</v>
      </c>
      <c r="E345" s="12" t="s">
        <v>9</v>
      </c>
      <c r="F345" s="12">
        <v>12</v>
      </c>
      <c r="G345" s="12" t="s">
        <v>10</v>
      </c>
    </row>
    <row r="346" spans="3:7" ht="15" thickBot="1" x14ac:dyDescent="0.35">
      <c r="C346" s="10">
        <v>43243</v>
      </c>
      <c r="D346" s="11">
        <v>0.46750000000000003</v>
      </c>
      <c r="E346" s="12" t="s">
        <v>9</v>
      </c>
      <c r="F346" s="12">
        <v>12</v>
      </c>
      <c r="G346" s="12" t="s">
        <v>10</v>
      </c>
    </row>
    <row r="347" spans="3:7" ht="15" thickBot="1" x14ac:dyDescent="0.35">
      <c r="C347" s="10">
        <v>43243</v>
      </c>
      <c r="D347" s="11">
        <v>0.47408564814814813</v>
      </c>
      <c r="E347" s="12" t="s">
        <v>9</v>
      </c>
      <c r="F347" s="12">
        <v>12</v>
      </c>
      <c r="G347" s="12" t="s">
        <v>11</v>
      </c>
    </row>
    <row r="348" spans="3:7" ht="15" thickBot="1" x14ac:dyDescent="0.35">
      <c r="C348" s="10">
        <v>43243</v>
      </c>
      <c r="D348" s="11">
        <v>0.48047453703703707</v>
      </c>
      <c r="E348" s="12" t="s">
        <v>9</v>
      </c>
      <c r="F348" s="12">
        <v>11</v>
      </c>
      <c r="G348" s="12" t="s">
        <v>10</v>
      </c>
    </row>
    <row r="349" spans="3:7" ht="15" thickBot="1" x14ac:dyDescent="0.35">
      <c r="C349" s="10">
        <v>43243</v>
      </c>
      <c r="D349" s="11">
        <v>0.48474537037037035</v>
      </c>
      <c r="E349" s="12" t="s">
        <v>9</v>
      </c>
      <c r="F349" s="12">
        <v>20</v>
      </c>
      <c r="G349" s="12" t="s">
        <v>11</v>
      </c>
    </row>
    <row r="350" spans="3:7" ht="15" thickBot="1" x14ac:dyDescent="0.35">
      <c r="C350" s="10">
        <v>43243</v>
      </c>
      <c r="D350" s="11">
        <v>0.48584490740740738</v>
      </c>
      <c r="E350" s="12" t="s">
        <v>9</v>
      </c>
      <c r="F350" s="12">
        <v>12</v>
      </c>
      <c r="G350" s="12" t="s">
        <v>10</v>
      </c>
    </row>
    <row r="351" spans="3:7" ht="15" thickBot="1" x14ac:dyDescent="0.35">
      <c r="C351" s="10">
        <v>43243</v>
      </c>
      <c r="D351" s="11">
        <v>0.48644675925925923</v>
      </c>
      <c r="E351" s="12" t="s">
        <v>9</v>
      </c>
      <c r="F351" s="12">
        <v>22</v>
      </c>
      <c r="G351" s="12" t="s">
        <v>10</v>
      </c>
    </row>
    <row r="352" spans="3:7" ht="15" thickBot="1" x14ac:dyDescent="0.35">
      <c r="C352" s="10">
        <v>43243</v>
      </c>
      <c r="D352" s="11">
        <v>0.48881944444444447</v>
      </c>
      <c r="E352" s="12" t="s">
        <v>9</v>
      </c>
      <c r="F352" s="12">
        <v>13</v>
      </c>
      <c r="G352" s="12" t="s">
        <v>11</v>
      </c>
    </row>
    <row r="353" spans="3:7" ht="15" thickBot="1" x14ac:dyDescent="0.35">
      <c r="C353" s="10">
        <v>43243</v>
      </c>
      <c r="D353" s="11">
        <v>0.49510416666666668</v>
      </c>
      <c r="E353" s="12" t="s">
        <v>9</v>
      </c>
      <c r="F353" s="12">
        <v>15</v>
      </c>
      <c r="G353" s="12" t="s">
        <v>10</v>
      </c>
    </row>
    <row r="354" spans="3:7" ht="15" thickBot="1" x14ac:dyDescent="0.35">
      <c r="C354" s="10">
        <v>43243</v>
      </c>
      <c r="D354" s="11">
        <v>0.49594907407407413</v>
      </c>
      <c r="E354" s="12" t="s">
        <v>9</v>
      </c>
      <c r="F354" s="12">
        <v>14</v>
      </c>
      <c r="G354" s="12" t="s">
        <v>10</v>
      </c>
    </row>
    <row r="355" spans="3:7" ht="15" thickBot="1" x14ac:dyDescent="0.35">
      <c r="C355" s="10">
        <v>43243</v>
      </c>
      <c r="D355" s="11">
        <v>0.49596064814814816</v>
      </c>
      <c r="E355" s="12" t="s">
        <v>9</v>
      </c>
      <c r="F355" s="12">
        <v>11</v>
      </c>
      <c r="G355" s="12" t="s">
        <v>10</v>
      </c>
    </row>
    <row r="356" spans="3:7" ht="15" thickBot="1" x14ac:dyDescent="0.35">
      <c r="C356" s="10">
        <v>43243</v>
      </c>
      <c r="D356" s="11">
        <v>0.49638888888888894</v>
      </c>
      <c r="E356" s="12" t="s">
        <v>9</v>
      </c>
      <c r="F356" s="12">
        <v>23</v>
      </c>
      <c r="G356" s="12" t="s">
        <v>10</v>
      </c>
    </row>
    <row r="357" spans="3:7" ht="15" thickBot="1" x14ac:dyDescent="0.35">
      <c r="C357" s="10">
        <v>43243</v>
      </c>
      <c r="D357" s="11">
        <v>0.497037037037037</v>
      </c>
      <c r="E357" s="12" t="s">
        <v>9</v>
      </c>
      <c r="F357" s="12">
        <v>11</v>
      </c>
      <c r="G357" s="12" t="s">
        <v>11</v>
      </c>
    </row>
    <row r="358" spans="3:7" ht="15" thickBot="1" x14ac:dyDescent="0.35">
      <c r="C358" s="10">
        <v>43243</v>
      </c>
      <c r="D358" s="11">
        <v>0.49722222222222223</v>
      </c>
      <c r="E358" s="12" t="s">
        <v>9</v>
      </c>
      <c r="F358" s="12">
        <v>12</v>
      </c>
      <c r="G358" s="12" t="s">
        <v>11</v>
      </c>
    </row>
    <row r="359" spans="3:7" ht="15" thickBot="1" x14ac:dyDescent="0.35">
      <c r="C359" s="10">
        <v>43243</v>
      </c>
      <c r="D359" s="11">
        <v>0.50256944444444451</v>
      </c>
      <c r="E359" s="12" t="s">
        <v>9</v>
      </c>
      <c r="F359" s="12">
        <v>20</v>
      </c>
      <c r="G359" s="12" t="s">
        <v>10</v>
      </c>
    </row>
    <row r="360" spans="3:7" ht="15" thickBot="1" x14ac:dyDescent="0.35">
      <c r="C360" s="10">
        <v>43243</v>
      </c>
      <c r="D360" s="11">
        <v>0.50311342592592589</v>
      </c>
      <c r="E360" s="12" t="s">
        <v>9</v>
      </c>
      <c r="F360" s="12">
        <v>11</v>
      </c>
      <c r="G360" s="12" t="s">
        <v>11</v>
      </c>
    </row>
    <row r="361" spans="3:7" ht="15" thickBot="1" x14ac:dyDescent="0.35">
      <c r="C361" s="10">
        <v>43243</v>
      </c>
      <c r="D361" s="11">
        <v>0.5274537037037037</v>
      </c>
      <c r="E361" s="12" t="s">
        <v>9</v>
      </c>
      <c r="F361" s="12">
        <v>10</v>
      </c>
      <c r="G361" s="12" t="s">
        <v>10</v>
      </c>
    </row>
    <row r="362" spans="3:7" ht="15" thickBot="1" x14ac:dyDescent="0.35">
      <c r="C362" s="10">
        <v>43243</v>
      </c>
      <c r="D362" s="11">
        <v>0.52790509259259266</v>
      </c>
      <c r="E362" s="12" t="s">
        <v>9</v>
      </c>
      <c r="F362" s="12">
        <v>13</v>
      </c>
      <c r="G362" s="12" t="s">
        <v>10</v>
      </c>
    </row>
    <row r="363" spans="3:7" ht="15" thickBot="1" x14ac:dyDescent="0.35">
      <c r="C363" s="10">
        <v>43243</v>
      </c>
      <c r="D363" s="11">
        <v>0.52866898148148145</v>
      </c>
      <c r="E363" s="12" t="s">
        <v>9</v>
      </c>
      <c r="F363" s="12">
        <v>9</v>
      </c>
      <c r="G363" s="12" t="s">
        <v>11</v>
      </c>
    </row>
    <row r="364" spans="3:7" ht="15" thickBot="1" x14ac:dyDescent="0.35">
      <c r="C364" s="10">
        <v>43243</v>
      </c>
      <c r="D364" s="11">
        <v>0.56843750000000004</v>
      </c>
      <c r="E364" s="12" t="s">
        <v>9</v>
      </c>
      <c r="F364" s="12">
        <v>10</v>
      </c>
      <c r="G364" s="12" t="s">
        <v>11</v>
      </c>
    </row>
    <row r="365" spans="3:7" ht="15" thickBot="1" x14ac:dyDescent="0.35">
      <c r="C365" s="10">
        <v>43243</v>
      </c>
      <c r="D365" s="11">
        <v>0.57957175925925919</v>
      </c>
      <c r="E365" s="12" t="s">
        <v>9</v>
      </c>
      <c r="F365" s="12">
        <v>22</v>
      </c>
      <c r="G365" s="12" t="s">
        <v>10</v>
      </c>
    </row>
    <row r="366" spans="3:7" ht="15" thickBot="1" x14ac:dyDescent="0.35">
      <c r="C366" s="10">
        <v>43243</v>
      </c>
      <c r="D366" s="11">
        <v>0.5819791666666666</v>
      </c>
      <c r="E366" s="12" t="s">
        <v>9</v>
      </c>
      <c r="F366" s="12">
        <v>22</v>
      </c>
      <c r="G366" s="12" t="s">
        <v>10</v>
      </c>
    </row>
    <row r="367" spans="3:7" ht="15" thickBot="1" x14ac:dyDescent="0.35">
      <c r="C367" s="10">
        <v>43243</v>
      </c>
      <c r="D367" s="11">
        <v>0.59032407407407406</v>
      </c>
      <c r="E367" s="12" t="s">
        <v>9</v>
      </c>
      <c r="F367" s="12">
        <v>15</v>
      </c>
      <c r="G367" s="12" t="s">
        <v>11</v>
      </c>
    </row>
    <row r="368" spans="3:7" ht="15" thickBot="1" x14ac:dyDescent="0.35">
      <c r="C368" s="10">
        <v>43243</v>
      </c>
      <c r="D368" s="11">
        <v>0.59813657407407406</v>
      </c>
      <c r="E368" s="12" t="s">
        <v>9</v>
      </c>
      <c r="F368" s="12">
        <v>9</v>
      </c>
      <c r="G368" s="12" t="s">
        <v>11</v>
      </c>
    </row>
    <row r="369" spans="3:7" ht="15" thickBot="1" x14ac:dyDescent="0.35">
      <c r="C369" s="10">
        <v>43243</v>
      </c>
      <c r="D369" s="11">
        <v>0.59817129629629628</v>
      </c>
      <c r="E369" s="12" t="s">
        <v>9</v>
      </c>
      <c r="F369" s="12">
        <v>9</v>
      </c>
      <c r="G369" s="12" t="s">
        <v>11</v>
      </c>
    </row>
    <row r="370" spans="3:7" ht="15" thickBot="1" x14ac:dyDescent="0.35">
      <c r="C370" s="10">
        <v>43243</v>
      </c>
      <c r="D370" s="11">
        <v>0.5982291666666667</v>
      </c>
      <c r="E370" s="12" t="s">
        <v>9</v>
      </c>
      <c r="F370" s="12">
        <v>10</v>
      </c>
      <c r="G370" s="12" t="s">
        <v>11</v>
      </c>
    </row>
    <row r="371" spans="3:7" ht="15" thickBot="1" x14ac:dyDescent="0.35">
      <c r="C371" s="10">
        <v>43243</v>
      </c>
      <c r="D371" s="11">
        <v>0.61162037037037031</v>
      </c>
      <c r="E371" s="12" t="s">
        <v>9</v>
      </c>
      <c r="F371" s="12">
        <v>10</v>
      </c>
      <c r="G371" s="12" t="s">
        <v>10</v>
      </c>
    </row>
    <row r="372" spans="3:7" ht="15" thickBot="1" x14ac:dyDescent="0.35">
      <c r="C372" s="10">
        <v>43243</v>
      </c>
      <c r="D372" s="11">
        <v>0.61170138888888892</v>
      </c>
      <c r="E372" s="12" t="s">
        <v>9</v>
      </c>
      <c r="F372" s="12">
        <v>21</v>
      </c>
      <c r="G372" s="12" t="s">
        <v>10</v>
      </c>
    </row>
    <row r="373" spans="3:7" ht="15" thickBot="1" x14ac:dyDescent="0.35">
      <c r="C373" s="10">
        <v>43243</v>
      </c>
      <c r="D373" s="11">
        <v>0.61364583333333333</v>
      </c>
      <c r="E373" s="12" t="s">
        <v>9</v>
      </c>
      <c r="F373" s="12">
        <v>20</v>
      </c>
      <c r="G373" s="12" t="s">
        <v>11</v>
      </c>
    </row>
    <row r="374" spans="3:7" ht="15" thickBot="1" x14ac:dyDescent="0.35">
      <c r="C374" s="10">
        <v>43243</v>
      </c>
      <c r="D374" s="11">
        <v>0.62038194444444439</v>
      </c>
      <c r="E374" s="12" t="s">
        <v>9</v>
      </c>
      <c r="F374" s="12">
        <v>10</v>
      </c>
      <c r="G374" s="12" t="s">
        <v>11</v>
      </c>
    </row>
    <row r="375" spans="3:7" ht="15" thickBot="1" x14ac:dyDescent="0.35">
      <c r="C375" s="10">
        <v>43243</v>
      </c>
      <c r="D375" s="11">
        <v>0.6229513888888889</v>
      </c>
      <c r="E375" s="12" t="s">
        <v>9</v>
      </c>
      <c r="F375" s="12">
        <v>10</v>
      </c>
      <c r="G375" s="12" t="s">
        <v>11</v>
      </c>
    </row>
    <row r="376" spans="3:7" ht="15" thickBot="1" x14ac:dyDescent="0.35">
      <c r="C376" s="10">
        <v>43243</v>
      </c>
      <c r="D376" s="11">
        <v>0.63052083333333331</v>
      </c>
      <c r="E376" s="12" t="s">
        <v>9</v>
      </c>
      <c r="F376" s="12">
        <v>10</v>
      </c>
      <c r="G376" s="12" t="s">
        <v>10</v>
      </c>
    </row>
    <row r="377" spans="3:7" ht="15" thickBot="1" x14ac:dyDescent="0.35">
      <c r="C377" s="10">
        <v>43243</v>
      </c>
      <c r="D377" s="11">
        <v>0.63135416666666666</v>
      </c>
      <c r="E377" s="12" t="s">
        <v>9</v>
      </c>
      <c r="F377" s="12">
        <v>18</v>
      </c>
      <c r="G377" s="12" t="s">
        <v>10</v>
      </c>
    </row>
    <row r="378" spans="3:7" ht="15" thickBot="1" x14ac:dyDescent="0.35">
      <c r="C378" s="10">
        <v>43243</v>
      </c>
      <c r="D378" s="11">
        <v>0.63280092592592596</v>
      </c>
      <c r="E378" s="12" t="s">
        <v>9</v>
      </c>
      <c r="F378" s="12">
        <v>11</v>
      </c>
      <c r="G378" s="12" t="s">
        <v>11</v>
      </c>
    </row>
    <row r="379" spans="3:7" ht="15" thickBot="1" x14ac:dyDescent="0.35">
      <c r="C379" s="10">
        <v>43243</v>
      </c>
      <c r="D379" s="11">
        <v>0.6352430555555556</v>
      </c>
      <c r="E379" s="12" t="s">
        <v>9</v>
      </c>
      <c r="F379" s="12">
        <v>11</v>
      </c>
      <c r="G379" s="12" t="s">
        <v>11</v>
      </c>
    </row>
    <row r="380" spans="3:7" ht="15" thickBot="1" x14ac:dyDescent="0.35">
      <c r="C380" s="10">
        <v>43243</v>
      </c>
      <c r="D380" s="11">
        <v>0.65374999999999994</v>
      </c>
      <c r="E380" s="12" t="s">
        <v>9</v>
      </c>
      <c r="F380" s="12">
        <v>10</v>
      </c>
      <c r="G380" s="12" t="s">
        <v>10</v>
      </c>
    </row>
    <row r="381" spans="3:7" ht="15" thickBot="1" x14ac:dyDescent="0.35">
      <c r="C381" s="10">
        <v>43243</v>
      </c>
      <c r="D381" s="11">
        <v>0.65964120370370372</v>
      </c>
      <c r="E381" s="12" t="s">
        <v>9</v>
      </c>
      <c r="F381" s="12">
        <v>10</v>
      </c>
      <c r="G381" s="12" t="s">
        <v>10</v>
      </c>
    </row>
    <row r="382" spans="3:7" ht="15" thickBot="1" x14ac:dyDescent="0.35">
      <c r="C382" s="10">
        <v>43243</v>
      </c>
      <c r="D382" s="11">
        <v>0.66502314814814811</v>
      </c>
      <c r="E382" s="12" t="s">
        <v>9</v>
      </c>
      <c r="F382" s="12">
        <v>10</v>
      </c>
      <c r="G382" s="12" t="s">
        <v>10</v>
      </c>
    </row>
    <row r="383" spans="3:7" ht="15" thickBot="1" x14ac:dyDescent="0.35">
      <c r="C383" s="10">
        <v>43243</v>
      </c>
      <c r="D383" s="11">
        <v>0.67021990740740733</v>
      </c>
      <c r="E383" s="12" t="s">
        <v>9</v>
      </c>
      <c r="F383" s="12">
        <v>10</v>
      </c>
      <c r="G383" s="12" t="s">
        <v>10</v>
      </c>
    </row>
    <row r="384" spans="3:7" ht="15" thickBot="1" x14ac:dyDescent="0.35">
      <c r="C384" s="10">
        <v>43243</v>
      </c>
      <c r="D384" s="11">
        <v>0.67024305555555552</v>
      </c>
      <c r="E384" s="12" t="s">
        <v>9</v>
      </c>
      <c r="F384" s="12">
        <v>11</v>
      </c>
      <c r="G384" s="12" t="s">
        <v>10</v>
      </c>
    </row>
    <row r="385" spans="3:7" ht="15" thickBot="1" x14ac:dyDescent="0.35">
      <c r="C385" s="10">
        <v>43243</v>
      </c>
      <c r="D385" s="11">
        <v>0.68366898148148147</v>
      </c>
      <c r="E385" s="12" t="s">
        <v>9</v>
      </c>
      <c r="F385" s="12">
        <v>25</v>
      </c>
      <c r="G385" s="12" t="s">
        <v>10</v>
      </c>
    </row>
    <row r="386" spans="3:7" ht="15" thickBot="1" x14ac:dyDescent="0.35">
      <c r="C386" s="10">
        <v>43243</v>
      </c>
      <c r="D386" s="11">
        <v>0.68368055555555562</v>
      </c>
      <c r="E386" s="12" t="s">
        <v>9</v>
      </c>
      <c r="F386" s="12">
        <v>23</v>
      </c>
      <c r="G386" s="12" t="s">
        <v>10</v>
      </c>
    </row>
    <row r="387" spans="3:7" ht="15" thickBot="1" x14ac:dyDescent="0.35">
      <c r="C387" s="10">
        <v>43243</v>
      </c>
      <c r="D387" s="11">
        <v>0.68947916666666664</v>
      </c>
      <c r="E387" s="12" t="s">
        <v>9</v>
      </c>
      <c r="F387" s="12">
        <v>26</v>
      </c>
      <c r="G387" s="12" t="s">
        <v>10</v>
      </c>
    </row>
    <row r="388" spans="3:7" ht="15" thickBot="1" x14ac:dyDescent="0.35">
      <c r="C388" s="10">
        <v>43243</v>
      </c>
      <c r="D388" s="11">
        <v>0.69018518518518512</v>
      </c>
      <c r="E388" s="12" t="s">
        <v>9</v>
      </c>
      <c r="F388" s="12">
        <v>18</v>
      </c>
      <c r="G388" s="12" t="s">
        <v>10</v>
      </c>
    </row>
    <row r="389" spans="3:7" ht="15" thickBot="1" x14ac:dyDescent="0.35">
      <c r="C389" s="10">
        <v>43243</v>
      </c>
      <c r="D389" s="11">
        <v>0.69466435185185194</v>
      </c>
      <c r="E389" s="12" t="s">
        <v>9</v>
      </c>
      <c r="F389" s="12">
        <v>25</v>
      </c>
      <c r="G389" s="12" t="s">
        <v>10</v>
      </c>
    </row>
    <row r="390" spans="3:7" ht="15" thickBot="1" x14ac:dyDescent="0.35">
      <c r="C390" s="10">
        <v>43243</v>
      </c>
      <c r="D390" s="11">
        <v>0.69703703703703701</v>
      </c>
      <c r="E390" s="12" t="s">
        <v>9</v>
      </c>
      <c r="F390" s="12">
        <v>11</v>
      </c>
      <c r="G390" s="12" t="s">
        <v>11</v>
      </c>
    </row>
    <row r="391" spans="3:7" ht="15" thickBot="1" x14ac:dyDescent="0.35">
      <c r="C391" s="10">
        <v>43243</v>
      </c>
      <c r="D391" s="11">
        <v>0.69921296296296298</v>
      </c>
      <c r="E391" s="12" t="s">
        <v>9</v>
      </c>
      <c r="F391" s="12">
        <v>16</v>
      </c>
      <c r="G391" s="12" t="s">
        <v>10</v>
      </c>
    </row>
    <row r="392" spans="3:7" ht="15" thickBot="1" x14ac:dyDescent="0.35">
      <c r="C392" s="10">
        <v>43243</v>
      </c>
      <c r="D392" s="11">
        <v>0.70079861111111119</v>
      </c>
      <c r="E392" s="12" t="s">
        <v>9</v>
      </c>
      <c r="F392" s="12">
        <v>27</v>
      </c>
      <c r="G392" s="12" t="s">
        <v>10</v>
      </c>
    </row>
    <row r="393" spans="3:7" ht="15" thickBot="1" x14ac:dyDescent="0.35">
      <c r="C393" s="10">
        <v>43243</v>
      </c>
      <c r="D393" s="11">
        <v>0.70112268518518517</v>
      </c>
      <c r="E393" s="12" t="s">
        <v>9</v>
      </c>
      <c r="F393" s="12">
        <v>18</v>
      </c>
      <c r="G393" s="12" t="s">
        <v>10</v>
      </c>
    </row>
    <row r="394" spans="3:7" ht="15" thickBot="1" x14ac:dyDescent="0.35">
      <c r="C394" s="10">
        <v>43243</v>
      </c>
      <c r="D394" s="11">
        <v>0.70148148148148148</v>
      </c>
      <c r="E394" s="12" t="s">
        <v>9</v>
      </c>
      <c r="F394" s="12">
        <v>28</v>
      </c>
      <c r="G394" s="12" t="s">
        <v>10</v>
      </c>
    </row>
    <row r="395" spans="3:7" ht="15" thickBot="1" x14ac:dyDescent="0.35">
      <c r="C395" s="10">
        <v>43243</v>
      </c>
      <c r="D395" s="11">
        <v>0.70204861111111105</v>
      </c>
      <c r="E395" s="12" t="s">
        <v>9</v>
      </c>
      <c r="F395" s="12">
        <v>27</v>
      </c>
      <c r="G395" s="12" t="s">
        <v>10</v>
      </c>
    </row>
    <row r="396" spans="3:7" ht="15" thickBot="1" x14ac:dyDescent="0.35">
      <c r="C396" s="10">
        <v>43243</v>
      </c>
      <c r="D396" s="11">
        <v>0.70208333333333339</v>
      </c>
      <c r="E396" s="12" t="s">
        <v>9</v>
      </c>
      <c r="F396" s="12">
        <v>20</v>
      </c>
      <c r="G396" s="12" t="s">
        <v>10</v>
      </c>
    </row>
    <row r="397" spans="3:7" ht="15" thickBot="1" x14ac:dyDescent="0.35">
      <c r="C397" s="10">
        <v>43243</v>
      </c>
      <c r="D397" s="11">
        <v>0.70337962962962963</v>
      </c>
      <c r="E397" s="12" t="s">
        <v>9</v>
      </c>
      <c r="F397" s="12">
        <v>33</v>
      </c>
      <c r="G397" s="12" t="s">
        <v>10</v>
      </c>
    </row>
    <row r="398" spans="3:7" ht="15" thickBot="1" x14ac:dyDescent="0.35">
      <c r="C398" s="10">
        <v>43243</v>
      </c>
      <c r="D398" s="11">
        <v>0.70366898148148149</v>
      </c>
      <c r="E398" s="12" t="s">
        <v>9</v>
      </c>
      <c r="F398" s="12">
        <v>21</v>
      </c>
      <c r="G398" s="12" t="s">
        <v>10</v>
      </c>
    </row>
    <row r="399" spans="3:7" ht="15" thickBot="1" x14ac:dyDescent="0.35">
      <c r="C399" s="10">
        <v>43243</v>
      </c>
      <c r="D399" s="11">
        <v>0.70431712962962967</v>
      </c>
      <c r="E399" s="12" t="s">
        <v>9</v>
      </c>
      <c r="F399" s="12">
        <v>19</v>
      </c>
      <c r="G399" s="12" t="s">
        <v>10</v>
      </c>
    </row>
    <row r="400" spans="3:7" ht="15" thickBot="1" x14ac:dyDescent="0.35">
      <c r="C400" s="10">
        <v>43243</v>
      </c>
      <c r="D400" s="11">
        <v>0.70582175925925927</v>
      </c>
      <c r="E400" s="12" t="s">
        <v>9</v>
      </c>
      <c r="F400" s="12">
        <v>12</v>
      </c>
      <c r="G400" s="12" t="s">
        <v>11</v>
      </c>
    </row>
    <row r="401" spans="3:7" ht="15" thickBot="1" x14ac:dyDescent="0.35">
      <c r="C401" s="10">
        <v>43243</v>
      </c>
      <c r="D401" s="11">
        <v>0.70697916666666671</v>
      </c>
      <c r="E401" s="12" t="s">
        <v>9</v>
      </c>
      <c r="F401" s="12">
        <v>28</v>
      </c>
      <c r="G401" s="12" t="s">
        <v>10</v>
      </c>
    </row>
    <row r="402" spans="3:7" ht="15" thickBot="1" x14ac:dyDescent="0.35">
      <c r="C402" s="10">
        <v>43243</v>
      </c>
      <c r="D402" s="11">
        <v>0.7074421296296296</v>
      </c>
      <c r="E402" s="12" t="s">
        <v>9</v>
      </c>
      <c r="F402" s="12">
        <v>35</v>
      </c>
      <c r="G402" s="12" t="s">
        <v>10</v>
      </c>
    </row>
    <row r="403" spans="3:7" ht="15" thickBot="1" x14ac:dyDescent="0.35">
      <c r="C403" s="10">
        <v>43243</v>
      </c>
      <c r="D403" s="11">
        <v>0.70937499999999998</v>
      </c>
      <c r="E403" s="12" t="s">
        <v>9</v>
      </c>
      <c r="F403" s="12">
        <v>35</v>
      </c>
      <c r="G403" s="12" t="s">
        <v>11</v>
      </c>
    </row>
    <row r="404" spans="3:7" ht="15" thickBot="1" x14ac:dyDescent="0.35">
      <c r="C404" s="10">
        <v>43243</v>
      </c>
      <c r="D404" s="11">
        <v>0.71363425925925927</v>
      </c>
      <c r="E404" s="12" t="s">
        <v>9</v>
      </c>
      <c r="F404" s="12">
        <v>22</v>
      </c>
      <c r="G404" s="12" t="s">
        <v>10</v>
      </c>
    </row>
    <row r="405" spans="3:7" ht="15" thickBot="1" x14ac:dyDescent="0.35">
      <c r="C405" s="10">
        <v>43243</v>
      </c>
      <c r="D405" s="11">
        <v>0.71585648148148151</v>
      </c>
      <c r="E405" s="12" t="s">
        <v>9</v>
      </c>
      <c r="F405" s="12">
        <v>20</v>
      </c>
      <c r="G405" s="12" t="s">
        <v>10</v>
      </c>
    </row>
    <row r="406" spans="3:7" ht="15" thickBot="1" x14ac:dyDescent="0.35">
      <c r="C406" s="10">
        <v>43243</v>
      </c>
      <c r="D406" s="11">
        <v>0.71906250000000005</v>
      </c>
      <c r="E406" s="12" t="s">
        <v>9</v>
      </c>
      <c r="F406" s="12">
        <v>20</v>
      </c>
      <c r="G406" s="12" t="s">
        <v>10</v>
      </c>
    </row>
    <row r="407" spans="3:7" ht="15" thickBot="1" x14ac:dyDescent="0.35">
      <c r="C407" s="10">
        <v>43243</v>
      </c>
      <c r="D407" s="11">
        <v>0.72141203703703705</v>
      </c>
      <c r="E407" s="12" t="s">
        <v>9</v>
      </c>
      <c r="F407" s="12">
        <v>11</v>
      </c>
      <c r="G407" s="12" t="s">
        <v>10</v>
      </c>
    </row>
    <row r="408" spans="3:7" ht="15" thickBot="1" x14ac:dyDescent="0.35">
      <c r="C408" s="10">
        <v>43243</v>
      </c>
      <c r="D408" s="11">
        <v>0.72311342592592587</v>
      </c>
      <c r="E408" s="12" t="s">
        <v>9</v>
      </c>
      <c r="F408" s="12">
        <v>15</v>
      </c>
      <c r="G408" s="12" t="s">
        <v>10</v>
      </c>
    </row>
    <row r="409" spans="3:7" ht="15" thickBot="1" x14ac:dyDescent="0.35">
      <c r="C409" s="10">
        <v>43243</v>
      </c>
      <c r="D409" s="11">
        <v>0.72371527777777767</v>
      </c>
      <c r="E409" s="12" t="s">
        <v>9</v>
      </c>
      <c r="F409" s="12">
        <v>11</v>
      </c>
      <c r="G409" s="12" t="s">
        <v>11</v>
      </c>
    </row>
    <row r="410" spans="3:7" ht="15" thickBot="1" x14ac:dyDescent="0.35">
      <c r="C410" s="10">
        <v>43243</v>
      </c>
      <c r="D410" s="11">
        <v>0.72401620370370379</v>
      </c>
      <c r="E410" s="12" t="s">
        <v>9</v>
      </c>
      <c r="F410" s="12">
        <v>10</v>
      </c>
      <c r="G410" s="12" t="s">
        <v>10</v>
      </c>
    </row>
    <row r="411" spans="3:7" ht="15" thickBot="1" x14ac:dyDescent="0.35">
      <c r="C411" s="10">
        <v>43243</v>
      </c>
      <c r="D411" s="11">
        <v>0.72539351851851841</v>
      </c>
      <c r="E411" s="12" t="s">
        <v>9</v>
      </c>
      <c r="F411" s="12">
        <v>11</v>
      </c>
      <c r="G411" s="12" t="s">
        <v>11</v>
      </c>
    </row>
    <row r="412" spans="3:7" ht="15" thickBot="1" x14ac:dyDescent="0.35">
      <c r="C412" s="10">
        <v>43243</v>
      </c>
      <c r="D412" s="11">
        <v>0.72807870370370376</v>
      </c>
      <c r="E412" s="12" t="s">
        <v>9</v>
      </c>
      <c r="F412" s="12">
        <v>38</v>
      </c>
      <c r="G412" s="12" t="s">
        <v>10</v>
      </c>
    </row>
    <row r="413" spans="3:7" ht="15" thickBot="1" x14ac:dyDescent="0.35">
      <c r="C413" s="10">
        <v>43243</v>
      </c>
      <c r="D413" s="11">
        <v>0.72807870370370376</v>
      </c>
      <c r="E413" s="12" t="s">
        <v>9</v>
      </c>
      <c r="F413" s="12">
        <v>33</v>
      </c>
      <c r="G413" s="12" t="s">
        <v>11</v>
      </c>
    </row>
    <row r="414" spans="3:7" ht="15" thickBot="1" x14ac:dyDescent="0.35">
      <c r="C414" s="10">
        <v>43243</v>
      </c>
      <c r="D414" s="11">
        <v>0.73101851851851851</v>
      </c>
      <c r="E414" s="12" t="s">
        <v>9</v>
      </c>
      <c r="F414" s="12">
        <v>24</v>
      </c>
      <c r="G414" s="12" t="s">
        <v>10</v>
      </c>
    </row>
    <row r="415" spans="3:7" ht="15" thickBot="1" x14ac:dyDescent="0.35">
      <c r="C415" s="10">
        <v>43243</v>
      </c>
      <c r="D415" s="11">
        <v>0.7377083333333333</v>
      </c>
      <c r="E415" s="12" t="s">
        <v>9</v>
      </c>
      <c r="F415" s="12">
        <v>26</v>
      </c>
      <c r="G415" s="12" t="s">
        <v>10</v>
      </c>
    </row>
    <row r="416" spans="3:7" ht="15" thickBot="1" x14ac:dyDescent="0.35">
      <c r="C416" s="10">
        <v>43243</v>
      </c>
      <c r="D416" s="11">
        <v>0.73854166666666676</v>
      </c>
      <c r="E416" s="12" t="s">
        <v>9</v>
      </c>
      <c r="F416" s="12">
        <v>26</v>
      </c>
      <c r="G416" s="12" t="s">
        <v>10</v>
      </c>
    </row>
    <row r="417" spans="3:7" ht="15" thickBot="1" x14ac:dyDescent="0.35">
      <c r="C417" s="10">
        <v>43243</v>
      </c>
      <c r="D417" s="11">
        <v>0.74032407407407408</v>
      </c>
      <c r="E417" s="12" t="s">
        <v>9</v>
      </c>
      <c r="F417" s="12">
        <v>27</v>
      </c>
      <c r="G417" s="12" t="s">
        <v>10</v>
      </c>
    </row>
    <row r="418" spans="3:7" ht="15" thickBot="1" x14ac:dyDescent="0.35">
      <c r="C418" s="10">
        <v>43243</v>
      </c>
      <c r="D418" s="11">
        <v>0.74238425925925933</v>
      </c>
      <c r="E418" s="12" t="s">
        <v>9</v>
      </c>
      <c r="F418" s="12">
        <v>10</v>
      </c>
      <c r="G418" s="12" t="s">
        <v>10</v>
      </c>
    </row>
    <row r="419" spans="3:7" ht="15" thickBot="1" x14ac:dyDescent="0.35">
      <c r="C419" s="10">
        <v>43243</v>
      </c>
      <c r="D419" s="11">
        <v>0.74540509259259258</v>
      </c>
      <c r="E419" s="12" t="s">
        <v>9</v>
      </c>
      <c r="F419" s="12">
        <v>9</v>
      </c>
      <c r="G419" s="12" t="s">
        <v>10</v>
      </c>
    </row>
    <row r="420" spans="3:7" ht="15" thickBot="1" x14ac:dyDescent="0.35">
      <c r="C420" s="10">
        <v>43243</v>
      </c>
      <c r="D420" s="11">
        <v>0.74758101851851855</v>
      </c>
      <c r="E420" s="12" t="s">
        <v>9</v>
      </c>
      <c r="F420" s="12">
        <v>9</v>
      </c>
      <c r="G420" s="12" t="s">
        <v>11</v>
      </c>
    </row>
    <row r="421" spans="3:7" ht="15" thickBot="1" x14ac:dyDescent="0.35">
      <c r="C421" s="10">
        <v>43243</v>
      </c>
      <c r="D421" s="11">
        <v>0.76094907407407408</v>
      </c>
      <c r="E421" s="12" t="s">
        <v>9</v>
      </c>
      <c r="F421" s="12">
        <v>4</v>
      </c>
      <c r="G421" s="12" t="s">
        <v>11</v>
      </c>
    </row>
    <row r="422" spans="3:7" ht="15" thickBot="1" x14ac:dyDescent="0.35">
      <c r="C422" s="10">
        <v>43243</v>
      </c>
      <c r="D422" s="11">
        <v>0.76219907407407417</v>
      </c>
      <c r="E422" s="12" t="s">
        <v>9</v>
      </c>
      <c r="F422" s="12">
        <v>10</v>
      </c>
      <c r="G422" s="12" t="s">
        <v>10</v>
      </c>
    </row>
    <row r="423" spans="3:7" ht="15" thickBot="1" x14ac:dyDescent="0.35">
      <c r="C423" s="10">
        <v>43243</v>
      </c>
      <c r="D423" s="11">
        <v>0.76355324074074071</v>
      </c>
      <c r="E423" s="12" t="s">
        <v>9</v>
      </c>
      <c r="F423" s="12">
        <v>17</v>
      </c>
      <c r="G423" s="12" t="s">
        <v>10</v>
      </c>
    </row>
    <row r="424" spans="3:7" ht="15" thickBot="1" x14ac:dyDescent="0.35">
      <c r="C424" s="10">
        <v>43243</v>
      </c>
      <c r="D424" s="11">
        <v>0.76636574074074071</v>
      </c>
      <c r="E424" s="12" t="s">
        <v>9</v>
      </c>
      <c r="F424" s="12">
        <v>12</v>
      </c>
      <c r="G424" s="12" t="s">
        <v>10</v>
      </c>
    </row>
    <row r="425" spans="3:7" ht="15" thickBot="1" x14ac:dyDescent="0.35">
      <c r="C425" s="10">
        <v>43243</v>
      </c>
      <c r="D425" s="11">
        <v>0.76787037037037031</v>
      </c>
      <c r="E425" s="12" t="s">
        <v>9</v>
      </c>
      <c r="F425" s="12">
        <v>11</v>
      </c>
      <c r="G425" s="12" t="s">
        <v>10</v>
      </c>
    </row>
    <row r="426" spans="3:7" ht="15" thickBot="1" x14ac:dyDescent="0.35">
      <c r="C426" s="10">
        <v>43243</v>
      </c>
      <c r="D426" s="11">
        <v>0.76795138888888881</v>
      </c>
      <c r="E426" s="12" t="s">
        <v>9</v>
      </c>
      <c r="F426" s="12">
        <v>12</v>
      </c>
      <c r="G426" s="12" t="s">
        <v>10</v>
      </c>
    </row>
    <row r="427" spans="3:7" ht="15" thickBot="1" x14ac:dyDescent="0.35">
      <c r="C427" s="10">
        <v>43243</v>
      </c>
      <c r="D427" s="11">
        <v>0.76987268518518526</v>
      </c>
      <c r="E427" s="12" t="s">
        <v>9</v>
      </c>
      <c r="F427" s="12">
        <v>14</v>
      </c>
      <c r="G427" s="12" t="s">
        <v>10</v>
      </c>
    </row>
    <row r="428" spans="3:7" ht="15" thickBot="1" x14ac:dyDescent="0.35">
      <c r="C428" s="10">
        <v>43243</v>
      </c>
      <c r="D428" s="11">
        <v>0.77409722222222221</v>
      </c>
      <c r="E428" s="12" t="s">
        <v>9</v>
      </c>
      <c r="F428" s="12">
        <v>11</v>
      </c>
      <c r="G428" s="12" t="s">
        <v>11</v>
      </c>
    </row>
    <row r="429" spans="3:7" ht="15" thickBot="1" x14ac:dyDescent="0.35">
      <c r="C429" s="10">
        <v>43243</v>
      </c>
      <c r="D429" s="11">
        <v>0.77436342592592589</v>
      </c>
      <c r="E429" s="12" t="s">
        <v>9</v>
      </c>
      <c r="F429" s="12">
        <v>12</v>
      </c>
      <c r="G429" s="12" t="s">
        <v>10</v>
      </c>
    </row>
    <row r="430" spans="3:7" ht="15" thickBot="1" x14ac:dyDescent="0.35">
      <c r="C430" s="10">
        <v>43243</v>
      </c>
      <c r="D430" s="11">
        <v>0.77640046296296295</v>
      </c>
      <c r="E430" s="12" t="s">
        <v>9</v>
      </c>
      <c r="F430" s="12">
        <v>13</v>
      </c>
      <c r="G430" s="12" t="s">
        <v>11</v>
      </c>
    </row>
    <row r="431" spans="3:7" ht="15" thickBot="1" x14ac:dyDescent="0.35">
      <c r="C431" s="10">
        <v>43243</v>
      </c>
      <c r="D431" s="11">
        <v>0.77962962962962967</v>
      </c>
      <c r="E431" s="12" t="s">
        <v>9</v>
      </c>
      <c r="F431" s="12">
        <v>22</v>
      </c>
      <c r="G431" s="12" t="s">
        <v>11</v>
      </c>
    </row>
    <row r="432" spans="3:7" ht="15" thickBot="1" x14ac:dyDescent="0.35">
      <c r="C432" s="10">
        <v>43243</v>
      </c>
      <c r="D432" s="11">
        <v>0.78524305555555562</v>
      </c>
      <c r="E432" s="12" t="s">
        <v>9</v>
      </c>
      <c r="F432" s="12">
        <v>14</v>
      </c>
      <c r="G432" s="12" t="s">
        <v>11</v>
      </c>
    </row>
    <row r="433" spans="3:7" ht="15" thickBot="1" x14ac:dyDescent="0.35">
      <c r="C433" s="10">
        <v>43243</v>
      </c>
      <c r="D433" s="11">
        <v>0.78969907407407414</v>
      </c>
      <c r="E433" s="12" t="s">
        <v>9</v>
      </c>
      <c r="F433" s="12">
        <v>14</v>
      </c>
      <c r="G433" s="12" t="s">
        <v>11</v>
      </c>
    </row>
    <row r="434" spans="3:7" ht="15" thickBot="1" x14ac:dyDescent="0.35">
      <c r="C434" s="10">
        <v>43243</v>
      </c>
      <c r="D434" s="11">
        <v>0.79009259259259268</v>
      </c>
      <c r="E434" s="12" t="s">
        <v>9</v>
      </c>
      <c r="F434" s="12">
        <v>13</v>
      </c>
      <c r="G434" s="12" t="s">
        <v>11</v>
      </c>
    </row>
    <row r="435" spans="3:7" ht="15" thickBot="1" x14ac:dyDescent="0.35">
      <c r="C435" s="10">
        <v>43243</v>
      </c>
      <c r="D435" s="11">
        <v>0.79099537037037038</v>
      </c>
      <c r="E435" s="12" t="s">
        <v>9</v>
      </c>
      <c r="F435" s="12">
        <v>10</v>
      </c>
      <c r="G435" s="12" t="s">
        <v>11</v>
      </c>
    </row>
    <row r="436" spans="3:7" ht="15" thickBot="1" x14ac:dyDescent="0.35">
      <c r="C436" s="10">
        <v>43243</v>
      </c>
      <c r="D436" s="11">
        <v>0.79118055555555555</v>
      </c>
      <c r="E436" s="12" t="s">
        <v>9</v>
      </c>
      <c r="F436" s="12">
        <v>9</v>
      </c>
      <c r="G436" s="12" t="s">
        <v>11</v>
      </c>
    </row>
    <row r="437" spans="3:7" ht="15" thickBot="1" x14ac:dyDescent="0.35">
      <c r="C437" s="10">
        <v>43243</v>
      </c>
      <c r="D437" s="11">
        <v>0.79450231481481481</v>
      </c>
      <c r="E437" s="12" t="s">
        <v>9</v>
      </c>
      <c r="F437" s="12">
        <v>13</v>
      </c>
      <c r="G437" s="12" t="s">
        <v>11</v>
      </c>
    </row>
    <row r="438" spans="3:7" ht="15" thickBot="1" x14ac:dyDescent="0.35">
      <c r="C438" s="10">
        <v>43243</v>
      </c>
      <c r="D438" s="11">
        <v>0.79708333333333325</v>
      </c>
      <c r="E438" s="12" t="s">
        <v>9</v>
      </c>
      <c r="F438" s="12">
        <v>13</v>
      </c>
      <c r="G438" s="12" t="s">
        <v>11</v>
      </c>
    </row>
    <row r="439" spans="3:7" ht="15" thickBot="1" x14ac:dyDescent="0.35">
      <c r="C439" s="10">
        <v>43243</v>
      </c>
      <c r="D439" s="11">
        <v>0.79871527777777773</v>
      </c>
      <c r="E439" s="12" t="s">
        <v>9</v>
      </c>
      <c r="F439" s="12">
        <v>10</v>
      </c>
      <c r="G439" s="12" t="s">
        <v>10</v>
      </c>
    </row>
    <row r="440" spans="3:7" ht="15" thickBot="1" x14ac:dyDescent="0.35">
      <c r="C440" s="10">
        <v>43243</v>
      </c>
      <c r="D440" s="11">
        <v>0.79935185185185187</v>
      </c>
      <c r="E440" s="12" t="s">
        <v>9</v>
      </c>
      <c r="F440" s="12">
        <v>10</v>
      </c>
      <c r="G440" s="12" t="s">
        <v>10</v>
      </c>
    </row>
    <row r="441" spans="3:7" ht="15" thickBot="1" x14ac:dyDescent="0.35">
      <c r="C441" s="10">
        <v>43243</v>
      </c>
      <c r="D441" s="11">
        <v>0.81229166666666675</v>
      </c>
      <c r="E441" s="12" t="s">
        <v>9</v>
      </c>
      <c r="F441" s="12">
        <v>12</v>
      </c>
      <c r="G441" s="12" t="s">
        <v>11</v>
      </c>
    </row>
    <row r="442" spans="3:7" ht="15" thickBot="1" x14ac:dyDescent="0.35">
      <c r="C442" s="10">
        <v>43243</v>
      </c>
      <c r="D442" s="11">
        <v>0.84108796296296295</v>
      </c>
      <c r="E442" s="12" t="s">
        <v>9</v>
      </c>
      <c r="F442" s="12">
        <v>21</v>
      </c>
      <c r="G442" s="12" t="s">
        <v>10</v>
      </c>
    </row>
    <row r="443" spans="3:7" ht="15" thickBot="1" x14ac:dyDescent="0.35">
      <c r="C443" s="10">
        <v>43243</v>
      </c>
      <c r="D443" s="11">
        <v>0.8483680555555555</v>
      </c>
      <c r="E443" s="12" t="s">
        <v>9</v>
      </c>
      <c r="F443" s="12">
        <v>10</v>
      </c>
      <c r="G443" s="12" t="s">
        <v>11</v>
      </c>
    </row>
    <row r="444" spans="3:7" ht="15" thickBot="1" x14ac:dyDescent="0.35">
      <c r="C444" s="10">
        <v>43243</v>
      </c>
      <c r="D444" s="11">
        <v>0.86341435185185189</v>
      </c>
      <c r="E444" s="12" t="s">
        <v>9</v>
      </c>
      <c r="F444" s="12">
        <v>11</v>
      </c>
      <c r="G444" s="12" t="s">
        <v>10</v>
      </c>
    </row>
    <row r="445" spans="3:7" ht="15" thickBot="1" x14ac:dyDescent="0.35">
      <c r="C445" s="10">
        <v>43243</v>
      </c>
      <c r="D445" s="11">
        <v>0.86863425925925919</v>
      </c>
      <c r="E445" s="12" t="s">
        <v>9</v>
      </c>
      <c r="F445" s="12">
        <v>13</v>
      </c>
      <c r="G445" s="12" t="s">
        <v>11</v>
      </c>
    </row>
    <row r="446" spans="3:7" ht="15" thickBot="1" x14ac:dyDescent="0.35">
      <c r="C446" s="10">
        <v>43243</v>
      </c>
      <c r="D446" s="11">
        <v>0.86890046296296297</v>
      </c>
      <c r="E446" s="12" t="s">
        <v>9</v>
      </c>
      <c r="F446" s="12">
        <v>11</v>
      </c>
      <c r="G446" s="12" t="s">
        <v>11</v>
      </c>
    </row>
    <row r="447" spans="3:7" ht="15" thickBot="1" x14ac:dyDescent="0.35">
      <c r="C447" s="10">
        <v>43243</v>
      </c>
      <c r="D447" s="11">
        <v>0.88127314814814817</v>
      </c>
      <c r="E447" s="12" t="s">
        <v>9</v>
      </c>
      <c r="F447" s="12">
        <v>9</v>
      </c>
      <c r="G447" s="12" t="s">
        <v>10</v>
      </c>
    </row>
    <row r="448" spans="3:7" ht="15" thickBot="1" x14ac:dyDescent="0.35">
      <c r="C448" s="10">
        <v>43243</v>
      </c>
      <c r="D448" s="11">
        <v>0.89888888888888896</v>
      </c>
      <c r="E448" s="12" t="s">
        <v>9</v>
      </c>
      <c r="F448" s="12">
        <v>12</v>
      </c>
      <c r="G448" s="12" t="s">
        <v>11</v>
      </c>
    </row>
    <row r="449" spans="3:7" ht="15" thickBot="1" x14ac:dyDescent="0.35">
      <c r="C449" s="10">
        <v>43243</v>
      </c>
      <c r="D449" s="11">
        <v>0.89901620370370372</v>
      </c>
      <c r="E449" s="12" t="s">
        <v>9</v>
      </c>
      <c r="F449" s="12">
        <v>10</v>
      </c>
      <c r="G449" s="12" t="s">
        <v>11</v>
      </c>
    </row>
    <row r="450" spans="3:7" ht="15" thickBot="1" x14ac:dyDescent="0.35">
      <c r="C450" s="10">
        <v>43244</v>
      </c>
      <c r="D450" s="11">
        <v>0.15128472222222222</v>
      </c>
      <c r="E450" s="12" t="s">
        <v>9</v>
      </c>
      <c r="F450" s="12">
        <v>20</v>
      </c>
      <c r="G450" s="12" t="s">
        <v>10</v>
      </c>
    </row>
    <row r="451" spans="3:7" ht="15" thickBot="1" x14ac:dyDescent="0.35">
      <c r="C451" s="10">
        <v>43244</v>
      </c>
      <c r="D451" s="11">
        <v>0.15437500000000001</v>
      </c>
      <c r="E451" s="12" t="s">
        <v>9</v>
      </c>
      <c r="F451" s="12">
        <v>11</v>
      </c>
      <c r="G451" s="12" t="s">
        <v>11</v>
      </c>
    </row>
    <row r="452" spans="3:7" ht="15" thickBot="1" x14ac:dyDescent="0.35">
      <c r="C452" s="10">
        <v>43244</v>
      </c>
      <c r="D452" s="11">
        <v>0.15504629629629629</v>
      </c>
      <c r="E452" s="12" t="s">
        <v>9</v>
      </c>
      <c r="F452" s="12">
        <v>11</v>
      </c>
      <c r="G452" s="12" t="s">
        <v>11</v>
      </c>
    </row>
    <row r="453" spans="3:7" ht="15" thickBot="1" x14ac:dyDescent="0.35">
      <c r="C453" s="10">
        <v>43244</v>
      </c>
      <c r="D453" s="11">
        <v>0.31171296296296297</v>
      </c>
      <c r="E453" s="12" t="s">
        <v>9</v>
      </c>
      <c r="F453" s="12">
        <v>12</v>
      </c>
      <c r="G453" s="12" t="s">
        <v>11</v>
      </c>
    </row>
    <row r="454" spans="3:7" ht="15" thickBot="1" x14ac:dyDescent="0.35">
      <c r="C454" s="10">
        <v>43244</v>
      </c>
      <c r="D454" s="11">
        <v>0.3159837962962963</v>
      </c>
      <c r="E454" s="12" t="s">
        <v>9</v>
      </c>
      <c r="F454" s="12">
        <v>14</v>
      </c>
      <c r="G454" s="12" t="s">
        <v>11</v>
      </c>
    </row>
    <row r="455" spans="3:7" ht="15" thickBot="1" x14ac:dyDescent="0.35">
      <c r="C455" s="10">
        <v>43244</v>
      </c>
      <c r="D455" s="11">
        <v>0.32060185185185186</v>
      </c>
      <c r="E455" s="12" t="s">
        <v>9</v>
      </c>
      <c r="F455" s="12">
        <v>12</v>
      </c>
      <c r="G455" s="12" t="s">
        <v>11</v>
      </c>
    </row>
    <row r="456" spans="3:7" ht="15" thickBot="1" x14ac:dyDescent="0.35">
      <c r="C456" s="10">
        <v>43244</v>
      </c>
      <c r="D456" s="11">
        <v>0.32385416666666667</v>
      </c>
      <c r="E456" s="12" t="s">
        <v>9</v>
      </c>
      <c r="F456" s="12">
        <v>10</v>
      </c>
      <c r="G456" s="12" t="s">
        <v>11</v>
      </c>
    </row>
    <row r="457" spans="3:7" ht="15" thickBot="1" x14ac:dyDescent="0.35">
      <c r="C457" s="10">
        <v>43244</v>
      </c>
      <c r="D457" s="11">
        <v>0.34759259259259262</v>
      </c>
      <c r="E457" s="12" t="s">
        <v>9</v>
      </c>
      <c r="F457" s="12">
        <v>21</v>
      </c>
      <c r="G457" s="12" t="s">
        <v>10</v>
      </c>
    </row>
    <row r="458" spans="3:7" ht="15" thickBot="1" x14ac:dyDescent="0.35">
      <c r="C458" s="10">
        <v>43244</v>
      </c>
      <c r="D458" s="11">
        <v>0.37634259259259256</v>
      </c>
      <c r="E458" s="12" t="s">
        <v>9</v>
      </c>
      <c r="F458" s="12">
        <v>19</v>
      </c>
      <c r="G458" s="12" t="s">
        <v>10</v>
      </c>
    </row>
    <row r="459" spans="3:7" ht="15" thickBot="1" x14ac:dyDescent="0.35">
      <c r="C459" s="10">
        <v>43244</v>
      </c>
      <c r="D459" s="11">
        <v>0.40520833333333334</v>
      </c>
      <c r="E459" s="12" t="s">
        <v>9</v>
      </c>
      <c r="F459" s="12">
        <v>11</v>
      </c>
      <c r="G459" s="12" t="s">
        <v>11</v>
      </c>
    </row>
    <row r="460" spans="3:7" ht="15" thickBot="1" x14ac:dyDescent="0.35">
      <c r="C460" s="10">
        <v>43244</v>
      </c>
      <c r="D460" s="11">
        <v>0.42238425925925926</v>
      </c>
      <c r="E460" s="12" t="s">
        <v>9</v>
      </c>
      <c r="F460" s="12">
        <v>16</v>
      </c>
      <c r="G460" s="12" t="s">
        <v>11</v>
      </c>
    </row>
    <row r="461" spans="3:7" ht="15" thickBot="1" x14ac:dyDescent="0.35">
      <c r="C461" s="10">
        <v>43244</v>
      </c>
      <c r="D461" s="11">
        <v>0.43282407407407408</v>
      </c>
      <c r="E461" s="12" t="s">
        <v>9</v>
      </c>
      <c r="F461" s="12">
        <v>10</v>
      </c>
      <c r="G461" s="12" t="s">
        <v>10</v>
      </c>
    </row>
    <row r="462" spans="3:7" ht="15" thickBot="1" x14ac:dyDescent="0.35">
      <c r="C462" s="10">
        <v>43244</v>
      </c>
      <c r="D462" s="11">
        <v>0.43297453703703703</v>
      </c>
      <c r="E462" s="12" t="s">
        <v>9</v>
      </c>
      <c r="F462" s="12">
        <v>17</v>
      </c>
      <c r="G462" s="12" t="s">
        <v>10</v>
      </c>
    </row>
    <row r="463" spans="3:7" ht="15" thickBot="1" x14ac:dyDescent="0.35">
      <c r="C463" s="10">
        <v>43244</v>
      </c>
      <c r="D463" s="11">
        <v>0.44737268518518519</v>
      </c>
      <c r="E463" s="12" t="s">
        <v>9</v>
      </c>
      <c r="F463" s="12">
        <v>16</v>
      </c>
      <c r="G463" s="12" t="s">
        <v>10</v>
      </c>
    </row>
    <row r="464" spans="3:7" ht="15" thickBot="1" x14ac:dyDescent="0.35">
      <c r="C464" s="10">
        <v>43244</v>
      </c>
      <c r="D464" s="11">
        <v>0.44938657407407406</v>
      </c>
      <c r="E464" s="12" t="s">
        <v>9</v>
      </c>
      <c r="F464" s="12">
        <v>12</v>
      </c>
      <c r="G464" s="12" t="s">
        <v>11</v>
      </c>
    </row>
    <row r="465" spans="3:7" ht="15" thickBot="1" x14ac:dyDescent="0.35">
      <c r="C465" s="10">
        <v>43244</v>
      </c>
      <c r="D465" s="11">
        <v>0.44968750000000002</v>
      </c>
      <c r="E465" s="12" t="s">
        <v>9</v>
      </c>
      <c r="F465" s="12">
        <v>20</v>
      </c>
      <c r="G465" s="12" t="s">
        <v>10</v>
      </c>
    </row>
    <row r="466" spans="3:7" ht="15" thickBot="1" x14ac:dyDescent="0.35">
      <c r="C466" s="10">
        <v>43244</v>
      </c>
      <c r="D466" s="11">
        <v>0.47479166666666667</v>
      </c>
      <c r="E466" s="12" t="s">
        <v>9</v>
      </c>
      <c r="F466" s="12">
        <v>17</v>
      </c>
      <c r="G466" s="12" t="s">
        <v>10</v>
      </c>
    </row>
    <row r="467" spans="3:7" ht="15" thickBot="1" x14ac:dyDescent="0.35">
      <c r="C467" s="10">
        <v>43244</v>
      </c>
      <c r="D467" s="11">
        <v>0.4756481481481481</v>
      </c>
      <c r="E467" s="12" t="s">
        <v>9</v>
      </c>
      <c r="F467" s="12">
        <v>16</v>
      </c>
      <c r="G467" s="12" t="s">
        <v>11</v>
      </c>
    </row>
    <row r="468" spans="3:7" ht="15" thickBot="1" x14ac:dyDescent="0.35">
      <c r="C468" s="10">
        <v>43244</v>
      </c>
      <c r="D468" s="11">
        <v>0.47567129629629629</v>
      </c>
      <c r="E468" s="12" t="s">
        <v>9</v>
      </c>
      <c r="F468" s="12">
        <v>22</v>
      </c>
      <c r="G468" s="12" t="s">
        <v>11</v>
      </c>
    </row>
    <row r="469" spans="3:7" ht="15" thickBot="1" x14ac:dyDescent="0.35">
      <c r="C469" s="10">
        <v>43244</v>
      </c>
      <c r="D469" s="11">
        <v>0.47569444444444442</v>
      </c>
      <c r="E469" s="12" t="s">
        <v>9</v>
      </c>
      <c r="F469" s="12">
        <v>26</v>
      </c>
      <c r="G469" s="12" t="s">
        <v>11</v>
      </c>
    </row>
    <row r="470" spans="3:7" ht="15" thickBot="1" x14ac:dyDescent="0.35">
      <c r="C470" s="10">
        <v>43244</v>
      </c>
      <c r="D470" s="11">
        <v>0.47571759259259255</v>
      </c>
      <c r="E470" s="12" t="s">
        <v>9</v>
      </c>
      <c r="F470" s="12">
        <v>17</v>
      </c>
      <c r="G470" s="12" t="s">
        <v>11</v>
      </c>
    </row>
    <row r="471" spans="3:7" ht="15" thickBot="1" x14ac:dyDescent="0.35">
      <c r="C471" s="10">
        <v>43244</v>
      </c>
      <c r="D471" s="11">
        <v>0.48776620370370366</v>
      </c>
      <c r="E471" s="12" t="s">
        <v>9</v>
      </c>
      <c r="F471" s="12">
        <v>14</v>
      </c>
      <c r="G471" s="12" t="s">
        <v>10</v>
      </c>
    </row>
    <row r="472" spans="3:7" ht="15" thickBot="1" x14ac:dyDescent="0.35">
      <c r="C472" s="10">
        <v>43244</v>
      </c>
      <c r="D472" s="11">
        <v>0.50695601851851857</v>
      </c>
      <c r="E472" s="12" t="s">
        <v>9</v>
      </c>
      <c r="F472" s="12">
        <v>10</v>
      </c>
      <c r="G472" s="12" t="s">
        <v>11</v>
      </c>
    </row>
    <row r="473" spans="3:7" ht="15" thickBot="1" x14ac:dyDescent="0.35">
      <c r="C473" s="10">
        <v>43244</v>
      </c>
      <c r="D473" s="11">
        <v>0.50714120370370364</v>
      </c>
      <c r="E473" s="12" t="s">
        <v>9</v>
      </c>
      <c r="F473" s="12">
        <v>19</v>
      </c>
      <c r="G473" s="12" t="s">
        <v>11</v>
      </c>
    </row>
    <row r="474" spans="3:7" ht="15" thickBot="1" x14ac:dyDescent="0.35">
      <c r="C474" s="10">
        <v>43244</v>
      </c>
      <c r="D474" s="11">
        <v>0.50717592592592597</v>
      </c>
      <c r="E474" s="12" t="s">
        <v>9</v>
      </c>
      <c r="F474" s="12">
        <v>21</v>
      </c>
      <c r="G474" s="12" t="s">
        <v>11</v>
      </c>
    </row>
    <row r="475" spans="3:7" ht="15" thickBot="1" x14ac:dyDescent="0.35">
      <c r="C475" s="10">
        <v>43244</v>
      </c>
      <c r="D475" s="11">
        <v>0.50719907407407405</v>
      </c>
      <c r="E475" s="12" t="s">
        <v>9</v>
      </c>
      <c r="F475" s="12">
        <v>15</v>
      </c>
      <c r="G475" s="12" t="s">
        <v>11</v>
      </c>
    </row>
    <row r="476" spans="3:7" ht="15" thickBot="1" x14ac:dyDescent="0.35">
      <c r="C476" s="10">
        <v>43244</v>
      </c>
      <c r="D476" s="11">
        <v>0.52096064814814813</v>
      </c>
      <c r="E476" s="12" t="s">
        <v>9</v>
      </c>
      <c r="F476" s="12">
        <v>23</v>
      </c>
      <c r="G476" s="12" t="s">
        <v>10</v>
      </c>
    </row>
    <row r="477" spans="3:7" ht="15" thickBot="1" x14ac:dyDescent="0.35">
      <c r="C477" s="10">
        <v>43244</v>
      </c>
      <c r="D477" s="11">
        <v>0.52181712962962956</v>
      </c>
      <c r="E477" s="12" t="s">
        <v>9</v>
      </c>
      <c r="F477" s="12">
        <v>11</v>
      </c>
      <c r="G477" s="12" t="s">
        <v>11</v>
      </c>
    </row>
    <row r="478" spans="3:7" ht="15" thickBot="1" x14ac:dyDescent="0.35">
      <c r="C478" s="10">
        <v>43244</v>
      </c>
      <c r="D478" s="11">
        <v>0.52230324074074075</v>
      </c>
      <c r="E478" s="12" t="s">
        <v>9</v>
      </c>
      <c r="F478" s="12">
        <v>14</v>
      </c>
      <c r="G478" s="12" t="s">
        <v>11</v>
      </c>
    </row>
    <row r="479" spans="3:7" ht="15" thickBot="1" x14ac:dyDescent="0.35">
      <c r="C479" s="10">
        <v>43244</v>
      </c>
      <c r="D479" s="11">
        <v>0.57606481481481475</v>
      </c>
      <c r="E479" s="12" t="s">
        <v>9</v>
      </c>
      <c r="F479" s="12">
        <v>12</v>
      </c>
      <c r="G479" s="12" t="s">
        <v>11</v>
      </c>
    </row>
    <row r="480" spans="3:7" ht="15" thickBot="1" x14ac:dyDescent="0.35">
      <c r="C480" s="10">
        <v>43244</v>
      </c>
      <c r="D480" s="11">
        <v>0.58423611111111107</v>
      </c>
      <c r="E480" s="12" t="s">
        <v>9</v>
      </c>
      <c r="F480" s="12">
        <v>17</v>
      </c>
      <c r="G480" s="12" t="s">
        <v>10</v>
      </c>
    </row>
    <row r="481" spans="3:7" ht="15" thickBot="1" x14ac:dyDescent="0.35">
      <c r="C481" s="10">
        <v>43244</v>
      </c>
      <c r="D481" s="11">
        <v>0.59978009259259257</v>
      </c>
      <c r="E481" s="12" t="s">
        <v>9</v>
      </c>
      <c r="F481" s="12">
        <v>22</v>
      </c>
      <c r="G481" s="12" t="s">
        <v>10</v>
      </c>
    </row>
    <row r="482" spans="3:7" ht="15" thickBot="1" x14ac:dyDescent="0.35">
      <c r="C482" s="10">
        <v>43244</v>
      </c>
      <c r="D482" s="11">
        <v>0.59982638888888895</v>
      </c>
      <c r="E482" s="12" t="s">
        <v>9</v>
      </c>
      <c r="F482" s="12">
        <v>28</v>
      </c>
      <c r="G482" s="12" t="s">
        <v>10</v>
      </c>
    </row>
    <row r="483" spans="3:7" ht="15" thickBot="1" x14ac:dyDescent="0.35">
      <c r="C483" s="10">
        <v>43244</v>
      </c>
      <c r="D483" s="11">
        <v>0.61790509259259252</v>
      </c>
      <c r="E483" s="12" t="s">
        <v>9</v>
      </c>
      <c r="F483" s="12">
        <v>25</v>
      </c>
      <c r="G483" s="12" t="s">
        <v>11</v>
      </c>
    </row>
    <row r="484" spans="3:7" ht="15" thickBot="1" x14ac:dyDescent="0.35">
      <c r="C484" s="10">
        <v>43244</v>
      </c>
      <c r="D484" s="11">
        <v>0.6246990740740741</v>
      </c>
      <c r="E484" s="12" t="s">
        <v>9</v>
      </c>
      <c r="F484" s="12">
        <v>18</v>
      </c>
      <c r="G484" s="12" t="s">
        <v>11</v>
      </c>
    </row>
    <row r="485" spans="3:7" ht="15" thickBot="1" x14ac:dyDescent="0.35">
      <c r="C485" s="10">
        <v>43244</v>
      </c>
      <c r="D485" s="11">
        <v>0.6246990740740741</v>
      </c>
      <c r="E485" s="12" t="s">
        <v>9</v>
      </c>
      <c r="F485" s="12">
        <v>12</v>
      </c>
      <c r="G485" s="12" t="s">
        <v>11</v>
      </c>
    </row>
    <row r="486" spans="3:7" ht="15" thickBot="1" x14ac:dyDescent="0.35">
      <c r="C486" s="10">
        <v>43244</v>
      </c>
      <c r="D486" s="11">
        <v>0.62471064814814814</v>
      </c>
      <c r="E486" s="12" t="s">
        <v>9</v>
      </c>
      <c r="F486" s="12">
        <v>7</v>
      </c>
      <c r="G486" s="12" t="s">
        <v>11</v>
      </c>
    </row>
    <row r="487" spans="3:7" ht="15" thickBot="1" x14ac:dyDescent="0.35">
      <c r="C487" s="10">
        <v>43244</v>
      </c>
      <c r="D487" s="11">
        <v>0.62474537037037037</v>
      </c>
      <c r="E487" s="12" t="s">
        <v>9</v>
      </c>
      <c r="F487" s="12">
        <v>20</v>
      </c>
      <c r="G487" s="12" t="s">
        <v>11</v>
      </c>
    </row>
    <row r="488" spans="3:7" ht="15" thickBot="1" x14ac:dyDescent="0.35">
      <c r="C488" s="10">
        <v>43244</v>
      </c>
      <c r="D488" s="11">
        <v>0.62475694444444441</v>
      </c>
      <c r="E488" s="12" t="s">
        <v>9</v>
      </c>
      <c r="F488" s="12">
        <v>15</v>
      </c>
      <c r="G488" s="12" t="s">
        <v>11</v>
      </c>
    </row>
    <row r="489" spans="3:7" ht="15" thickBot="1" x14ac:dyDescent="0.35">
      <c r="C489" s="10">
        <v>43244</v>
      </c>
      <c r="D489" s="11">
        <v>0.62476851851851845</v>
      </c>
      <c r="E489" s="12" t="s">
        <v>9</v>
      </c>
      <c r="F489" s="12">
        <v>14</v>
      </c>
      <c r="G489" s="12" t="s">
        <v>11</v>
      </c>
    </row>
    <row r="490" spans="3:7" ht="15" thickBot="1" x14ac:dyDescent="0.35">
      <c r="C490" s="10">
        <v>43244</v>
      </c>
      <c r="D490" s="11">
        <v>0.6247800925925926</v>
      </c>
      <c r="E490" s="12" t="s">
        <v>9</v>
      </c>
      <c r="F490" s="12">
        <v>18</v>
      </c>
      <c r="G490" s="12" t="s">
        <v>11</v>
      </c>
    </row>
    <row r="491" spans="3:7" ht="15" thickBot="1" x14ac:dyDescent="0.35">
      <c r="C491" s="10">
        <v>43244</v>
      </c>
      <c r="D491" s="11">
        <v>0.64998842592592598</v>
      </c>
      <c r="E491" s="12" t="s">
        <v>9</v>
      </c>
      <c r="F491" s="12">
        <v>20</v>
      </c>
      <c r="G491" s="12" t="s">
        <v>10</v>
      </c>
    </row>
    <row r="492" spans="3:7" ht="15" thickBot="1" x14ac:dyDescent="0.35">
      <c r="C492" s="10">
        <v>43244</v>
      </c>
      <c r="D492" s="11">
        <v>0.65003472222222225</v>
      </c>
      <c r="E492" s="12" t="s">
        <v>9</v>
      </c>
      <c r="F492" s="12">
        <v>22</v>
      </c>
      <c r="G492" s="12" t="s">
        <v>10</v>
      </c>
    </row>
    <row r="493" spans="3:7" ht="15" thickBot="1" x14ac:dyDescent="0.35">
      <c r="C493" s="10">
        <v>43244</v>
      </c>
      <c r="D493" s="11">
        <v>0.65954861111111118</v>
      </c>
      <c r="E493" s="12" t="s">
        <v>9</v>
      </c>
      <c r="F493" s="12">
        <v>22</v>
      </c>
      <c r="G493" s="12" t="s">
        <v>11</v>
      </c>
    </row>
    <row r="494" spans="3:7" ht="15" thickBot="1" x14ac:dyDescent="0.35">
      <c r="C494" s="10">
        <v>43244</v>
      </c>
      <c r="D494" s="11">
        <v>0.6648263888888889</v>
      </c>
      <c r="E494" s="12" t="s">
        <v>9</v>
      </c>
      <c r="F494" s="12">
        <v>17</v>
      </c>
      <c r="G494" s="12" t="s">
        <v>10</v>
      </c>
    </row>
    <row r="495" spans="3:7" ht="15" thickBot="1" x14ac:dyDescent="0.35">
      <c r="C495" s="10">
        <v>43244</v>
      </c>
      <c r="D495" s="11">
        <v>0.66486111111111112</v>
      </c>
      <c r="E495" s="12" t="s">
        <v>9</v>
      </c>
      <c r="F495" s="12">
        <v>16</v>
      </c>
      <c r="G495" s="12" t="s">
        <v>10</v>
      </c>
    </row>
    <row r="496" spans="3:7" ht="15" thickBot="1" x14ac:dyDescent="0.35">
      <c r="C496" s="10">
        <v>43244</v>
      </c>
      <c r="D496" s="11">
        <v>0.68517361111111119</v>
      </c>
      <c r="E496" s="12" t="s">
        <v>9</v>
      </c>
      <c r="F496" s="12">
        <v>23</v>
      </c>
      <c r="G496" s="12" t="s">
        <v>10</v>
      </c>
    </row>
    <row r="497" spans="3:7" ht="15" thickBot="1" x14ac:dyDescent="0.35">
      <c r="C497" s="10">
        <v>43244</v>
      </c>
      <c r="D497" s="11">
        <v>0.68518518518518512</v>
      </c>
      <c r="E497" s="12" t="s">
        <v>9</v>
      </c>
      <c r="F497" s="12">
        <v>16</v>
      </c>
      <c r="G497" s="12" t="s">
        <v>10</v>
      </c>
    </row>
    <row r="498" spans="3:7" ht="15" thickBot="1" x14ac:dyDescent="0.35">
      <c r="C498" s="10">
        <v>43244</v>
      </c>
      <c r="D498" s="11">
        <v>0.69291666666666663</v>
      </c>
      <c r="E498" s="12" t="s">
        <v>9</v>
      </c>
      <c r="F498" s="12">
        <v>22</v>
      </c>
      <c r="G498" s="12" t="s">
        <v>10</v>
      </c>
    </row>
    <row r="499" spans="3:7" ht="15" thickBot="1" x14ac:dyDescent="0.35">
      <c r="C499" s="10">
        <v>43244</v>
      </c>
      <c r="D499" s="11">
        <v>0.69467592592592586</v>
      </c>
      <c r="E499" s="12" t="s">
        <v>9</v>
      </c>
      <c r="F499" s="12">
        <v>21</v>
      </c>
      <c r="G499" s="12" t="s">
        <v>10</v>
      </c>
    </row>
    <row r="500" spans="3:7" ht="15" thickBot="1" x14ac:dyDescent="0.35">
      <c r="C500" s="10">
        <v>43244</v>
      </c>
      <c r="D500" s="11">
        <v>0.69666666666666666</v>
      </c>
      <c r="E500" s="12" t="s">
        <v>9</v>
      </c>
      <c r="F500" s="12">
        <v>27</v>
      </c>
      <c r="G500" s="12" t="s">
        <v>10</v>
      </c>
    </row>
    <row r="501" spans="3:7" ht="15" thickBot="1" x14ac:dyDescent="0.35">
      <c r="C501" s="10">
        <v>43244</v>
      </c>
      <c r="D501" s="11">
        <v>0.69684027777777768</v>
      </c>
      <c r="E501" s="12" t="s">
        <v>9</v>
      </c>
      <c r="F501" s="12">
        <v>15</v>
      </c>
      <c r="G501" s="12" t="s">
        <v>11</v>
      </c>
    </row>
    <row r="502" spans="3:7" ht="15" thickBot="1" x14ac:dyDescent="0.35">
      <c r="C502" s="10">
        <v>43244</v>
      </c>
      <c r="D502" s="11">
        <v>0.69762731481481488</v>
      </c>
      <c r="E502" s="12" t="s">
        <v>9</v>
      </c>
      <c r="F502" s="12">
        <v>20</v>
      </c>
      <c r="G502" s="12" t="s">
        <v>10</v>
      </c>
    </row>
    <row r="503" spans="3:7" ht="15" thickBot="1" x14ac:dyDescent="0.35">
      <c r="C503" s="10">
        <v>43244</v>
      </c>
      <c r="D503" s="11">
        <v>0.69763888888888881</v>
      </c>
      <c r="E503" s="12" t="s">
        <v>9</v>
      </c>
      <c r="F503" s="12">
        <v>22</v>
      </c>
      <c r="G503" s="12" t="s">
        <v>10</v>
      </c>
    </row>
    <row r="504" spans="3:7" ht="15" thickBot="1" x14ac:dyDescent="0.35">
      <c r="C504" s="10">
        <v>43244</v>
      </c>
      <c r="D504" s="11">
        <v>0.69765046296296296</v>
      </c>
      <c r="E504" s="12" t="s">
        <v>9</v>
      </c>
      <c r="F504" s="12">
        <v>23</v>
      </c>
      <c r="G504" s="12" t="s">
        <v>10</v>
      </c>
    </row>
    <row r="505" spans="3:7" ht="15" thickBot="1" x14ac:dyDescent="0.35">
      <c r="C505" s="10">
        <v>43244</v>
      </c>
      <c r="D505" s="11">
        <v>0.69766203703703711</v>
      </c>
      <c r="E505" s="12" t="s">
        <v>9</v>
      </c>
      <c r="F505" s="12">
        <v>21</v>
      </c>
      <c r="G505" s="12" t="s">
        <v>10</v>
      </c>
    </row>
    <row r="506" spans="3:7" ht="15" thickBot="1" x14ac:dyDescent="0.35">
      <c r="C506" s="10">
        <v>43244</v>
      </c>
      <c r="D506" s="11">
        <v>0.70187499999999992</v>
      </c>
      <c r="E506" s="12" t="s">
        <v>9</v>
      </c>
      <c r="F506" s="12">
        <v>16</v>
      </c>
      <c r="G506" s="12" t="s">
        <v>10</v>
      </c>
    </row>
    <row r="507" spans="3:7" ht="15" thickBot="1" x14ac:dyDescent="0.35">
      <c r="C507" s="10">
        <v>43244</v>
      </c>
      <c r="D507" s="11">
        <v>0.70189814814814822</v>
      </c>
      <c r="E507" s="12" t="s">
        <v>9</v>
      </c>
      <c r="F507" s="12">
        <v>18</v>
      </c>
      <c r="G507" s="12" t="s">
        <v>10</v>
      </c>
    </row>
    <row r="508" spans="3:7" ht="15" thickBot="1" x14ac:dyDescent="0.35">
      <c r="C508" s="10">
        <v>43244</v>
      </c>
      <c r="D508" s="11">
        <v>0.70355324074074066</v>
      </c>
      <c r="E508" s="12" t="s">
        <v>9</v>
      </c>
      <c r="F508" s="12">
        <v>29</v>
      </c>
      <c r="G508" s="12" t="s">
        <v>11</v>
      </c>
    </row>
    <row r="509" spans="3:7" ht="15" thickBot="1" x14ac:dyDescent="0.35">
      <c r="C509" s="10">
        <v>43244</v>
      </c>
      <c r="D509" s="11">
        <v>0.70357638888888896</v>
      </c>
      <c r="E509" s="12" t="s">
        <v>9</v>
      </c>
      <c r="F509" s="12">
        <v>23</v>
      </c>
      <c r="G509" s="12" t="s">
        <v>11</v>
      </c>
    </row>
    <row r="510" spans="3:7" ht="15" thickBot="1" x14ac:dyDescent="0.35">
      <c r="C510" s="10">
        <v>43244</v>
      </c>
      <c r="D510" s="11">
        <v>0.70484953703703701</v>
      </c>
      <c r="E510" s="12" t="s">
        <v>9</v>
      </c>
      <c r="F510" s="12">
        <v>25</v>
      </c>
      <c r="G510" s="12" t="s">
        <v>10</v>
      </c>
    </row>
    <row r="511" spans="3:7" ht="15" thickBot="1" x14ac:dyDescent="0.35">
      <c r="C511" s="10">
        <v>43244</v>
      </c>
      <c r="D511" s="11">
        <v>0.705011574074074</v>
      </c>
      <c r="E511" s="12" t="s">
        <v>9</v>
      </c>
      <c r="F511" s="12">
        <v>22</v>
      </c>
      <c r="G511" s="12" t="s">
        <v>10</v>
      </c>
    </row>
    <row r="512" spans="3:7" ht="15" thickBot="1" x14ac:dyDescent="0.35">
      <c r="C512" s="10">
        <v>43244</v>
      </c>
      <c r="D512" s="11">
        <v>0.70636574074074077</v>
      </c>
      <c r="E512" s="12" t="s">
        <v>9</v>
      </c>
      <c r="F512" s="12">
        <v>11</v>
      </c>
      <c r="G512" s="12" t="s">
        <v>11</v>
      </c>
    </row>
    <row r="513" spans="3:7" ht="15" thickBot="1" x14ac:dyDescent="0.35">
      <c r="C513" s="10">
        <v>43244</v>
      </c>
      <c r="D513" s="11">
        <v>0.7069212962962963</v>
      </c>
      <c r="E513" s="12" t="s">
        <v>9</v>
      </c>
      <c r="F513" s="12">
        <v>35</v>
      </c>
      <c r="G513" s="12" t="s">
        <v>10</v>
      </c>
    </row>
    <row r="514" spans="3:7" ht="15" thickBot="1" x14ac:dyDescent="0.35">
      <c r="C514" s="10">
        <v>43244</v>
      </c>
      <c r="D514" s="11">
        <v>0.70796296296296291</v>
      </c>
      <c r="E514" s="12" t="s">
        <v>9</v>
      </c>
      <c r="F514" s="12">
        <v>12</v>
      </c>
      <c r="G514" s="12" t="s">
        <v>11</v>
      </c>
    </row>
    <row r="515" spans="3:7" ht="15" thickBot="1" x14ac:dyDescent="0.35">
      <c r="C515" s="10">
        <v>43244</v>
      </c>
      <c r="D515" s="11">
        <v>0.71313657407407405</v>
      </c>
      <c r="E515" s="12" t="s">
        <v>9</v>
      </c>
      <c r="F515" s="12">
        <v>21</v>
      </c>
      <c r="G515" s="12" t="s">
        <v>11</v>
      </c>
    </row>
    <row r="516" spans="3:7" ht="15" thickBot="1" x14ac:dyDescent="0.35">
      <c r="C516" s="10">
        <v>43244</v>
      </c>
      <c r="D516" s="11">
        <v>0.71315972222222224</v>
      </c>
      <c r="E516" s="12" t="s">
        <v>9</v>
      </c>
      <c r="F516" s="12">
        <v>23</v>
      </c>
      <c r="G516" s="12" t="s">
        <v>11</v>
      </c>
    </row>
    <row r="517" spans="3:7" ht="15" thickBot="1" x14ac:dyDescent="0.35">
      <c r="C517" s="10">
        <v>43244</v>
      </c>
      <c r="D517" s="11">
        <v>0.71318287037037031</v>
      </c>
      <c r="E517" s="12" t="s">
        <v>9</v>
      </c>
      <c r="F517" s="12">
        <v>23</v>
      </c>
      <c r="G517" s="12" t="s">
        <v>11</v>
      </c>
    </row>
    <row r="518" spans="3:7" ht="15" thickBot="1" x14ac:dyDescent="0.35">
      <c r="C518" s="10">
        <v>43244</v>
      </c>
      <c r="D518" s="11">
        <v>0.71319444444444446</v>
      </c>
      <c r="E518" s="12" t="s">
        <v>9</v>
      </c>
      <c r="F518" s="12">
        <v>18</v>
      </c>
      <c r="G518" s="12" t="s">
        <v>11</v>
      </c>
    </row>
    <row r="519" spans="3:7" ht="15" thickBot="1" x14ac:dyDescent="0.35">
      <c r="C519" s="10">
        <v>43244</v>
      </c>
      <c r="D519" s="11">
        <v>0.7223032407407407</v>
      </c>
      <c r="E519" s="12" t="s">
        <v>9</v>
      </c>
      <c r="F519" s="12">
        <v>25</v>
      </c>
      <c r="G519" s="12" t="s">
        <v>10</v>
      </c>
    </row>
    <row r="520" spans="3:7" ht="15" thickBot="1" x14ac:dyDescent="0.35">
      <c r="C520" s="10">
        <v>43244</v>
      </c>
      <c r="D520" s="11">
        <v>0.73872685185185183</v>
      </c>
      <c r="E520" s="12" t="s">
        <v>9</v>
      </c>
      <c r="F520" s="12">
        <v>23</v>
      </c>
      <c r="G520" s="12" t="s">
        <v>10</v>
      </c>
    </row>
    <row r="521" spans="3:7" ht="15" thickBot="1" x14ac:dyDescent="0.35">
      <c r="C521" s="10">
        <v>43244</v>
      </c>
      <c r="D521" s="11">
        <v>0.73879629629629628</v>
      </c>
      <c r="E521" s="12" t="s">
        <v>9</v>
      </c>
      <c r="F521" s="12">
        <v>21</v>
      </c>
      <c r="G521" s="12" t="s">
        <v>10</v>
      </c>
    </row>
    <row r="522" spans="3:7" ht="15" thickBot="1" x14ac:dyDescent="0.35">
      <c r="C522" s="10">
        <v>43244</v>
      </c>
      <c r="D522" s="11">
        <v>0.74228009259259264</v>
      </c>
      <c r="E522" s="12" t="s">
        <v>9</v>
      </c>
      <c r="F522" s="12">
        <v>19</v>
      </c>
      <c r="G522" s="12" t="s">
        <v>10</v>
      </c>
    </row>
    <row r="523" spans="3:7" ht="15" thickBot="1" x14ac:dyDescent="0.35">
      <c r="C523" s="10">
        <v>43244</v>
      </c>
      <c r="D523" s="11">
        <v>0.74315972222222226</v>
      </c>
      <c r="E523" s="12" t="s">
        <v>9</v>
      </c>
      <c r="F523" s="12">
        <v>22</v>
      </c>
      <c r="G523" s="12" t="s">
        <v>10</v>
      </c>
    </row>
    <row r="524" spans="3:7" ht="15" thickBot="1" x14ac:dyDescent="0.35">
      <c r="C524" s="10">
        <v>43244</v>
      </c>
      <c r="D524" s="11">
        <v>0.74321759259259268</v>
      </c>
      <c r="E524" s="12" t="s">
        <v>9</v>
      </c>
      <c r="F524" s="12">
        <v>21</v>
      </c>
      <c r="G524" s="12" t="s">
        <v>10</v>
      </c>
    </row>
    <row r="525" spans="3:7" ht="15" thickBot="1" x14ac:dyDescent="0.35">
      <c r="C525" s="10">
        <v>43244</v>
      </c>
      <c r="D525" s="11">
        <v>0.7534143518518519</v>
      </c>
      <c r="E525" s="12" t="s">
        <v>9</v>
      </c>
      <c r="F525" s="12">
        <v>16</v>
      </c>
      <c r="G525" s="12" t="s">
        <v>11</v>
      </c>
    </row>
    <row r="526" spans="3:7" ht="15" thickBot="1" x14ac:dyDescent="0.35">
      <c r="C526" s="10">
        <v>43244</v>
      </c>
      <c r="D526" s="11">
        <v>0.75430555555555545</v>
      </c>
      <c r="E526" s="12" t="s">
        <v>9</v>
      </c>
      <c r="F526" s="12">
        <v>26</v>
      </c>
      <c r="G526" s="12" t="s">
        <v>10</v>
      </c>
    </row>
    <row r="527" spans="3:7" ht="15" thickBot="1" x14ac:dyDescent="0.35">
      <c r="C527" s="10">
        <v>43244</v>
      </c>
      <c r="D527" s="11">
        <v>0.7543171296296296</v>
      </c>
      <c r="E527" s="12" t="s">
        <v>9</v>
      </c>
      <c r="F527" s="12">
        <v>33</v>
      </c>
      <c r="G527" s="12" t="s">
        <v>10</v>
      </c>
    </row>
    <row r="528" spans="3:7" ht="15" thickBot="1" x14ac:dyDescent="0.35">
      <c r="C528" s="10">
        <v>43244</v>
      </c>
      <c r="D528" s="11">
        <v>0.75432870370370375</v>
      </c>
      <c r="E528" s="12" t="s">
        <v>9</v>
      </c>
      <c r="F528" s="12">
        <v>24</v>
      </c>
      <c r="G528" s="12" t="s">
        <v>10</v>
      </c>
    </row>
    <row r="529" spans="3:7" ht="15" thickBot="1" x14ac:dyDescent="0.35">
      <c r="C529" s="10">
        <v>43244</v>
      </c>
      <c r="D529" s="11">
        <v>0.75434027777777779</v>
      </c>
      <c r="E529" s="12" t="s">
        <v>9</v>
      </c>
      <c r="F529" s="12">
        <v>37</v>
      </c>
      <c r="G529" s="12" t="s">
        <v>10</v>
      </c>
    </row>
    <row r="530" spans="3:7" ht="15" thickBot="1" x14ac:dyDescent="0.35">
      <c r="C530" s="10">
        <v>43244</v>
      </c>
      <c r="D530" s="11">
        <v>0.75756944444444452</v>
      </c>
      <c r="E530" s="12" t="s">
        <v>9</v>
      </c>
      <c r="F530" s="12">
        <v>15</v>
      </c>
      <c r="G530" s="12" t="s">
        <v>10</v>
      </c>
    </row>
    <row r="531" spans="3:7" ht="15" thickBot="1" x14ac:dyDescent="0.35">
      <c r="C531" s="10">
        <v>43244</v>
      </c>
      <c r="D531" s="11">
        <v>0.75900462962962967</v>
      </c>
      <c r="E531" s="12" t="s">
        <v>9</v>
      </c>
      <c r="F531" s="12">
        <v>11</v>
      </c>
      <c r="G531" s="12" t="s">
        <v>10</v>
      </c>
    </row>
    <row r="532" spans="3:7" ht="15" thickBot="1" x14ac:dyDescent="0.35">
      <c r="C532" s="10">
        <v>43244</v>
      </c>
      <c r="D532" s="11">
        <v>0.76059027777777777</v>
      </c>
      <c r="E532" s="12" t="s">
        <v>9</v>
      </c>
      <c r="F532" s="12">
        <v>29</v>
      </c>
      <c r="G532" s="12" t="s">
        <v>10</v>
      </c>
    </row>
    <row r="533" spans="3:7" ht="15" thickBot="1" x14ac:dyDescent="0.35">
      <c r="C533" s="10">
        <v>43244</v>
      </c>
      <c r="D533" s="11">
        <v>0.76061342592592596</v>
      </c>
      <c r="E533" s="12" t="s">
        <v>9</v>
      </c>
      <c r="F533" s="12">
        <v>27</v>
      </c>
      <c r="G533" s="12" t="s">
        <v>10</v>
      </c>
    </row>
    <row r="534" spans="3:7" ht="15" thickBot="1" x14ac:dyDescent="0.35">
      <c r="C534" s="10">
        <v>43244</v>
      </c>
      <c r="D534" s="11">
        <v>0.76255787037037026</v>
      </c>
      <c r="E534" s="12" t="s">
        <v>9</v>
      </c>
      <c r="F534" s="12">
        <v>20</v>
      </c>
      <c r="G534" s="12" t="s">
        <v>10</v>
      </c>
    </row>
    <row r="535" spans="3:7" ht="15" thickBot="1" x14ac:dyDescent="0.35">
      <c r="C535" s="10">
        <v>43244</v>
      </c>
      <c r="D535" s="11">
        <v>0.76664351851851853</v>
      </c>
      <c r="E535" s="12" t="s">
        <v>9</v>
      </c>
      <c r="F535" s="12">
        <v>19</v>
      </c>
      <c r="G535" s="12" t="s">
        <v>10</v>
      </c>
    </row>
    <row r="536" spans="3:7" ht="15" thickBot="1" x14ac:dyDescent="0.35">
      <c r="C536" s="10">
        <v>43244</v>
      </c>
      <c r="D536" s="11">
        <v>0.77516203703703701</v>
      </c>
      <c r="E536" s="12" t="s">
        <v>9</v>
      </c>
      <c r="F536" s="12">
        <v>10</v>
      </c>
      <c r="G536" s="12" t="s">
        <v>11</v>
      </c>
    </row>
    <row r="537" spans="3:7" ht="15" thickBot="1" x14ac:dyDescent="0.35">
      <c r="C537" s="10">
        <v>43244</v>
      </c>
      <c r="D537" s="11">
        <v>0.77623842592592596</v>
      </c>
      <c r="E537" s="12" t="s">
        <v>9</v>
      </c>
      <c r="F537" s="12">
        <v>13</v>
      </c>
      <c r="G537" s="12" t="s">
        <v>11</v>
      </c>
    </row>
    <row r="538" spans="3:7" ht="15" thickBot="1" x14ac:dyDescent="0.35">
      <c r="C538" s="10">
        <v>43244</v>
      </c>
      <c r="D538" s="11">
        <v>0.77682870370370372</v>
      </c>
      <c r="E538" s="12" t="s">
        <v>9</v>
      </c>
      <c r="F538" s="12">
        <v>19</v>
      </c>
      <c r="G538" s="12" t="s">
        <v>11</v>
      </c>
    </row>
    <row r="539" spans="3:7" ht="15" thickBot="1" x14ac:dyDescent="0.35">
      <c r="C539" s="10">
        <v>43244</v>
      </c>
      <c r="D539" s="11">
        <v>0.7768518518518519</v>
      </c>
      <c r="E539" s="12" t="s">
        <v>9</v>
      </c>
      <c r="F539" s="12">
        <v>19</v>
      </c>
      <c r="G539" s="12" t="s">
        <v>11</v>
      </c>
    </row>
    <row r="540" spans="3:7" ht="15" thickBot="1" x14ac:dyDescent="0.35">
      <c r="C540" s="10">
        <v>43244</v>
      </c>
      <c r="D540" s="11">
        <v>0.77688657407407413</v>
      </c>
      <c r="E540" s="12" t="s">
        <v>9</v>
      </c>
      <c r="F540" s="12">
        <v>15</v>
      </c>
      <c r="G540" s="12" t="s">
        <v>11</v>
      </c>
    </row>
    <row r="541" spans="3:7" ht="15" thickBot="1" x14ac:dyDescent="0.35">
      <c r="C541" s="10">
        <v>43244</v>
      </c>
      <c r="D541" s="11">
        <v>0.78858796296296296</v>
      </c>
      <c r="E541" s="12" t="s">
        <v>9</v>
      </c>
      <c r="F541" s="12">
        <v>21</v>
      </c>
      <c r="G541" s="12" t="s">
        <v>10</v>
      </c>
    </row>
    <row r="542" spans="3:7" ht="15" thickBot="1" x14ac:dyDescent="0.35">
      <c r="C542" s="10">
        <v>43244</v>
      </c>
      <c r="D542" s="11">
        <v>0.79287037037037045</v>
      </c>
      <c r="E542" s="12" t="s">
        <v>9</v>
      </c>
      <c r="F542" s="12">
        <v>12</v>
      </c>
      <c r="G542" s="12" t="s">
        <v>11</v>
      </c>
    </row>
    <row r="543" spans="3:7" ht="15" thickBot="1" x14ac:dyDescent="0.35">
      <c r="C543" s="10">
        <v>43244</v>
      </c>
      <c r="D543" s="11">
        <v>0.79483796296296294</v>
      </c>
      <c r="E543" s="12" t="s">
        <v>9</v>
      </c>
      <c r="F543" s="12">
        <v>25</v>
      </c>
      <c r="G543" s="12" t="s">
        <v>10</v>
      </c>
    </row>
    <row r="544" spans="3:7" ht="15" thickBot="1" x14ac:dyDescent="0.35">
      <c r="C544" s="10">
        <v>43244</v>
      </c>
      <c r="D544" s="11">
        <v>0.80482638888888891</v>
      </c>
      <c r="E544" s="12" t="s">
        <v>9</v>
      </c>
      <c r="F544" s="12">
        <v>12</v>
      </c>
      <c r="G544" s="12" t="s">
        <v>11</v>
      </c>
    </row>
    <row r="545" spans="3:7" ht="15" thickBot="1" x14ac:dyDescent="0.35">
      <c r="C545" s="10">
        <v>43244</v>
      </c>
      <c r="D545" s="11">
        <v>0.80491898148148155</v>
      </c>
      <c r="E545" s="12" t="s">
        <v>9</v>
      </c>
      <c r="F545" s="12">
        <v>10</v>
      </c>
      <c r="G545" s="12" t="s">
        <v>11</v>
      </c>
    </row>
    <row r="546" spans="3:7" ht="15" thickBot="1" x14ac:dyDescent="0.35">
      <c r="C546" s="10">
        <v>43244</v>
      </c>
      <c r="D546" s="11">
        <v>0.80842592592592588</v>
      </c>
      <c r="E546" s="12" t="s">
        <v>9</v>
      </c>
      <c r="F546" s="12">
        <v>7</v>
      </c>
      <c r="G546" s="12" t="s">
        <v>11</v>
      </c>
    </row>
    <row r="547" spans="3:7" ht="15" thickBot="1" x14ac:dyDescent="0.35">
      <c r="C547" s="10">
        <v>43244</v>
      </c>
      <c r="D547" s="11">
        <v>0.8115162037037037</v>
      </c>
      <c r="E547" s="12" t="s">
        <v>9</v>
      </c>
      <c r="F547" s="12">
        <v>10</v>
      </c>
      <c r="G547" s="12" t="s">
        <v>10</v>
      </c>
    </row>
    <row r="548" spans="3:7" ht="15" thickBot="1" x14ac:dyDescent="0.35">
      <c r="C548" s="10">
        <v>43244</v>
      </c>
      <c r="D548" s="11">
        <v>0.82732638888888888</v>
      </c>
      <c r="E548" s="12" t="s">
        <v>9</v>
      </c>
      <c r="F548" s="12">
        <v>11</v>
      </c>
      <c r="G548" s="12" t="s">
        <v>11</v>
      </c>
    </row>
    <row r="549" spans="3:7" ht="15" thickBot="1" x14ac:dyDescent="0.35">
      <c r="C549" s="10">
        <v>43244</v>
      </c>
      <c r="D549" s="11">
        <v>0.85881944444444447</v>
      </c>
      <c r="E549" s="12" t="s">
        <v>9</v>
      </c>
      <c r="F549" s="12">
        <v>11</v>
      </c>
      <c r="G549" s="12" t="s">
        <v>11</v>
      </c>
    </row>
    <row r="550" spans="3:7" ht="15" thickBot="1" x14ac:dyDescent="0.35">
      <c r="C550" s="10">
        <v>43244</v>
      </c>
      <c r="D550" s="11">
        <v>0.86988425925925927</v>
      </c>
      <c r="E550" s="12" t="s">
        <v>9</v>
      </c>
      <c r="F550" s="12">
        <v>17</v>
      </c>
      <c r="G550" s="12" t="s">
        <v>10</v>
      </c>
    </row>
    <row r="551" spans="3:7" ht="15" thickBot="1" x14ac:dyDescent="0.35">
      <c r="C551" s="10">
        <v>43244</v>
      </c>
      <c r="D551" s="11">
        <v>0.89645833333333336</v>
      </c>
      <c r="E551" s="12" t="s">
        <v>9</v>
      </c>
      <c r="F551" s="12">
        <v>10</v>
      </c>
      <c r="G551" s="12" t="s">
        <v>10</v>
      </c>
    </row>
    <row r="552" spans="3:7" ht="15" thickBot="1" x14ac:dyDescent="0.35">
      <c r="C552" s="10">
        <v>43244</v>
      </c>
      <c r="D552" s="11">
        <v>0.905787037037037</v>
      </c>
      <c r="E552" s="12" t="s">
        <v>9</v>
      </c>
      <c r="F552" s="12">
        <v>11</v>
      </c>
      <c r="G552" s="12" t="s">
        <v>10</v>
      </c>
    </row>
    <row r="553" spans="3:7" ht="15" thickBot="1" x14ac:dyDescent="0.35">
      <c r="C553" s="10">
        <v>43244</v>
      </c>
      <c r="D553" s="11">
        <v>0.94578703703703704</v>
      </c>
      <c r="E553" s="12" t="s">
        <v>9</v>
      </c>
      <c r="F553" s="12">
        <v>10</v>
      </c>
      <c r="G553" s="12" t="s">
        <v>10</v>
      </c>
    </row>
    <row r="554" spans="3:7" ht="15" thickBot="1" x14ac:dyDescent="0.35">
      <c r="C554" s="10">
        <v>43245</v>
      </c>
      <c r="D554" s="11">
        <v>0.14515046296296297</v>
      </c>
      <c r="E554" s="12" t="s">
        <v>9</v>
      </c>
      <c r="F554" s="12">
        <v>23</v>
      </c>
      <c r="G554" s="12" t="s">
        <v>10</v>
      </c>
    </row>
    <row r="555" spans="3:7" ht="15" thickBot="1" x14ac:dyDescent="0.35">
      <c r="C555" s="10">
        <v>43245</v>
      </c>
      <c r="D555" s="11">
        <v>0.14810185185185185</v>
      </c>
      <c r="E555" s="12" t="s">
        <v>9</v>
      </c>
      <c r="F555" s="12">
        <v>12</v>
      </c>
      <c r="G555" s="12" t="s">
        <v>11</v>
      </c>
    </row>
    <row r="556" spans="3:7" ht="15" thickBot="1" x14ac:dyDescent="0.35">
      <c r="C556" s="10">
        <v>43245</v>
      </c>
      <c r="D556" s="11">
        <v>0.14887731481481481</v>
      </c>
      <c r="E556" s="12" t="s">
        <v>9</v>
      </c>
      <c r="F556" s="12">
        <v>11</v>
      </c>
      <c r="G556" s="12" t="s">
        <v>11</v>
      </c>
    </row>
    <row r="557" spans="3:7" ht="15" thickBot="1" x14ac:dyDescent="0.35">
      <c r="C557" s="10">
        <v>43245</v>
      </c>
      <c r="D557" s="11">
        <v>0.26896990740740739</v>
      </c>
      <c r="E557" s="12" t="s">
        <v>9</v>
      </c>
      <c r="F557" s="12">
        <v>14</v>
      </c>
      <c r="G557" s="12" t="s">
        <v>11</v>
      </c>
    </row>
    <row r="558" spans="3:7" ht="15" thickBot="1" x14ac:dyDescent="0.35">
      <c r="C558" s="10">
        <v>43245</v>
      </c>
      <c r="D558" s="11">
        <v>0.28574074074074074</v>
      </c>
      <c r="E558" s="12" t="s">
        <v>9</v>
      </c>
      <c r="F558" s="12">
        <v>12</v>
      </c>
      <c r="G558" s="12" t="s">
        <v>11</v>
      </c>
    </row>
    <row r="559" spans="3:7" ht="15" thickBot="1" x14ac:dyDescent="0.35">
      <c r="C559" s="10">
        <v>43245</v>
      </c>
      <c r="D559" s="11">
        <v>0.301875</v>
      </c>
      <c r="E559" s="12" t="s">
        <v>9</v>
      </c>
      <c r="F559" s="12">
        <v>11</v>
      </c>
      <c r="G559" s="12" t="s">
        <v>11</v>
      </c>
    </row>
    <row r="560" spans="3:7" ht="15" thickBot="1" x14ac:dyDescent="0.35">
      <c r="C560" s="10">
        <v>43245</v>
      </c>
      <c r="D560" s="11">
        <v>0.30249999999999999</v>
      </c>
      <c r="E560" s="12" t="s">
        <v>9</v>
      </c>
      <c r="F560" s="12">
        <v>11</v>
      </c>
      <c r="G560" s="12" t="s">
        <v>11</v>
      </c>
    </row>
    <row r="561" spans="3:7" ht="15" thickBot="1" x14ac:dyDescent="0.35">
      <c r="C561" s="10">
        <v>43245</v>
      </c>
      <c r="D561" s="11">
        <v>0.31755787037037037</v>
      </c>
      <c r="E561" s="12" t="s">
        <v>9</v>
      </c>
      <c r="F561" s="12">
        <v>26</v>
      </c>
      <c r="G561" s="12" t="s">
        <v>11</v>
      </c>
    </row>
    <row r="562" spans="3:7" ht="15" thickBot="1" x14ac:dyDescent="0.35">
      <c r="C562" s="10">
        <v>43245</v>
      </c>
      <c r="D562" s="11">
        <v>0.32460648148148147</v>
      </c>
      <c r="E562" s="12" t="s">
        <v>9</v>
      </c>
      <c r="F562" s="12">
        <v>11</v>
      </c>
      <c r="G562" s="12" t="s">
        <v>10</v>
      </c>
    </row>
    <row r="563" spans="3:7" ht="15" thickBot="1" x14ac:dyDescent="0.35">
      <c r="C563" s="10">
        <v>43245</v>
      </c>
      <c r="D563" s="11">
        <v>0.32649305555555558</v>
      </c>
      <c r="E563" s="12" t="s">
        <v>9</v>
      </c>
      <c r="F563" s="12">
        <v>19</v>
      </c>
      <c r="G563" s="12" t="s">
        <v>10</v>
      </c>
    </row>
    <row r="564" spans="3:7" ht="15" thickBot="1" x14ac:dyDescent="0.35">
      <c r="C564" s="10">
        <v>43245</v>
      </c>
      <c r="D564" s="11">
        <v>0.32896990740740745</v>
      </c>
      <c r="E564" s="12" t="s">
        <v>9</v>
      </c>
      <c r="F564" s="12">
        <v>14</v>
      </c>
      <c r="G564" s="12" t="s">
        <v>11</v>
      </c>
    </row>
    <row r="565" spans="3:7" ht="15" thickBot="1" x14ac:dyDescent="0.35">
      <c r="C565" s="10">
        <v>43245</v>
      </c>
      <c r="D565" s="11">
        <v>0.32899305555555552</v>
      </c>
      <c r="E565" s="12" t="s">
        <v>9</v>
      </c>
      <c r="F565" s="12">
        <v>16</v>
      </c>
      <c r="G565" s="12" t="s">
        <v>11</v>
      </c>
    </row>
    <row r="566" spans="3:7" ht="15" thickBot="1" x14ac:dyDescent="0.35">
      <c r="C566" s="10">
        <v>43245</v>
      </c>
      <c r="D566" s="11">
        <v>0.32900462962962962</v>
      </c>
      <c r="E566" s="12" t="s">
        <v>9</v>
      </c>
      <c r="F566" s="12">
        <v>18</v>
      </c>
      <c r="G566" s="12" t="s">
        <v>11</v>
      </c>
    </row>
    <row r="567" spans="3:7" ht="15" thickBot="1" x14ac:dyDescent="0.35">
      <c r="C567" s="10">
        <v>43245</v>
      </c>
      <c r="D567" s="11">
        <v>0.32902777777777775</v>
      </c>
      <c r="E567" s="12" t="s">
        <v>9</v>
      </c>
      <c r="F567" s="12">
        <v>18</v>
      </c>
      <c r="G567" s="12" t="s">
        <v>11</v>
      </c>
    </row>
    <row r="568" spans="3:7" ht="15" thickBot="1" x14ac:dyDescent="0.35">
      <c r="C568" s="10">
        <v>43245</v>
      </c>
      <c r="D568" s="11">
        <v>0.32903935185185185</v>
      </c>
      <c r="E568" s="12" t="s">
        <v>9</v>
      </c>
      <c r="F568" s="12">
        <v>7</v>
      </c>
      <c r="G568" s="12" t="s">
        <v>11</v>
      </c>
    </row>
    <row r="569" spans="3:7" ht="15" thickBot="1" x14ac:dyDescent="0.35">
      <c r="C569" s="10">
        <v>43245</v>
      </c>
      <c r="D569" s="11">
        <v>0.34584490740740742</v>
      </c>
      <c r="E569" s="12" t="s">
        <v>9</v>
      </c>
      <c r="F569" s="12">
        <v>9</v>
      </c>
      <c r="G569" s="12" t="s">
        <v>11</v>
      </c>
    </row>
    <row r="570" spans="3:7" ht="15" thickBot="1" x14ac:dyDescent="0.35">
      <c r="C570" s="10">
        <v>43245</v>
      </c>
      <c r="D570" s="11">
        <v>0.35645833333333332</v>
      </c>
      <c r="E570" s="12" t="s">
        <v>9</v>
      </c>
      <c r="F570" s="12">
        <v>10</v>
      </c>
      <c r="G570" s="12" t="s">
        <v>10</v>
      </c>
    </row>
    <row r="571" spans="3:7" ht="15" thickBot="1" x14ac:dyDescent="0.35">
      <c r="C571" s="10">
        <v>43245</v>
      </c>
      <c r="D571" s="11">
        <v>0.36281249999999998</v>
      </c>
      <c r="E571" s="12" t="s">
        <v>9</v>
      </c>
      <c r="F571" s="12">
        <v>22</v>
      </c>
      <c r="G571" s="12" t="s">
        <v>11</v>
      </c>
    </row>
    <row r="572" spans="3:7" ht="15" thickBot="1" x14ac:dyDescent="0.35">
      <c r="C572" s="10">
        <v>43245</v>
      </c>
      <c r="D572" s="11">
        <v>0.36282407407407408</v>
      </c>
      <c r="E572" s="12" t="s">
        <v>9</v>
      </c>
      <c r="F572" s="12">
        <v>20</v>
      </c>
      <c r="G572" s="12" t="s">
        <v>11</v>
      </c>
    </row>
    <row r="573" spans="3:7" ht="15" thickBot="1" x14ac:dyDescent="0.35">
      <c r="C573" s="10">
        <v>43245</v>
      </c>
      <c r="D573" s="11">
        <v>0.36283564814814812</v>
      </c>
      <c r="E573" s="12" t="s">
        <v>9</v>
      </c>
      <c r="F573" s="12">
        <v>22</v>
      </c>
      <c r="G573" s="12" t="s">
        <v>11</v>
      </c>
    </row>
    <row r="574" spans="3:7" ht="15" thickBot="1" x14ac:dyDescent="0.35">
      <c r="C574" s="10">
        <v>43245</v>
      </c>
      <c r="D574" s="11">
        <v>0.36284722222222227</v>
      </c>
      <c r="E574" s="12" t="s">
        <v>9</v>
      </c>
      <c r="F574" s="12">
        <v>15</v>
      </c>
      <c r="G574" s="12" t="s">
        <v>11</v>
      </c>
    </row>
    <row r="575" spans="3:7" ht="15" thickBot="1" x14ac:dyDescent="0.35">
      <c r="C575" s="10">
        <v>43245</v>
      </c>
      <c r="D575" s="11">
        <v>0.3628587962962963</v>
      </c>
      <c r="E575" s="12" t="s">
        <v>9</v>
      </c>
      <c r="F575" s="12">
        <v>16</v>
      </c>
      <c r="G575" s="12" t="s">
        <v>11</v>
      </c>
    </row>
    <row r="576" spans="3:7" ht="15" thickBot="1" x14ac:dyDescent="0.35">
      <c r="C576" s="10">
        <v>43245</v>
      </c>
      <c r="D576" s="11">
        <v>0.36288194444444444</v>
      </c>
      <c r="E576" s="12" t="s">
        <v>9</v>
      </c>
      <c r="F576" s="12">
        <v>9</v>
      </c>
      <c r="G576" s="12" t="s">
        <v>11</v>
      </c>
    </row>
    <row r="577" spans="3:7" ht="15" thickBot="1" x14ac:dyDescent="0.35">
      <c r="C577" s="10">
        <v>43245</v>
      </c>
      <c r="D577" s="11">
        <v>0.37644675925925924</v>
      </c>
      <c r="E577" s="12" t="s">
        <v>9</v>
      </c>
      <c r="F577" s="12">
        <v>22</v>
      </c>
      <c r="G577" s="12" t="s">
        <v>10</v>
      </c>
    </row>
    <row r="578" spans="3:7" ht="15" thickBot="1" x14ac:dyDescent="0.35">
      <c r="C578" s="10">
        <v>43245</v>
      </c>
      <c r="D578" s="11">
        <v>0.38771990740740742</v>
      </c>
      <c r="E578" s="12" t="s">
        <v>9</v>
      </c>
      <c r="F578" s="12">
        <v>19</v>
      </c>
      <c r="G578" s="12" t="s">
        <v>10</v>
      </c>
    </row>
    <row r="579" spans="3:7" ht="15" thickBot="1" x14ac:dyDescent="0.35">
      <c r="C579" s="10">
        <v>43245</v>
      </c>
      <c r="D579" s="11">
        <v>0.39197916666666671</v>
      </c>
      <c r="E579" s="12" t="s">
        <v>9</v>
      </c>
      <c r="F579" s="12">
        <v>11</v>
      </c>
      <c r="G579" s="12" t="s">
        <v>11</v>
      </c>
    </row>
    <row r="580" spans="3:7" ht="15" thickBot="1" x14ac:dyDescent="0.35">
      <c r="C580" s="10">
        <v>43245</v>
      </c>
      <c r="D580" s="11">
        <v>0.40343749999999995</v>
      </c>
      <c r="E580" s="12" t="s">
        <v>9</v>
      </c>
      <c r="F580" s="12">
        <v>12</v>
      </c>
      <c r="G580" s="12" t="s">
        <v>11</v>
      </c>
    </row>
    <row r="581" spans="3:7" ht="15" thickBot="1" x14ac:dyDescent="0.35">
      <c r="C581" s="10">
        <v>43245</v>
      </c>
      <c r="D581" s="11">
        <v>0.4099652777777778</v>
      </c>
      <c r="E581" s="12" t="s">
        <v>9</v>
      </c>
      <c r="F581" s="12">
        <v>22</v>
      </c>
      <c r="G581" s="12" t="s">
        <v>10</v>
      </c>
    </row>
    <row r="582" spans="3:7" ht="15" thickBot="1" x14ac:dyDescent="0.35">
      <c r="C582" s="10">
        <v>43245</v>
      </c>
      <c r="D582" s="11">
        <v>0.4152777777777778</v>
      </c>
      <c r="E582" s="12" t="s">
        <v>9</v>
      </c>
      <c r="F582" s="12">
        <v>18</v>
      </c>
      <c r="G582" s="12" t="s">
        <v>11</v>
      </c>
    </row>
    <row r="583" spans="3:7" ht="15" thickBot="1" x14ac:dyDescent="0.35">
      <c r="C583" s="10">
        <v>43245</v>
      </c>
      <c r="D583" s="11">
        <v>0.44146990740740738</v>
      </c>
      <c r="E583" s="12" t="s">
        <v>9</v>
      </c>
      <c r="F583" s="12">
        <v>11</v>
      </c>
      <c r="G583" s="12" t="s">
        <v>10</v>
      </c>
    </row>
    <row r="584" spans="3:7" ht="15" thickBot="1" x14ac:dyDescent="0.35">
      <c r="C584" s="10">
        <v>43245</v>
      </c>
      <c r="D584" s="11">
        <v>0.44663194444444443</v>
      </c>
      <c r="E584" s="12" t="s">
        <v>9</v>
      </c>
      <c r="F584" s="12">
        <v>12</v>
      </c>
      <c r="G584" s="12" t="s">
        <v>10</v>
      </c>
    </row>
    <row r="585" spans="3:7" ht="15" thickBot="1" x14ac:dyDescent="0.35">
      <c r="C585" s="10">
        <v>43245</v>
      </c>
      <c r="D585" s="11">
        <v>0.44665509259259256</v>
      </c>
      <c r="E585" s="12" t="s">
        <v>9</v>
      </c>
      <c r="F585" s="12">
        <v>27</v>
      </c>
      <c r="G585" s="12" t="s">
        <v>10</v>
      </c>
    </row>
    <row r="586" spans="3:7" ht="15" thickBot="1" x14ac:dyDescent="0.35">
      <c r="C586" s="10">
        <v>43245</v>
      </c>
      <c r="D586" s="11">
        <v>0.44738425925925923</v>
      </c>
      <c r="E586" s="12" t="s">
        <v>9</v>
      </c>
      <c r="F586" s="12">
        <v>15</v>
      </c>
      <c r="G586" s="12" t="s">
        <v>11</v>
      </c>
    </row>
    <row r="587" spans="3:7" ht="15" thickBot="1" x14ac:dyDescent="0.35">
      <c r="C587" s="10">
        <v>43245</v>
      </c>
      <c r="D587" s="11">
        <v>0.44762731481481483</v>
      </c>
      <c r="E587" s="12" t="s">
        <v>9</v>
      </c>
      <c r="F587" s="12">
        <v>15</v>
      </c>
      <c r="G587" s="12" t="s">
        <v>11</v>
      </c>
    </row>
    <row r="588" spans="3:7" ht="15" thickBot="1" x14ac:dyDescent="0.35">
      <c r="C588" s="10">
        <v>43245</v>
      </c>
      <c r="D588" s="11">
        <v>0.44763888888888892</v>
      </c>
      <c r="E588" s="12" t="s">
        <v>9</v>
      </c>
      <c r="F588" s="12">
        <v>16</v>
      </c>
      <c r="G588" s="12" t="s">
        <v>11</v>
      </c>
    </row>
    <row r="589" spans="3:7" ht="15" thickBot="1" x14ac:dyDescent="0.35">
      <c r="C589" s="10">
        <v>43245</v>
      </c>
      <c r="D589" s="11">
        <v>0.48516203703703703</v>
      </c>
      <c r="E589" s="12" t="s">
        <v>9</v>
      </c>
      <c r="F589" s="12">
        <v>33</v>
      </c>
      <c r="G589" s="12" t="s">
        <v>11</v>
      </c>
    </row>
    <row r="590" spans="3:7" ht="15" thickBot="1" x14ac:dyDescent="0.35">
      <c r="C590" s="10">
        <v>43245</v>
      </c>
      <c r="D590" s="11">
        <v>0.48518518518518516</v>
      </c>
      <c r="E590" s="12" t="s">
        <v>9</v>
      </c>
      <c r="F590" s="12">
        <v>28</v>
      </c>
      <c r="G590" s="12" t="s">
        <v>11</v>
      </c>
    </row>
    <row r="591" spans="3:7" ht="15" thickBot="1" x14ac:dyDescent="0.35">
      <c r="C591" s="10">
        <v>43245</v>
      </c>
      <c r="D591" s="11">
        <v>0.48519675925925926</v>
      </c>
      <c r="E591" s="12" t="s">
        <v>9</v>
      </c>
      <c r="F591" s="12">
        <v>17</v>
      </c>
      <c r="G591" s="12" t="s">
        <v>11</v>
      </c>
    </row>
    <row r="592" spans="3:7" ht="15" thickBot="1" x14ac:dyDescent="0.35">
      <c r="C592" s="10">
        <v>43245</v>
      </c>
      <c r="D592" s="11">
        <v>0.4852083333333333</v>
      </c>
      <c r="E592" s="12" t="s">
        <v>9</v>
      </c>
      <c r="F592" s="12">
        <v>17</v>
      </c>
      <c r="G592" s="12" t="s">
        <v>11</v>
      </c>
    </row>
    <row r="593" spans="3:7" ht="15" thickBot="1" x14ac:dyDescent="0.35">
      <c r="C593" s="10">
        <v>43245</v>
      </c>
      <c r="D593" s="11">
        <v>0.48937499999999995</v>
      </c>
      <c r="E593" s="12" t="s">
        <v>9</v>
      </c>
      <c r="F593" s="12">
        <v>11</v>
      </c>
      <c r="G593" s="12" t="s">
        <v>11</v>
      </c>
    </row>
    <row r="594" spans="3:7" ht="15" thickBot="1" x14ac:dyDescent="0.35">
      <c r="C594" s="10">
        <v>43245</v>
      </c>
      <c r="D594" s="11">
        <v>0.54162037037037036</v>
      </c>
      <c r="E594" s="12" t="s">
        <v>9</v>
      </c>
      <c r="F594" s="12">
        <v>11</v>
      </c>
      <c r="G594" s="12" t="s">
        <v>10</v>
      </c>
    </row>
    <row r="595" spans="3:7" ht="15" thickBot="1" x14ac:dyDescent="0.35">
      <c r="C595" s="10">
        <v>43245</v>
      </c>
      <c r="D595" s="11">
        <v>0.58760416666666659</v>
      </c>
      <c r="E595" s="12" t="s">
        <v>9</v>
      </c>
      <c r="F595" s="12">
        <v>10</v>
      </c>
      <c r="G595" s="12" t="s">
        <v>11</v>
      </c>
    </row>
    <row r="596" spans="3:7" ht="15" thickBot="1" x14ac:dyDescent="0.35">
      <c r="C596" s="10">
        <v>43245</v>
      </c>
      <c r="D596" s="11">
        <v>0.60321759259259256</v>
      </c>
      <c r="E596" s="12" t="s">
        <v>9</v>
      </c>
      <c r="F596" s="12">
        <v>17</v>
      </c>
      <c r="G596" s="12" t="s">
        <v>11</v>
      </c>
    </row>
    <row r="597" spans="3:7" ht="15" thickBot="1" x14ac:dyDescent="0.35">
      <c r="C597" s="10">
        <v>43245</v>
      </c>
      <c r="D597" s="11">
        <v>0.6033101851851852</v>
      </c>
      <c r="E597" s="12" t="s">
        <v>9</v>
      </c>
      <c r="F597" s="12">
        <v>10</v>
      </c>
      <c r="G597" s="12" t="s">
        <v>11</v>
      </c>
    </row>
    <row r="598" spans="3:7" ht="15" thickBot="1" x14ac:dyDescent="0.35">
      <c r="C598" s="10">
        <v>43245</v>
      </c>
      <c r="D598" s="11">
        <v>0.61099537037037044</v>
      </c>
      <c r="E598" s="12" t="s">
        <v>9</v>
      </c>
      <c r="F598" s="12">
        <v>32</v>
      </c>
      <c r="G598" s="12" t="s">
        <v>10</v>
      </c>
    </row>
    <row r="599" spans="3:7" ht="15" thickBot="1" x14ac:dyDescent="0.35">
      <c r="C599" s="10">
        <v>43245</v>
      </c>
      <c r="D599" s="11">
        <v>0.64795138888888892</v>
      </c>
      <c r="E599" s="12" t="s">
        <v>9</v>
      </c>
      <c r="F599" s="12">
        <v>22</v>
      </c>
      <c r="G599" s="12" t="s">
        <v>10</v>
      </c>
    </row>
    <row r="600" spans="3:7" ht="15" thickBot="1" x14ac:dyDescent="0.35">
      <c r="C600" s="10">
        <v>43245</v>
      </c>
      <c r="D600" s="11">
        <v>0.647974537037037</v>
      </c>
      <c r="E600" s="12" t="s">
        <v>9</v>
      </c>
      <c r="F600" s="12">
        <v>21</v>
      </c>
      <c r="G600" s="12" t="s">
        <v>10</v>
      </c>
    </row>
    <row r="601" spans="3:7" ht="15" thickBot="1" x14ac:dyDescent="0.35">
      <c r="C601" s="10">
        <v>43245</v>
      </c>
      <c r="D601" s="11">
        <v>0.64799768518518519</v>
      </c>
      <c r="E601" s="12" t="s">
        <v>9</v>
      </c>
      <c r="F601" s="12">
        <v>19</v>
      </c>
      <c r="G601" s="12" t="s">
        <v>10</v>
      </c>
    </row>
    <row r="602" spans="3:7" ht="15" thickBot="1" x14ac:dyDescent="0.35">
      <c r="C602" s="10">
        <v>43245</v>
      </c>
      <c r="D602" s="11">
        <v>0.64802083333333338</v>
      </c>
      <c r="E602" s="12" t="s">
        <v>9</v>
      </c>
      <c r="F602" s="12">
        <v>16</v>
      </c>
      <c r="G602" s="12" t="s">
        <v>10</v>
      </c>
    </row>
    <row r="603" spans="3:7" ht="15" thickBot="1" x14ac:dyDescent="0.35">
      <c r="C603" s="10">
        <v>43245</v>
      </c>
      <c r="D603" s="11">
        <v>0.65159722222222227</v>
      </c>
      <c r="E603" s="12" t="s">
        <v>9</v>
      </c>
      <c r="F603" s="12">
        <v>15</v>
      </c>
      <c r="G603" s="12" t="s">
        <v>11</v>
      </c>
    </row>
    <row r="604" spans="3:7" ht="15" thickBot="1" x14ac:dyDescent="0.35">
      <c r="C604" s="10">
        <v>43245</v>
      </c>
      <c r="D604" s="11">
        <v>0.65164351851851854</v>
      </c>
      <c r="E604" s="12" t="s">
        <v>9</v>
      </c>
      <c r="F604" s="12">
        <v>21</v>
      </c>
      <c r="G604" s="12" t="s">
        <v>11</v>
      </c>
    </row>
    <row r="605" spans="3:7" ht="15" thickBot="1" x14ac:dyDescent="0.35">
      <c r="C605" s="10">
        <v>43245</v>
      </c>
      <c r="D605" s="11">
        <v>0.65165509259259258</v>
      </c>
      <c r="E605" s="12" t="s">
        <v>9</v>
      </c>
      <c r="F605" s="12">
        <v>18</v>
      </c>
      <c r="G605" s="12" t="s">
        <v>11</v>
      </c>
    </row>
    <row r="606" spans="3:7" ht="15" thickBot="1" x14ac:dyDescent="0.35">
      <c r="C606" s="10">
        <v>43245</v>
      </c>
      <c r="D606" s="11">
        <v>0.65167824074074077</v>
      </c>
      <c r="E606" s="12" t="s">
        <v>9</v>
      </c>
      <c r="F606" s="12">
        <v>18</v>
      </c>
      <c r="G606" s="12" t="s">
        <v>11</v>
      </c>
    </row>
    <row r="607" spans="3:7" ht="15" thickBot="1" x14ac:dyDescent="0.35">
      <c r="C607" s="10">
        <v>43245</v>
      </c>
      <c r="D607" s="11">
        <v>0.65170138888888884</v>
      </c>
      <c r="E607" s="12" t="s">
        <v>9</v>
      </c>
      <c r="F607" s="12">
        <v>12</v>
      </c>
      <c r="G607" s="12" t="s">
        <v>11</v>
      </c>
    </row>
    <row r="608" spans="3:7" ht="15" thickBot="1" x14ac:dyDescent="0.35">
      <c r="C608" s="10">
        <v>43245</v>
      </c>
      <c r="D608" s="11">
        <v>0.65620370370370373</v>
      </c>
      <c r="E608" s="12" t="s">
        <v>9</v>
      </c>
      <c r="F608" s="12">
        <v>19</v>
      </c>
      <c r="G608" s="12" t="s">
        <v>11</v>
      </c>
    </row>
    <row r="609" spans="3:7" ht="15" thickBot="1" x14ac:dyDescent="0.35">
      <c r="C609" s="10">
        <v>43245</v>
      </c>
      <c r="D609" s="11">
        <v>0.65623842592592596</v>
      </c>
      <c r="E609" s="12" t="s">
        <v>9</v>
      </c>
      <c r="F609" s="12">
        <v>17</v>
      </c>
      <c r="G609" s="12" t="s">
        <v>11</v>
      </c>
    </row>
    <row r="610" spans="3:7" ht="15" thickBot="1" x14ac:dyDescent="0.35">
      <c r="C610" s="10">
        <v>43245</v>
      </c>
      <c r="D610" s="11">
        <v>0.65626157407407404</v>
      </c>
      <c r="E610" s="12" t="s">
        <v>9</v>
      </c>
      <c r="F610" s="12">
        <v>20</v>
      </c>
      <c r="G610" s="12" t="s">
        <v>11</v>
      </c>
    </row>
    <row r="611" spans="3:7" ht="15" thickBot="1" x14ac:dyDescent="0.35">
      <c r="C611" s="10">
        <v>43245</v>
      </c>
      <c r="D611" s="11">
        <v>0.65627314814814819</v>
      </c>
      <c r="E611" s="12" t="s">
        <v>9</v>
      </c>
      <c r="F611" s="12">
        <v>20</v>
      </c>
      <c r="G611" s="12" t="s">
        <v>11</v>
      </c>
    </row>
    <row r="612" spans="3:7" ht="15" thickBot="1" x14ac:dyDescent="0.35">
      <c r="C612" s="10">
        <v>43245</v>
      </c>
      <c r="D612" s="11">
        <v>0.65628472222222223</v>
      </c>
      <c r="E612" s="12" t="s">
        <v>9</v>
      </c>
      <c r="F612" s="12">
        <v>14</v>
      </c>
      <c r="G612" s="12" t="s">
        <v>11</v>
      </c>
    </row>
    <row r="613" spans="3:7" ht="15" thickBot="1" x14ac:dyDescent="0.35">
      <c r="C613" s="10">
        <v>43245</v>
      </c>
      <c r="D613" s="11">
        <v>0.65629629629629627</v>
      </c>
      <c r="E613" s="12" t="s">
        <v>9</v>
      </c>
      <c r="F613" s="12">
        <v>16</v>
      </c>
      <c r="G613" s="12" t="s">
        <v>11</v>
      </c>
    </row>
    <row r="614" spans="3:7" ht="15" thickBot="1" x14ac:dyDescent="0.35">
      <c r="C614" s="10">
        <v>43245</v>
      </c>
      <c r="D614" s="11">
        <v>0.68523148148148139</v>
      </c>
      <c r="E614" s="12" t="s">
        <v>9</v>
      </c>
      <c r="F614" s="12">
        <v>19</v>
      </c>
      <c r="G614" s="12" t="s">
        <v>10</v>
      </c>
    </row>
    <row r="615" spans="3:7" ht="15" thickBot="1" x14ac:dyDescent="0.35">
      <c r="C615" s="10">
        <v>43245</v>
      </c>
      <c r="D615" s="11">
        <v>0.68530092592592595</v>
      </c>
      <c r="E615" s="12" t="s">
        <v>9</v>
      </c>
      <c r="F615" s="12">
        <v>24</v>
      </c>
      <c r="G615" s="12" t="s">
        <v>10</v>
      </c>
    </row>
    <row r="616" spans="3:7" ht="15" thickBot="1" x14ac:dyDescent="0.35">
      <c r="C616" s="10">
        <v>43245</v>
      </c>
      <c r="D616" s="11">
        <v>0.68884259259259262</v>
      </c>
      <c r="E616" s="12" t="s">
        <v>9</v>
      </c>
      <c r="F616" s="12">
        <v>20</v>
      </c>
      <c r="G616" s="12" t="s">
        <v>10</v>
      </c>
    </row>
    <row r="617" spans="3:7" ht="15" thickBot="1" x14ac:dyDescent="0.35">
      <c r="C617" s="10">
        <v>43245</v>
      </c>
      <c r="D617" s="11">
        <v>0.6888657407407407</v>
      </c>
      <c r="E617" s="12" t="s">
        <v>9</v>
      </c>
      <c r="F617" s="12">
        <v>20</v>
      </c>
      <c r="G617" s="12" t="s">
        <v>10</v>
      </c>
    </row>
    <row r="618" spans="3:7" ht="15" thickBot="1" x14ac:dyDescent="0.35">
      <c r="C618" s="10">
        <v>43245</v>
      </c>
      <c r="D618" s="11">
        <v>0.68887731481481485</v>
      </c>
      <c r="E618" s="12" t="s">
        <v>9</v>
      </c>
      <c r="F618" s="12">
        <v>24</v>
      </c>
      <c r="G618" s="12" t="s">
        <v>10</v>
      </c>
    </row>
    <row r="619" spans="3:7" ht="15" thickBot="1" x14ac:dyDescent="0.35">
      <c r="C619" s="10">
        <v>43245</v>
      </c>
      <c r="D619" s="11">
        <v>0.68961805555555555</v>
      </c>
      <c r="E619" s="12" t="s">
        <v>9</v>
      </c>
      <c r="F619" s="12">
        <v>13</v>
      </c>
      <c r="G619" s="12" t="s">
        <v>10</v>
      </c>
    </row>
    <row r="620" spans="3:7" ht="15" thickBot="1" x14ac:dyDescent="0.35">
      <c r="C620" s="10">
        <v>43245</v>
      </c>
      <c r="D620" s="11">
        <v>0.68964120370370363</v>
      </c>
      <c r="E620" s="12" t="s">
        <v>9</v>
      </c>
      <c r="F620" s="12">
        <v>22</v>
      </c>
      <c r="G620" s="12" t="s">
        <v>10</v>
      </c>
    </row>
    <row r="621" spans="3:7" ht="15" thickBot="1" x14ac:dyDescent="0.35">
      <c r="C621" s="10">
        <v>43245</v>
      </c>
      <c r="D621" s="11">
        <v>0.68966435185185182</v>
      </c>
      <c r="E621" s="12" t="s">
        <v>9</v>
      </c>
      <c r="F621" s="12">
        <v>25</v>
      </c>
      <c r="G621" s="12" t="s">
        <v>10</v>
      </c>
    </row>
    <row r="622" spans="3:7" ht="15" thickBot="1" x14ac:dyDescent="0.35">
      <c r="C622" s="10">
        <v>43245</v>
      </c>
      <c r="D622" s="11">
        <v>0.68967592592592597</v>
      </c>
      <c r="E622" s="12" t="s">
        <v>9</v>
      </c>
      <c r="F622" s="12">
        <v>20</v>
      </c>
      <c r="G622" s="12" t="s">
        <v>10</v>
      </c>
    </row>
    <row r="623" spans="3:7" ht="15" thickBot="1" x14ac:dyDescent="0.35">
      <c r="C623" s="10">
        <v>43245</v>
      </c>
      <c r="D623" s="11">
        <v>0.6896874999999999</v>
      </c>
      <c r="E623" s="12" t="s">
        <v>9</v>
      </c>
      <c r="F623" s="12">
        <v>16</v>
      </c>
      <c r="G623" s="12" t="s">
        <v>10</v>
      </c>
    </row>
    <row r="624" spans="3:7" ht="15" thickBot="1" x14ac:dyDescent="0.35">
      <c r="C624" s="10">
        <v>43245</v>
      </c>
      <c r="D624" s="11">
        <v>0.68972222222222224</v>
      </c>
      <c r="E624" s="12" t="s">
        <v>9</v>
      </c>
      <c r="F624" s="12">
        <v>23</v>
      </c>
      <c r="G624" s="12" t="s">
        <v>10</v>
      </c>
    </row>
    <row r="625" spans="3:7" ht="15" thickBot="1" x14ac:dyDescent="0.35">
      <c r="C625" s="10">
        <v>43245</v>
      </c>
      <c r="D625" s="11">
        <v>0.69436342592592604</v>
      </c>
      <c r="E625" s="12" t="s">
        <v>9</v>
      </c>
      <c r="F625" s="12">
        <v>13</v>
      </c>
      <c r="G625" s="12" t="s">
        <v>10</v>
      </c>
    </row>
    <row r="626" spans="3:7" ht="15" thickBot="1" x14ac:dyDescent="0.35">
      <c r="C626" s="10">
        <v>43245</v>
      </c>
      <c r="D626" s="11">
        <v>0.69440972222222219</v>
      </c>
      <c r="E626" s="12" t="s">
        <v>9</v>
      </c>
      <c r="F626" s="12">
        <v>9</v>
      </c>
      <c r="G626" s="12" t="s">
        <v>10</v>
      </c>
    </row>
    <row r="627" spans="3:7" ht="15" thickBot="1" x14ac:dyDescent="0.35">
      <c r="C627" s="10">
        <v>43245</v>
      </c>
      <c r="D627" s="11">
        <v>0.69532407407407415</v>
      </c>
      <c r="E627" s="12" t="s">
        <v>9</v>
      </c>
      <c r="F627" s="12">
        <v>32</v>
      </c>
      <c r="G627" s="12" t="s">
        <v>10</v>
      </c>
    </row>
    <row r="628" spans="3:7" ht="15" thickBot="1" x14ac:dyDescent="0.35">
      <c r="C628" s="10">
        <v>43245</v>
      </c>
      <c r="D628" s="11">
        <v>0.69622685185185185</v>
      </c>
      <c r="E628" s="12" t="s">
        <v>9</v>
      </c>
      <c r="F628" s="12">
        <v>32</v>
      </c>
      <c r="G628" s="12" t="s">
        <v>10</v>
      </c>
    </row>
    <row r="629" spans="3:7" ht="15" thickBot="1" x14ac:dyDescent="0.35">
      <c r="C629" s="10">
        <v>43245</v>
      </c>
      <c r="D629" s="11">
        <v>0.69776620370370368</v>
      </c>
      <c r="E629" s="12" t="s">
        <v>9</v>
      </c>
      <c r="F629" s="12">
        <v>25</v>
      </c>
      <c r="G629" s="12" t="s">
        <v>11</v>
      </c>
    </row>
    <row r="630" spans="3:7" ht="15" thickBot="1" x14ac:dyDescent="0.35">
      <c r="C630" s="10">
        <v>43245</v>
      </c>
      <c r="D630" s="11">
        <v>0.69778935185185187</v>
      </c>
      <c r="E630" s="12" t="s">
        <v>9</v>
      </c>
      <c r="F630" s="12">
        <v>28</v>
      </c>
      <c r="G630" s="12" t="s">
        <v>11</v>
      </c>
    </row>
    <row r="631" spans="3:7" ht="15" thickBot="1" x14ac:dyDescent="0.35">
      <c r="C631" s="10">
        <v>43245</v>
      </c>
      <c r="D631" s="11">
        <v>0.69778935185185187</v>
      </c>
      <c r="E631" s="12" t="s">
        <v>9</v>
      </c>
      <c r="F631" s="12">
        <v>20</v>
      </c>
      <c r="G631" s="12" t="s">
        <v>11</v>
      </c>
    </row>
    <row r="632" spans="3:7" ht="15" thickBot="1" x14ac:dyDescent="0.35">
      <c r="C632" s="10">
        <v>43245</v>
      </c>
      <c r="D632" s="11">
        <v>0.69780092592592602</v>
      </c>
      <c r="E632" s="12" t="s">
        <v>9</v>
      </c>
      <c r="F632" s="12">
        <v>19</v>
      </c>
      <c r="G632" s="12" t="s">
        <v>11</v>
      </c>
    </row>
    <row r="633" spans="3:7" ht="15" thickBot="1" x14ac:dyDescent="0.35">
      <c r="C633" s="10">
        <v>43245</v>
      </c>
      <c r="D633" s="11">
        <v>0.6978240740740741</v>
      </c>
      <c r="E633" s="12" t="s">
        <v>9</v>
      </c>
      <c r="F633" s="12">
        <v>21</v>
      </c>
      <c r="G633" s="12" t="s">
        <v>11</v>
      </c>
    </row>
    <row r="634" spans="3:7" ht="15" thickBot="1" x14ac:dyDescent="0.35">
      <c r="C634" s="10">
        <v>43245</v>
      </c>
      <c r="D634" s="11">
        <v>0.70343750000000005</v>
      </c>
      <c r="E634" s="12" t="s">
        <v>9</v>
      </c>
      <c r="F634" s="12">
        <v>14</v>
      </c>
      <c r="G634" s="12" t="s">
        <v>11</v>
      </c>
    </row>
    <row r="635" spans="3:7" ht="15" thickBot="1" x14ac:dyDescent="0.35">
      <c r="C635" s="10">
        <v>43245</v>
      </c>
      <c r="D635" s="11">
        <v>0.70370370370370372</v>
      </c>
      <c r="E635" s="12" t="s">
        <v>9</v>
      </c>
      <c r="F635" s="12">
        <v>28</v>
      </c>
      <c r="G635" s="12" t="s">
        <v>10</v>
      </c>
    </row>
    <row r="636" spans="3:7" ht="15" thickBot="1" x14ac:dyDescent="0.35">
      <c r="C636" s="10">
        <v>43245</v>
      </c>
      <c r="D636" s="11">
        <v>0.70431712962962967</v>
      </c>
      <c r="E636" s="12" t="s">
        <v>9</v>
      </c>
      <c r="F636" s="12">
        <v>26</v>
      </c>
      <c r="G636" s="12" t="s">
        <v>10</v>
      </c>
    </row>
    <row r="637" spans="3:7" ht="15" thickBot="1" x14ac:dyDescent="0.35">
      <c r="C637" s="10">
        <v>43245</v>
      </c>
      <c r="D637" s="11">
        <v>0.70436342592592593</v>
      </c>
      <c r="E637" s="12" t="s">
        <v>9</v>
      </c>
      <c r="F637" s="12">
        <v>27</v>
      </c>
      <c r="G637" s="12" t="s">
        <v>10</v>
      </c>
    </row>
    <row r="638" spans="3:7" ht="15" thickBot="1" x14ac:dyDescent="0.35">
      <c r="C638" s="10">
        <v>43245</v>
      </c>
      <c r="D638" s="11">
        <v>0.71916666666666673</v>
      </c>
      <c r="E638" s="12" t="s">
        <v>9</v>
      </c>
      <c r="F638" s="12">
        <v>24</v>
      </c>
      <c r="G638" s="12" t="s">
        <v>11</v>
      </c>
    </row>
    <row r="639" spans="3:7" ht="15" thickBot="1" x14ac:dyDescent="0.35">
      <c r="C639" s="10">
        <v>43245</v>
      </c>
      <c r="D639" s="11">
        <v>0.71949074074074071</v>
      </c>
      <c r="E639" s="12" t="s">
        <v>9</v>
      </c>
      <c r="F639" s="12">
        <v>17</v>
      </c>
      <c r="G639" s="12" t="s">
        <v>11</v>
      </c>
    </row>
    <row r="640" spans="3:7" ht="15" thickBot="1" x14ac:dyDescent="0.35">
      <c r="C640" s="10">
        <v>43245</v>
      </c>
      <c r="D640" s="11">
        <v>0.71958333333333335</v>
      </c>
      <c r="E640" s="12" t="s">
        <v>9</v>
      </c>
      <c r="F640" s="12">
        <v>22</v>
      </c>
      <c r="G640" s="12" t="s">
        <v>10</v>
      </c>
    </row>
    <row r="641" spans="3:7" ht="15" thickBot="1" x14ac:dyDescent="0.35">
      <c r="C641" s="10">
        <v>43245</v>
      </c>
      <c r="D641" s="11">
        <v>0.71961805555555547</v>
      </c>
      <c r="E641" s="12" t="s">
        <v>9</v>
      </c>
      <c r="F641" s="12">
        <v>19</v>
      </c>
      <c r="G641" s="12" t="s">
        <v>10</v>
      </c>
    </row>
    <row r="642" spans="3:7" ht="15" thickBot="1" x14ac:dyDescent="0.35">
      <c r="C642" s="10">
        <v>43245</v>
      </c>
      <c r="D642" s="11">
        <v>0.72556712962962966</v>
      </c>
      <c r="E642" s="12" t="s">
        <v>9</v>
      </c>
      <c r="F642" s="12">
        <v>20</v>
      </c>
      <c r="G642" s="12" t="s">
        <v>10</v>
      </c>
    </row>
    <row r="643" spans="3:7" ht="15" thickBot="1" x14ac:dyDescent="0.35">
      <c r="C643" s="10">
        <v>43245</v>
      </c>
      <c r="D643" s="11">
        <v>0.73642361111111121</v>
      </c>
      <c r="E643" s="12" t="s">
        <v>9</v>
      </c>
      <c r="F643" s="12">
        <v>25</v>
      </c>
      <c r="G643" s="12" t="s">
        <v>10</v>
      </c>
    </row>
    <row r="644" spans="3:7" ht="15" thickBot="1" x14ac:dyDescent="0.35">
      <c r="C644" s="10">
        <v>43245</v>
      </c>
      <c r="D644" s="11">
        <v>0.73646990740740748</v>
      </c>
      <c r="E644" s="12" t="s">
        <v>9</v>
      </c>
      <c r="F644" s="12">
        <v>28</v>
      </c>
      <c r="G644" s="12" t="s">
        <v>10</v>
      </c>
    </row>
    <row r="645" spans="3:7" ht="15" thickBot="1" x14ac:dyDescent="0.35">
      <c r="C645" s="10">
        <v>43245</v>
      </c>
      <c r="D645" s="11">
        <v>0.74540509259259258</v>
      </c>
      <c r="E645" s="12" t="s">
        <v>9</v>
      </c>
      <c r="F645" s="12">
        <v>10</v>
      </c>
      <c r="G645" s="12" t="s">
        <v>11</v>
      </c>
    </row>
    <row r="646" spans="3:7" ht="15" thickBot="1" x14ac:dyDescent="0.35">
      <c r="C646" s="10">
        <v>43245</v>
      </c>
      <c r="D646" s="11">
        <v>0.74976851851851845</v>
      </c>
      <c r="E646" s="12" t="s">
        <v>9</v>
      </c>
      <c r="F646" s="12">
        <v>10</v>
      </c>
      <c r="G646" s="12" t="s">
        <v>10</v>
      </c>
    </row>
    <row r="647" spans="3:7" ht="15" thickBot="1" x14ac:dyDescent="0.35">
      <c r="C647" s="10">
        <v>43245</v>
      </c>
      <c r="D647" s="11">
        <v>0.7497800925925926</v>
      </c>
      <c r="E647" s="12" t="s">
        <v>9</v>
      </c>
      <c r="F647" s="12">
        <v>17</v>
      </c>
      <c r="G647" s="12" t="s">
        <v>10</v>
      </c>
    </row>
    <row r="648" spans="3:7" ht="15" thickBot="1" x14ac:dyDescent="0.35">
      <c r="C648" s="10">
        <v>43245</v>
      </c>
      <c r="D648" s="11">
        <v>0.74979166666666675</v>
      </c>
      <c r="E648" s="12" t="s">
        <v>9</v>
      </c>
      <c r="F648" s="12">
        <v>23</v>
      </c>
      <c r="G648" s="12" t="s">
        <v>10</v>
      </c>
    </row>
    <row r="649" spans="3:7" ht="15" thickBot="1" x14ac:dyDescent="0.35">
      <c r="C649" s="10">
        <v>43245</v>
      </c>
      <c r="D649" s="11">
        <v>0.74981481481481482</v>
      </c>
      <c r="E649" s="12" t="s">
        <v>9</v>
      </c>
      <c r="F649" s="12">
        <v>21</v>
      </c>
      <c r="G649" s="12" t="s">
        <v>10</v>
      </c>
    </row>
    <row r="650" spans="3:7" ht="15" thickBot="1" x14ac:dyDescent="0.35">
      <c r="C650" s="10">
        <v>43245</v>
      </c>
      <c r="D650" s="11">
        <v>0.765625</v>
      </c>
      <c r="E650" s="12" t="s">
        <v>9</v>
      </c>
      <c r="F650" s="12">
        <v>14</v>
      </c>
      <c r="G650" s="12" t="s">
        <v>10</v>
      </c>
    </row>
    <row r="651" spans="3:7" ht="15" thickBot="1" x14ac:dyDescent="0.35">
      <c r="C651" s="10">
        <v>43245</v>
      </c>
      <c r="D651" s="11">
        <v>0.76564814814814808</v>
      </c>
      <c r="E651" s="12" t="s">
        <v>9</v>
      </c>
      <c r="F651" s="12">
        <v>12</v>
      </c>
      <c r="G651" s="12" t="s">
        <v>10</v>
      </c>
    </row>
    <row r="652" spans="3:7" ht="15" thickBot="1" x14ac:dyDescent="0.35">
      <c r="C652" s="10">
        <v>43245</v>
      </c>
      <c r="D652" s="11">
        <v>0.76799768518518519</v>
      </c>
      <c r="E652" s="12" t="s">
        <v>9</v>
      </c>
      <c r="F652" s="12">
        <v>21</v>
      </c>
      <c r="G652" s="12" t="s">
        <v>10</v>
      </c>
    </row>
    <row r="653" spans="3:7" ht="15" thickBot="1" x14ac:dyDescent="0.35">
      <c r="C653" s="10">
        <v>43245</v>
      </c>
      <c r="D653" s="11">
        <v>0.76804398148148145</v>
      </c>
      <c r="E653" s="12" t="s">
        <v>9</v>
      </c>
      <c r="F653" s="12">
        <v>27</v>
      </c>
      <c r="G653" s="12" t="s">
        <v>10</v>
      </c>
    </row>
    <row r="654" spans="3:7" ht="15" thickBot="1" x14ac:dyDescent="0.35">
      <c r="C654" s="10">
        <v>43245</v>
      </c>
      <c r="D654" s="11">
        <v>0.77640046296296295</v>
      </c>
      <c r="E654" s="12" t="s">
        <v>9</v>
      </c>
      <c r="F654" s="12">
        <v>10</v>
      </c>
      <c r="G654" s="12" t="s">
        <v>10</v>
      </c>
    </row>
    <row r="655" spans="3:7" ht="15" thickBot="1" x14ac:dyDescent="0.35">
      <c r="C655" s="10">
        <v>43245</v>
      </c>
      <c r="D655" s="11">
        <v>0.77659722222222216</v>
      </c>
      <c r="E655" s="12" t="s">
        <v>9</v>
      </c>
      <c r="F655" s="12">
        <v>13</v>
      </c>
      <c r="G655" s="12" t="s">
        <v>10</v>
      </c>
    </row>
    <row r="656" spans="3:7" ht="15" thickBot="1" x14ac:dyDescent="0.35">
      <c r="C656" s="10">
        <v>43245</v>
      </c>
      <c r="D656" s="11">
        <v>0.77692129629629625</v>
      </c>
      <c r="E656" s="12" t="s">
        <v>9</v>
      </c>
      <c r="F656" s="12">
        <v>17</v>
      </c>
      <c r="G656" s="12" t="s">
        <v>10</v>
      </c>
    </row>
    <row r="657" spans="3:7" ht="15" thickBot="1" x14ac:dyDescent="0.35">
      <c r="C657" s="10">
        <v>43245</v>
      </c>
      <c r="D657" s="11">
        <v>0.78218750000000004</v>
      </c>
      <c r="E657" s="12" t="s">
        <v>9</v>
      </c>
      <c r="F657" s="12">
        <v>11</v>
      </c>
      <c r="G657" s="12" t="s">
        <v>11</v>
      </c>
    </row>
    <row r="658" spans="3:7" ht="15" thickBot="1" x14ac:dyDescent="0.35">
      <c r="C658" s="10">
        <v>43245</v>
      </c>
      <c r="D658" s="11">
        <v>0.78252314814814816</v>
      </c>
      <c r="E658" s="12" t="s">
        <v>9</v>
      </c>
      <c r="F658" s="12">
        <v>12</v>
      </c>
      <c r="G658" s="12" t="s">
        <v>11</v>
      </c>
    </row>
    <row r="659" spans="3:7" ht="15" thickBot="1" x14ac:dyDescent="0.35">
      <c r="C659" s="10">
        <v>43245</v>
      </c>
      <c r="D659" s="11">
        <v>0.78318287037037038</v>
      </c>
      <c r="E659" s="12" t="s">
        <v>9</v>
      </c>
      <c r="F659" s="12">
        <v>25</v>
      </c>
      <c r="G659" s="12" t="s">
        <v>10</v>
      </c>
    </row>
    <row r="660" spans="3:7" ht="15" thickBot="1" x14ac:dyDescent="0.35">
      <c r="C660" s="10">
        <v>43245</v>
      </c>
      <c r="D660" s="11">
        <v>0.78319444444444442</v>
      </c>
      <c r="E660" s="12" t="s">
        <v>9</v>
      </c>
      <c r="F660" s="12">
        <v>29</v>
      </c>
      <c r="G660" s="12" t="s">
        <v>10</v>
      </c>
    </row>
    <row r="661" spans="3:7" ht="15" thickBot="1" x14ac:dyDescent="0.35">
      <c r="C661" s="10">
        <v>43245</v>
      </c>
      <c r="D661" s="11">
        <v>0.78322916666666664</v>
      </c>
      <c r="E661" s="12" t="s">
        <v>9</v>
      </c>
      <c r="F661" s="12">
        <v>33</v>
      </c>
      <c r="G661" s="12" t="s">
        <v>10</v>
      </c>
    </row>
    <row r="662" spans="3:7" ht="15" thickBot="1" x14ac:dyDescent="0.35">
      <c r="C662" s="10">
        <v>43245</v>
      </c>
      <c r="D662" s="11">
        <v>0.78605324074074068</v>
      </c>
      <c r="E662" s="12" t="s">
        <v>9</v>
      </c>
      <c r="F662" s="12">
        <v>25</v>
      </c>
      <c r="G662" s="12" t="s">
        <v>10</v>
      </c>
    </row>
    <row r="663" spans="3:7" ht="15" thickBot="1" x14ac:dyDescent="0.35">
      <c r="C663" s="10">
        <v>43245</v>
      </c>
      <c r="D663" s="11">
        <v>0.79412037037037031</v>
      </c>
      <c r="E663" s="12" t="s">
        <v>9</v>
      </c>
      <c r="F663" s="12">
        <v>20</v>
      </c>
      <c r="G663" s="12" t="s">
        <v>10</v>
      </c>
    </row>
    <row r="664" spans="3:7" ht="15" thickBot="1" x14ac:dyDescent="0.35">
      <c r="C664" s="10">
        <v>43245</v>
      </c>
      <c r="D664" s="11">
        <v>0.8184837962962962</v>
      </c>
      <c r="E664" s="12" t="s">
        <v>9</v>
      </c>
      <c r="F664" s="12">
        <v>17</v>
      </c>
      <c r="G664" s="12" t="s">
        <v>11</v>
      </c>
    </row>
    <row r="665" spans="3:7" ht="15" thickBot="1" x14ac:dyDescent="0.35">
      <c r="C665" s="10">
        <v>43245</v>
      </c>
      <c r="D665" s="11">
        <v>0.83447916666666666</v>
      </c>
      <c r="E665" s="12" t="s">
        <v>9</v>
      </c>
      <c r="F665" s="12">
        <v>12</v>
      </c>
      <c r="G665" s="12" t="s">
        <v>11</v>
      </c>
    </row>
    <row r="666" spans="3:7" ht="15" thickBot="1" x14ac:dyDescent="0.35">
      <c r="C666" s="10">
        <v>43245</v>
      </c>
      <c r="D666" s="11">
        <v>0.87902777777777785</v>
      </c>
      <c r="E666" s="12" t="s">
        <v>9</v>
      </c>
      <c r="F666" s="12">
        <v>11</v>
      </c>
      <c r="G666" s="12" t="s">
        <v>11</v>
      </c>
    </row>
    <row r="667" spans="3:7" ht="15" thickBot="1" x14ac:dyDescent="0.35">
      <c r="C667" s="10">
        <v>43245</v>
      </c>
      <c r="D667" s="11">
        <v>0.90164351851851843</v>
      </c>
      <c r="E667" s="12" t="s">
        <v>9</v>
      </c>
      <c r="F667" s="12">
        <v>13</v>
      </c>
      <c r="G667" s="12" t="s">
        <v>10</v>
      </c>
    </row>
    <row r="668" spans="3:7" ht="15" thickBot="1" x14ac:dyDescent="0.35">
      <c r="C668" s="10">
        <v>43245</v>
      </c>
      <c r="D668" s="11">
        <v>0.91335648148148152</v>
      </c>
      <c r="E668" s="12" t="s">
        <v>9</v>
      </c>
      <c r="F668" s="12">
        <v>25</v>
      </c>
      <c r="G668" s="12" t="s">
        <v>10</v>
      </c>
    </row>
    <row r="669" spans="3:7" ht="15" thickBot="1" x14ac:dyDescent="0.35">
      <c r="C669" s="10">
        <v>43245</v>
      </c>
      <c r="D669" s="11">
        <v>0.91543981481481485</v>
      </c>
      <c r="E669" s="12" t="s">
        <v>9</v>
      </c>
      <c r="F669" s="12">
        <v>30</v>
      </c>
      <c r="G669" s="12" t="s">
        <v>11</v>
      </c>
    </row>
    <row r="670" spans="3:7" ht="15" thickBot="1" x14ac:dyDescent="0.35">
      <c r="C670" s="10">
        <v>43245</v>
      </c>
      <c r="D670" s="11">
        <v>0.9181597222222222</v>
      </c>
      <c r="E670" s="12" t="s">
        <v>9</v>
      </c>
      <c r="F670" s="12">
        <v>10</v>
      </c>
      <c r="G670" s="12" t="s">
        <v>11</v>
      </c>
    </row>
    <row r="671" spans="3:7" ht="15" thickBot="1" x14ac:dyDescent="0.35">
      <c r="C671" s="10">
        <v>43246</v>
      </c>
      <c r="D671" s="11">
        <v>4.8842592592592597E-2</v>
      </c>
      <c r="E671" s="12" t="s">
        <v>9</v>
      </c>
      <c r="F671" s="12">
        <v>10</v>
      </c>
      <c r="G671" s="12" t="s">
        <v>10</v>
      </c>
    </row>
    <row r="672" spans="3:7" ht="15" thickBot="1" x14ac:dyDescent="0.35">
      <c r="C672" s="10">
        <v>43246</v>
      </c>
      <c r="D672" s="11">
        <v>0.1238425925925926</v>
      </c>
      <c r="E672" s="12" t="s">
        <v>9</v>
      </c>
      <c r="F672" s="12">
        <v>23</v>
      </c>
      <c r="G672" s="12" t="s">
        <v>10</v>
      </c>
    </row>
    <row r="673" spans="3:7" ht="15" thickBot="1" x14ac:dyDescent="0.35">
      <c r="C673" s="10">
        <v>43246</v>
      </c>
      <c r="D673" s="11">
        <v>0.12387731481481483</v>
      </c>
      <c r="E673" s="12" t="s">
        <v>9</v>
      </c>
      <c r="F673" s="12">
        <v>28</v>
      </c>
      <c r="G673" s="12" t="s">
        <v>10</v>
      </c>
    </row>
    <row r="674" spans="3:7" ht="15" thickBot="1" x14ac:dyDescent="0.35">
      <c r="C674" s="10">
        <v>43246</v>
      </c>
      <c r="D674" s="11">
        <v>0.12387731481481483</v>
      </c>
      <c r="E674" s="12" t="s">
        <v>9</v>
      </c>
      <c r="F674" s="12">
        <v>28</v>
      </c>
      <c r="G674" s="12" t="s">
        <v>10</v>
      </c>
    </row>
    <row r="675" spans="3:7" ht="15" thickBot="1" x14ac:dyDescent="0.35">
      <c r="C675" s="10">
        <v>43246</v>
      </c>
      <c r="D675" s="11">
        <v>0.12388888888888888</v>
      </c>
      <c r="E675" s="12" t="s">
        <v>9</v>
      </c>
      <c r="F675" s="12">
        <v>22</v>
      </c>
      <c r="G675" s="12" t="s">
        <v>10</v>
      </c>
    </row>
    <row r="676" spans="3:7" ht="15" thickBot="1" x14ac:dyDescent="0.35">
      <c r="C676" s="10">
        <v>43246</v>
      </c>
      <c r="D676" s="11">
        <v>0.12625</v>
      </c>
      <c r="E676" s="12" t="s">
        <v>9</v>
      </c>
      <c r="F676" s="12">
        <v>10</v>
      </c>
      <c r="G676" s="12" t="s">
        <v>11</v>
      </c>
    </row>
    <row r="677" spans="3:7" ht="15" thickBot="1" x14ac:dyDescent="0.35">
      <c r="C677" s="10">
        <v>43246</v>
      </c>
      <c r="D677" s="11">
        <v>0.12663194444444445</v>
      </c>
      <c r="E677" s="12" t="s">
        <v>9</v>
      </c>
      <c r="F677" s="12">
        <v>11</v>
      </c>
      <c r="G677" s="12" t="s">
        <v>11</v>
      </c>
    </row>
    <row r="678" spans="3:7" ht="15" thickBot="1" x14ac:dyDescent="0.35">
      <c r="C678" s="10">
        <v>43246</v>
      </c>
      <c r="D678" s="11">
        <v>0.22812499999999999</v>
      </c>
      <c r="E678" s="12" t="s">
        <v>9</v>
      </c>
      <c r="F678" s="12">
        <v>15</v>
      </c>
      <c r="G678" s="12" t="s">
        <v>11</v>
      </c>
    </row>
    <row r="679" spans="3:7" ht="15" thickBot="1" x14ac:dyDescent="0.35">
      <c r="C679" s="10">
        <v>43246</v>
      </c>
      <c r="D679" s="11">
        <v>0.22817129629629629</v>
      </c>
      <c r="E679" s="12" t="s">
        <v>9</v>
      </c>
      <c r="F679" s="12">
        <v>10</v>
      </c>
      <c r="G679" s="12" t="s">
        <v>11</v>
      </c>
    </row>
    <row r="680" spans="3:7" ht="15" thickBot="1" x14ac:dyDescent="0.35">
      <c r="C680" s="10">
        <v>43246</v>
      </c>
      <c r="D680" s="11">
        <v>0.25746527777777778</v>
      </c>
      <c r="E680" s="12" t="s">
        <v>9</v>
      </c>
      <c r="F680" s="12">
        <v>19</v>
      </c>
      <c r="G680" s="12" t="s">
        <v>10</v>
      </c>
    </row>
    <row r="681" spans="3:7" ht="15" thickBot="1" x14ac:dyDescent="0.35">
      <c r="C681" s="10">
        <v>43246</v>
      </c>
      <c r="D681" s="11">
        <v>0.25750000000000001</v>
      </c>
      <c r="E681" s="12" t="s">
        <v>9</v>
      </c>
      <c r="F681" s="12">
        <v>13</v>
      </c>
      <c r="G681" s="12" t="s">
        <v>10</v>
      </c>
    </row>
    <row r="682" spans="3:7" ht="15" thickBot="1" x14ac:dyDescent="0.35">
      <c r="C682" s="10">
        <v>43246</v>
      </c>
      <c r="D682" s="11">
        <v>0.30431712962962965</v>
      </c>
      <c r="E682" s="12" t="s">
        <v>9</v>
      </c>
      <c r="F682" s="12">
        <v>11</v>
      </c>
      <c r="G682" s="12" t="s">
        <v>11</v>
      </c>
    </row>
    <row r="683" spans="3:7" ht="15" thickBot="1" x14ac:dyDescent="0.35">
      <c r="C683" s="10">
        <v>43246</v>
      </c>
      <c r="D683" s="11">
        <v>0.31129629629629629</v>
      </c>
      <c r="E683" s="12" t="s">
        <v>9</v>
      </c>
      <c r="F683" s="12">
        <v>13</v>
      </c>
      <c r="G683" s="12" t="s">
        <v>11</v>
      </c>
    </row>
    <row r="684" spans="3:7" ht="15" thickBot="1" x14ac:dyDescent="0.35">
      <c r="C684" s="10">
        <v>43246</v>
      </c>
      <c r="D684" s="11">
        <v>0.31131944444444443</v>
      </c>
      <c r="E684" s="12" t="s">
        <v>9</v>
      </c>
      <c r="F684" s="12">
        <v>14</v>
      </c>
      <c r="G684" s="12" t="s">
        <v>11</v>
      </c>
    </row>
    <row r="685" spans="3:7" ht="15" thickBot="1" x14ac:dyDescent="0.35">
      <c r="C685" s="10">
        <v>43246</v>
      </c>
      <c r="D685" s="11">
        <v>0.31133101851851852</v>
      </c>
      <c r="E685" s="12" t="s">
        <v>9</v>
      </c>
      <c r="F685" s="12">
        <v>12</v>
      </c>
      <c r="G685" s="12" t="s">
        <v>11</v>
      </c>
    </row>
    <row r="686" spans="3:7" ht="15" thickBot="1" x14ac:dyDescent="0.35">
      <c r="C686" s="10">
        <v>43246</v>
      </c>
      <c r="D686" s="11">
        <v>0.31134259259259262</v>
      </c>
      <c r="E686" s="12" t="s">
        <v>9</v>
      </c>
      <c r="F686" s="12">
        <v>11</v>
      </c>
      <c r="G686" s="12" t="s">
        <v>11</v>
      </c>
    </row>
    <row r="687" spans="3:7" ht="15" thickBot="1" x14ac:dyDescent="0.35">
      <c r="C687" s="10">
        <v>43246</v>
      </c>
      <c r="D687" s="11">
        <v>0.3477662037037037</v>
      </c>
      <c r="E687" s="12" t="s">
        <v>9</v>
      </c>
      <c r="F687" s="12">
        <v>7</v>
      </c>
      <c r="G687" s="12" t="s">
        <v>10</v>
      </c>
    </row>
    <row r="688" spans="3:7" ht="15" thickBot="1" x14ac:dyDescent="0.35">
      <c r="C688" s="10">
        <v>43246</v>
      </c>
      <c r="D688" s="11">
        <v>0.34778935185185184</v>
      </c>
      <c r="E688" s="12" t="s">
        <v>9</v>
      </c>
      <c r="F688" s="12">
        <v>6</v>
      </c>
      <c r="G688" s="12" t="s">
        <v>10</v>
      </c>
    </row>
    <row r="689" spans="3:7" ht="15" thickBot="1" x14ac:dyDescent="0.35">
      <c r="C689" s="10">
        <v>43246</v>
      </c>
      <c r="D689" s="11">
        <v>0.34805555555555556</v>
      </c>
      <c r="E689" s="12" t="s">
        <v>9</v>
      </c>
      <c r="F689" s="12">
        <v>9</v>
      </c>
      <c r="G689" s="12" t="s">
        <v>10</v>
      </c>
    </row>
    <row r="690" spans="3:7" ht="15" thickBot="1" x14ac:dyDescent="0.35">
      <c r="C690" s="10">
        <v>43246</v>
      </c>
      <c r="D690" s="11">
        <v>0.3480671296296296</v>
      </c>
      <c r="E690" s="12" t="s">
        <v>9</v>
      </c>
      <c r="F690" s="12">
        <v>8</v>
      </c>
      <c r="G690" s="12" t="s">
        <v>10</v>
      </c>
    </row>
    <row r="691" spans="3:7" ht="15" thickBot="1" x14ac:dyDescent="0.35">
      <c r="C691" s="10">
        <v>43246</v>
      </c>
      <c r="D691" s="11">
        <v>0.34810185185185188</v>
      </c>
      <c r="E691" s="12" t="s">
        <v>9</v>
      </c>
      <c r="F691" s="12">
        <v>10</v>
      </c>
      <c r="G691" s="12" t="s">
        <v>10</v>
      </c>
    </row>
    <row r="692" spans="3:7" ht="15" thickBot="1" x14ac:dyDescent="0.35">
      <c r="C692" s="10">
        <v>43246</v>
      </c>
      <c r="D692" s="11">
        <v>0.34815972222222219</v>
      </c>
      <c r="E692" s="12" t="s">
        <v>9</v>
      </c>
      <c r="F692" s="12">
        <v>10</v>
      </c>
      <c r="G692" s="12" t="s">
        <v>10</v>
      </c>
    </row>
    <row r="693" spans="3:7" ht="15" thickBot="1" x14ac:dyDescent="0.35">
      <c r="C693" s="10">
        <v>43246</v>
      </c>
      <c r="D693" s="11">
        <v>0.34818287037037038</v>
      </c>
      <c r="E693" s="12" t="s">
        <v>9</v>
      </c>
      <c r="F693" s="12">
        <v>9</v>
      </c>
      <c r="G693" s="12" t="s">
        <v>10</v>
      </c>
    </row>
    <row r="694" spans="3:7" ht="15" thickBot="1" x14ac:dyDescent="0.35">
      <c r="C694" s="10">
        <v>43246</v>
      </c>
      <c r="D694" s="11">
        <v>0.34820601851851851</v>
      </c>
      <c r="E694" s="12" t="s">
        <v>9</v>
      </c>
      <c r="F694" s="12">
        <v>8</v>
      </c>
      <c r="G694" s="12" t="s">
        <v>10</v>
      </c>
    </row>
    <row r="695" spans="3:7" ht="15" thickBot="1" x14ac:dyDescent="0.35">
      <c r="C695" s="10">
        <v>43246</v>
      </c>
      <c r="D695" s="11">
        <v>0.34822916666666665</v>
      </c>
      <c r="E695" s="12" t="s">
        <v>9</v>
      </c>
      <c r="F695" s="12">
        <v>11</v>
      </c>
      <c r="G695" s="12" t="s">
        <v>10</v>
      </c>
    </row>
    <row r="696" spans="3:7" ht="15" thickBot="1" x14ac:dyDescent="0.35">
      <c r="C696" s="10">
        <v>43246</v>
      </c>
      <c r="D696" s="11">
        <v>0.34822916666666665</v>
      </c>
      <c r="E696" s="12" t="s">
        <v>9</v>
      </c>
      <c r="F696" s="12">
        <v>12</v>
      </c>
      <c r="G696" s="12" t="s">
        <v>10</v>
      </c>
    </row>
    <row r="697" spans="3:7" ht="15" thickBot="1" x14ac:dyDescent="0.35">
      <c r="C697" s="10">
        <v>43246</v>
      </c>
      <c r="D697" s="11">
        <v>0.34825231481481483</v>
      </c>
      <c r="E697" s="12" t="s">
        <v>9</v>
      </c>
      <c r="F697" s="12">
        <v>10</v>
      </c>
      <c r="G697" s="12" t="s">
        <v>10</v>
      </c>
    </row>
    <row r="698" spans="3:7" ht="15" thickBot="1" x14ac:dyDescent="0.35">
      <c r="C698" s="10">
        <v>43246</v>
      </c>
      <c r="D698" s="11">
        <v>0.34826388888888887</v>
      </c>
      <c r="E698" s="12" t="s">
        <v>9</v>
      </c>
      <c r="F698" s="12">
        <v>9</v>
      </c>
      <c r="G698" s="12" t="s">
        <v>10</v>
      </c>
    </row>
    <row r="699" spans="3:7" ht="15" thickBot="1" x14ac:dyDescent="0.35">
      <c r="C699" s="10">
        <v>43246</v>
      </c>
      <c r="D699" s="11">
        <v>0.34828703703703701</v>
      </c>
      <c r="E699" s="12" t="s">
        <v>9</v>
      </c>
      <c r="F699" s="12">
        <v>10</v>
      </c>
      <c r="G699" s="12" t="s">
        <v>10</v>
      </c>
    </row>
    <row r="700" spans="3:7" ht="15" thickBot="1" x14ac:dyDescent="0.35">
      <c r="C700" s="10">
        <v>43246</v>
      </c>
      <c r="D700" s="11">
        <v>0.3482986111111111</v>
      </c>
      <c r="E700" s="12" t="s">
        <v>9</v>
      </c>
      <c r="F700" s="12">
        <v>8</v>
      </c>
      <c r="G700" s="12" t="s">
        <v>10</v>
      </c>
    </row>
    <row r="701" spans="3:7" ht="15" thickBot="1" x14ac:dyDescent="0.35">
      <c r="C701" s="10">
        <v>43246</v>
      </c>
      <c r="D701" s="11">
        <v>0.3482986111111111</v>
      </c>
      <c r="E701" s="12" t="s">
        <v>9</v>
      </c>
      <c r="F701" s="12">
        <v>10</v>
      </c>
      <c r="G701" s="12" t="s">
        <v>10</v>
      </c>
    </row>
    <row r="702" spans="3:7" ht="15" thickBot="1" x14ac:dyDescent="0.35">
      <c r="C702" s="10">
        <v>43246</v>
      </c>
      <c r="D702" s="11">
        <v>0.34831018518518514</v>
      </c>
      <c r="E702" s="12" t="s">
        <v>9</v>
      </c>
      <c r="F702" s="12">
        <v>10</v>
      </c>
      <c r="G702" s="12" t="s">
        <v>10</v>
      </c>
    </row>
    <row r="703" spans="3:7" ht="15" thickBot="1" x14ac:dyDescent="0.35">
      <c r="C703" s="10">
        <v>43246</v>
      </c>
      <c r="D703" s="11">
        <v>0.35563657407407406</v>
      </c>
      <c r="E703" s="12" t="s">
        <v>9</v>
      </c>
      <c r="F703" s="12">
        <v>12</v>
      </c>
      <c r="G703" s="12" t="s">
        <v>10</v>
      </c>
    </row>
    <row r="704" spans="3:7" ht="15" thickBot="1" x14ac:dyDescent="0.35">
      <c r="C704" s="10">
        <v>43246</v>
      </c>
      <c r="D704" s="11">
        <v>0.37980324074074073</v>
      </c>
      <c r="E704" s="12" t="s">
        <v>9</v>
      </c>
      <c r="F704" s="12">
        <v>11</v>
      </c>
      <c r="G704" s="12" t="s">
        <v>11</v>
      </c>
    </row>
    <row r="705" spans="3:7" ht="15" thickBot="1" x14ac:dyDescent="0.35">
      <c r="C705" s="10">
        <v>43246</v>
      </c>
      <c r="D705" s="11">
        <v>0.40434027777777781</v>
      </c>
      <c r="E705" s="12" t="s">
        <v>9</v>
      </c>
      <c r="F705" s="12">
        <v>13</v>
      </c>
      <c r="G705" s="12" t="s">
        <v>11</v>
      </c>
    </row>
    <row r="706" spans="3:7" ht="15" thickBot="1" x14ac:dyDescent="0.35">
      <c r="C706" s="10">
        <v>43246</v>
      </c>
      <c r="D706" s="11">
        <v>0.43208333333333332</v>
      </c>
      <c r="E706" s="12" t="s">
        <v>9</v>
      </c>
      <c r="F706" s="12">
        <v>17</v>
      </c>
      <c r="G706" s="12" t="s">
        <v>11</v>
      </c>
    </row>
    <row r="707" spans="3:7" ht="15" thickBot="1" x14ac:dyDescent="0.35">
      <c r="C707" s="10">
        <v>43246</v>
      </c>
      <c r="D707" s="11">
        <v>0.43324074074074076</v>
      </c>
      <c r="E707" s="12" t="s">
        <v>9</v>
      </c>
      <c r="F707" s="12">
        <v>10</v>
      </c>
      <c r="G707" s="12" t="s">
        <v>10</v>
      </c>
    </row>
    <row r="708" spans="3:7" ht="15" thickBot="1" x14ac:dyDescent="0.35">
      <c r="C708" s="10">
        <v>43246</v>
      </c>
      <c r="D708" s="11">
        <v>0.44711805555555556</v>
      </c>
      <c r="E708" s="12" t="s">
        <v>9</v>
      </c>
      <c r="F708" s="12">
        <v>12</v>
      </c>
      <c r="G708" s="12" t="s">
        <v>11</v>
      </c>
    </row>
    <row r="709" spans="3:7" ht="15" thickBot="1" x14ac:dyDescent="0.35">
      <c r="C709" s="10">
        <v>43246</v>
      </c>
      <c r="D709" s="11">
        <v>0.4614699074074074</v>
      </c>
      <c r="E709" s="12" t="s">
        <v>9</v>
      </c>
      <c r="F709" s="12">
        <v>11</v>
      </c>
      <c r="G709" s="12" t="s">
        <v>11</v>
      </c>
    </row>
    <row r="710" spans="3:7" ht="15" thickBot="1" x14ac:dyDescent="0.35">
      <c r="C710" s="10">
        <v>43246</v>
      </c>
      <c r="D710" s="11">
        <v>0.47247685185185184</v>
      </c>
      <c r="E710" s="12" t="s">
        <v>9</v>
      </c>
      <c r="F710" s="12">
        <v>10</v>
      </c>
      <c r="G710" s="12" t="s">
        <v>11</v>
      </c>
    </row>
    <row r="711" spans="3:7" ht="15" thickBot="1" x14ac:dyDescent="0.35">
      <c r="C711" s="10">
        <v>43246</v>
      </c>
      <c r="D711" s="11">
        <v>0.47266203703703707</v>
      </c>
      <c r="E711" s="12" t="s">
        <v>9</v>
      </c>
      <c r="F711" s="12">
        <v>12</v>
      </c>
      <c r="G711" s="12" t="s">
        <v>11</v>
      </c>
    </row>
    <row r="712" spans="3:7" ht="15" thickBot="1" x14ac:dyDescent="0.35">
      <c r="C712" s="10">
        <v>43246</v>
      </c>
      <c r="D712" s="11">
        <v>0.50329861111111118</v>
      </c>
      <c r="E712" s="12" t="s">
        <v>9</v>
      </c>
      <c r="F712" s="12">
        <v>18</v>
      </c>
      <c r="G712" s="12" t="s">
        <v>10</v>
      </c>
    </row>
    <row r="713" spans="3:7" ht="15" thickBot="1" x14ac:dyDescent="0.35">
      <c r="C713" s="10">
        <v>43246</v>
      </c>
      <c r="D713" s="11">
        <v>0.50331018518518522</v>
      </c>
      <c r="E713" s="12" t="s">
        <v>9</v>
      </c>
      <c r="F713" s="12">
        <v>18</v>
      </c>
      <c r="G713" s="12" t="s">
        <v>10</v>
      </c>
    </row>
    <row r="714" spans="3:7" ht="15" thickBot="1" x14ac:dyDescent="0.35">
      <c r="C714" s="10">
        <v>43246</v>
      </c>
      <c r="D714" s="11">
        <v>0.50442129629629628</v>
      </c>
      <c r="E714" s="12" t="s">
        <v>9</v>
      </c>
      <c r="F714" s="12">
        <v>24</v>
      </c>
      <c r="G714" s="12" t="s">
        <v>11</v>
      </c>
    </row>
    <row r="715" spans="3:7" ht="15" thickBot="1" x14ac:dyDescent="0.35">
      <c r="C715" s="10">
        <v>43246</v>
      </c>
      <c r="D715" s="11">
        <v>0.50444444444444447</v>
      </c>
      <c r="E715" s="12" t="s">
        <v>9</v>
      </c>
      <c r="F715" s="12">
        <v>15</v>
      </c>
      <c r="G715" s="12" t="s">
        <v>11</v>
      </c>
    </row>
    <row r="716" spans="3:7" ht="15" thickBot="1" x14ac:dyDescent="0.35">
      <c r="C716" s="10">
        <v>43246</v>
      </c>
      <c r="D716" s="11">
        <v>0.50445601851851851</v>
      </c>
      <c r="E716" s="12" t="s">
        <v>9</v>
      </c>
      <c r="F716" s="12">
        <v>12</v>
      </c>
      <c r="G716" s="12" t="s">
        <v>11</v>
      </c>
    </row>
    <row r="717" spans="3:7" ht="15" thickBot="1" x14ac:dyDescent="0.35">
      <c r="C717" s="10">
        <v>43246</v>
      </c>
      <c r="D717" s="11">
        <v>0.52331018518518524</v>
      </c>
      <c r="E717" s="12" t="s">
        <v>9</v>
      </c>
      <c r="F717" s="12">
        <v>10</v>
      </c>
      <c r="G717" s="12" t="s">
        <v>11</v>
      </c>
    </row>
    <row r="718" spans="3:7" ht="15" thickBot="1" x14ac:dyDescent="0.35">
      <c r="C718" s="10">
        <v>43246</v>
      </c>
      <c r="D718" s="11">
        <v>0.53096064814814814</v>
      </c>
      <c r="E718" s="12" t="s">
        <v>9</v>
      </c>
      <c r="F718" s="12">
        <v>22</v>
      </c>
      <c r="G718" s="12" t="s">
        <v>11</v>
      </c>
    </row>
    <row r="719" spans="3:7" ht="15" thickBot="1" x14ac:dyDescent="0.35">
      <c r="C719" s="10">
        <v>43246</v>
      </c>
      <c r="D719" s="11">
        <v>0.53098379629629633</v>
      </c>
      <c r="E719" s="12" t="s">
        <v>9</v>
      </c>
      <c r="F719" s="12">
        <v>25</v>
      </c>
      <c r="G719" s="12" t="s">
        <v>11</v>
      </c>
    </row>
    <row r="720" spans="3:7" ht="15" thickBot="1" x14ac:dyDescent="0.35">
      <c r="C720" s="10">
        <v>43246</v>
      </c>
      <c r="D720" s="11">
        <v>0.53099537037037037</v>
      </c>
      <c r="E720" s="12" t="s">
        <v>9</v>
      </c>
      <c r="F720" s="12">
        <v>23</v>
      </c>
      <c r="G720" s="12" t="s">
        <v>11</v>
      </c>
    </row>
    <row r="721" spans="3:7" ht="15" thickBot="1" x14ac:dyDescent="0.35">
      <c r="C721" s="10">
        <v>43246</v>
      </c>
      <c r="D721" s="11">
        <v>0.53131944444444446</v>
      </c>
      <c r="E721" s="12" t="s">
        <v>9</v>
      </c>
      <c r="F721" s="12">
        <v>13</v>
      </c>
      <c r="G721" s="12" t="s">
        <v>10</v>
      </c>
    </row>
    <row r="722" spans="3:7" ht="15" thickBot="1" x14ac:dyDescent="0.35">
      <c r="C722" s="10">
        <v>43246</v>
      </c>
      <c r="D722" s="11">
        <v>0.53133101851851849</v>
      </c>
      <c r="E722" s="12" t="s">
        <v>9</v>
      </c>
      <c r="F722" s="12">
        <v>12</v>
      </c>
      <c r="G722" s="12" t="s">
        <v>10</v>
      </c>
    </row>
    <row r="723" spans="3:7" ht="15" thickBot="1" x14ac:dyDescent="0.35">
      <c r="C723" s="10">
        <v>43246</v>
      </c>
      <c r="D723" s="11">
        <v>0.55266203703703709</v>
      </c>
      <c r="E723" s="12" t="s">
        <v>9</v>
      </c>
      <c r="F723" s="12">
        <v>11</v>
      </c>
      <c r="G723" s="12" t="s">
        <v>10</v>
      </c>
    </row>
    <row r="724" spans="3:7" ht="15" thickBot="1" x14ac:dyDescent="0.35">
      <c r="C724" s="10">
        <v>43246</v>
      </c>
      <c r="D724" s="11">
        <v>0.57775462962962965</v>
      </c>
      <c r="E724" s="12" t="s">
        <v>9</v>
      </c>
      <c r="F724" s="12">
        <v>17</v>
      </c>
      <c r="G724" s="12" t="s">
        <v>10</v>
      </c>
    </row>
    <row r="725" spans="3:7" ht="15" thickBot="1" x14ac:dyDescent="0.35">
      <c r="C725" s="10">
        <v>43246</v>
      </c>
      <c r="D725" s="11">
        <v>0.58008101851851845</v>
      </c>
      <c r="E725" s="12" t="s">
        <v>9</v>
      </c>
      <c r="F725" s="12">
        <v>14</v>
      </c>
      <c r="G725" s="12" t="s">
        <v>10</v>
      </c>
    </row>
    <row r="726" spans="3:7" ht="15" thickBot="1" x14ac:dyDescent="0.35">
      <c r="C726" s="10">
        <v>43246</v>
      </c>
      <c r="D726" s="11">
        <v>0.59535879629629629</v>
      </c>
      <c r="E726" s="12" t="s">
        <v>9</v>
      </c>
      <c r="F726" s="12">
        <v>27</v>
      </c>
      <c r="G726" s="12" t="s">
        <v>11</v>
      </c>
    </row>
    <row r="727" spans="3:7" ht="15" thickBot="1" x14ac:dyDescent="0.35">
      <c r="C727" s="10">
        <v>43246</v>
      </c>
      <c r="D727" s="11">
        <v>0.59539351851851852</v>
      </c>
      <c r="E727" s="12" t="s">
        <v>9</v>
      </c>
      <c r="F727" s="12">
        <v>24</v>
      </c>
      <c r="G727" s="12" t="s">
        <v>11</v>
      </c>
    </row>
    <row r="728" spans="3:7" ht="15" thickBot="1" x14ac:dyDescent="0.35">
      <c r="C728" s="10">
        <v>43246</v>
      </c>
      <c r="D728" s="11">
        <v>0.63089120370370366</v>
      </c>
      <c r="E728" s="12" t="s">
        <v>9</v>
      </c>
      <c r="F728" s="12">
        <v>17</v>
      </c>
      <c r="G728" s="12" t="s">
        <v>10</v>
      </c>
    </row>
    <row r="729" spans="3:7" ht="15" thickBot="1" x14ac:dyDescent="0.35">
      <c r="C729" s="10">
        <v>43246</v>
      </c>
      <c r="D729" s="11">
        <v>0.63090277777777781</v>
      </c>
      <c r="E729" s="12" t="s">
        <v>9</v>
      </c>
      <c r="F729" s="12">
        <v>20</v>
      </c>
      <c r="G729" s="12" t="s">
        <v>10</v>
      </c>
    </row>
    <row r="730" spans="3:7" ht="15" thickBot="1" x14ac:dyDescent="0.35">
      <c r="C730" s="10">
        <v>43246</v>
      </c>
      <c r="D730" s="11">
        <v>0.63092592592592589</v>
      </c>
      <c r="E730" s="12" t="s">
        <v>9</v>
      </c>
      <c r="F730" s="12">
        <v>19</v>
      </c>
      <c r="G730" s="12" t="s">
        <v>10</v>
      </c>
    </row>
    <row r="731" spans="3:7" ht="15" thickBot="1" x14ac:dyDescent="0.35">
      <c r="C731" s="10">
        <v>43246</v>
      </c>
      <c r="D731" s="11">
        <v>0.6535185185185185</v>
      </c>
      <c r="E731" s="12" t="s">
        <v>9</v>
      </c>
      <c r="F731" s="12">
        <v>19</v>
      </c>
      <c r="G731" s="12" t="s">
        <v>10</v>
      </c>
    </row>
    <row r="732" spans="3:7" ht="15" thickBot="1" x14ac:dyDescent="0.35">
      <c r="C732" s="10">
        <v>43246</v>
      </c>
      <c r="D732" s="11">
        <v>0.6615509259259259</v>
      </c>
      <c r="E732" s="12" t="s">
        <v>9</v>
      </c>
      <c r="F732" s="12">
        <v>12</v>
      </c>
      <c r="G732" s="12" t="s">
        <v>11</v>
      </c>
    </row>
    <row r="733" spans="3:7" ht="15" thickBot="1" x14ac:dyDescent="0.35">
      <c r="C733" s="10">
        <v>43246</v>
      </c>
      <c r="D733" s="11">
        <v>0.66200231481481475</v>
      </c>
      <c r="E733" s="12" t="s">
        <v>9</v>
      </c>
      <c r="F733" s="12">
        <v>20</v>
      </c>
      <c r="G733" s="12" t="s">
        <v>10</v>
      </c>
    </row>
    <row r="734" spans="3:7" ht="15" thickBot="1" x14ac:dyDescent="0.35">
      <c r="C734" s="10">
        <v>43246</v>
      </c>
      <c r="D734" s="11">
        <v>0.66206018518518517</v>
      </c>
      <c r="E734" s="12" t="s">
        <v>9</v>
      </c>
      <c r="F734" s="12">
        <v>25</v>
      </c>
      <c r="G734" s="12" t="s">
        <v>10</v>
      </c>
    </row>
    <row r="735" spans="3:7" ht="15" thickBot="1" x14ac:dyDescent="0.35">
      <c r="C735" s="10">
        <v>43246</v>
      </c>
      <c r="D735" s="11">
        <v>0.68138888888888882</v>
      </c>
      <c r="E735" s="12" t="s">
        <v>9</v>
      </c>
      <c r="F735" s="12">
        <v>13</v>
      </c>
      <c r="G735" s="12" t="s">
        <v>11</v>
      </c>
    </row>
    <row r="736" spans="3:7" ht="15" thickBot="1" x14ac:dyDescent="0.35">
      <c r="C736" s="10">
        <v>43246</v>
      </c>
      <c r="D736" s="11">
        <v>0.7177662037037037</v>
      </c>
      <c r="E736" s="12" t="s">
        <v>9</v>
      </c>
      <c r="F736" s="12">
        <v>11</v>
      </c>
      <c r="G736" s="12" t="s">
        <v>10</v>
      </c>
    </row>
    <row r="737" spans="3:7" ht="15" thickBot="1" x14ac:dyDescent="0.35">
      <c r="C737" s="10">
        <v>43246</v>
      </c>
      <c r="D737" s="11">
        <v>0.71778935185185189</v>
      </c>
      <c r="E737" s="12" t="s">
        <v>9</v>
      </c>
      <c r="F737" s="12">
        <v>11</v>
      </c>
      <c r="G737" s="12" t="s">
        <v>10</v>
      </c>
    </row>
    <row r="738" spans="3:7" ht="15" thickBot="1" x14ac:dyDescent="0.35">
      <c r="C738" s="10">
        <v>43246</v>
      </c>
      <c r="D738" s="11">
        <v>0.71781249999999996</v>
      </c>
      <c r="E738" s="12" t="s">
        <v>9</v>
      </c>
      <c r="F738" s="12">
        <v>10</v>
      </c>
      <c r="G738" s="12" t="s">
        <v>10</v>
      </c>
    </row>
    <row r="739" spans="3:7" ht="15" thickBot="1" x14ac:dyDescent="0.35">
      <c r="C739" s="10">
        <v>43246</v>
      </c>
      <c r="D739" s="11">
        <v>0.71781249999999996</v>
      </c>
      <c r="E739" s="12" t="s">
        <v>9</v>
      </c>
      <c r="F739" s="12">
        <v>10</v>
      </c>
      <c r="G739" s="12" t="s">
        <v>10</v>
      </c>
    </row>
    <row r="740" spans="3:7" ht="15" thickBot="1" x14ac:dyDescent="0.35">
      <c r="C740" s="10">
        <v>43246</v>
      </c>
      <c r="D740" s="11">
        <v>0.71783564814814815</v>
      </c>
      <c r="E740" s="12" t="s">
        <v>9</v>
      </c>
      <c r="F740" s="12">
        <v>10</v>
      </c>
      <c r="G740" s="12" t="s">
        <v>10</v>
      </c>
    </row>
    <row r="741" spans="3:7" ht="15" thickBot="1" x14ac:dyDescent="0.35">
      <c r="C741" s="10">
        <v>43246</v>
      </c>
      <c r="D741" s="11">
        <v>0.74115740740740732</v>
      </c>
      <c r="E741" s="12" t="s">
        <v>9</v>
      </c>
      <c r="F741" s="12">
        <v>18</v>
      </c>
      <c r="G741" s="12" t="s">
        <v>10</v>
      </c>
    </row>
    <row r="742" spans="3:7" ht="15" thickBot="1" x14ac:dyDescent="0.35">
      <c r="C742" s="10">
        <v>43246</v>
      </c>
      <c r="D742" s="11">
        <v>0.7412037037037037</v>
      </c>
      <c r="E742" s="12" t="s">
        <v>9</v>
      </c>
      <c r="F742" s="12">
        <v>20</v>
      </c>
      <c r="G742" s="12" t="s">
        <v>10</v>
      </c>
    </row>
    <row r="743" spans="3:7" ht="15" thickBot="1" x14ac:dyDescent="0.35">
      <c r="C743" s="10">
        <v>43246</v>
      </c>
      <c r="D743" s="11">
        <v>0.75695601851851846</v>
      </c>
      <c r="E743" s="12" t="s">
        <v>9</v>
      </c>
      <c r="F743" s="12">
        <v>25</v>
      </c>
      <c r="G743" s="12" t="s">
        <v>10</v>
      </c>
    </row>
    <row r="744" spans="3:7" ht="15" thickBot="1" x14ac:dyDescent="0.35">
      <c r="C744" s="10">
        <v>43246</v>
      </c>
      <c r="D744" s="11">
        <v>0.77049768518518524</v>
      </c>
      <c r="E744" s="12" t="s">
        <v>9</v>
      </c>
      <c r="F744" s="12">
        <v>10</v>
      </c>
      <c r="G744" s="12" t="s">
        <v>11</v>
      </c>
    </row>
    <row r="745" spans="3:7" ht="15" thickBot="1" x14ac:dyDescent="0.35">
      <c r="C745" s="10">
        <v>43246</v>
      </c>
      <c r="D745" s="11">
        <v>0.77052083333333332</v>
      </c>
      <c r="E745" s="12" t="s">
        <v>9</v>
      </c>
      <c r="F745" s="12">
        <v>10</v>
      </c>
      <c r="G745" s="12" t="s">
        <v>11</v>
      </c>
    </row>
    <row r="746" spans="3:7" ht="15" thickBot="1" x14ac:dyDescent="0.35">
      <c r="C746" s="10">
        <v>43246</v>
      </c>
      <c r="D746" s="11">
        <v>0.79074074074074074</v>
      </c>
      <c r="E746" s="12" t="s">
        <v>9</v>
      </c>
      <c r="F746" s="12">
        <v>11</v>
      </c>
      <c r="G746" s="12" t="s">
        <v>11</v>
      </c>
    </row>
    <row r="747" spans="3:7" ht="15" thickBot="1" x14ac:dyDescent="0.35">
      <c r="C747" s="10">
        <v>43246</v>
      </c>
      <c r="D747" s="11">
        <v>0.79447916666666663</v>
      </c>
      <c r="E747" s="12" t="s">
        <v>9</v>
      </c>
      <c r="F747" s="12">
        <v>10</v>
      </c>
      <c r="G747" s="12" t="s">
        <v>11</v>
      </c>
    </row>
    <row r="748" spans="3:7" ht="15" thickBot="1" x14ac:dyDescent="0.35">
      <c r="C748" s="10">
        <v>43246</v>
      </c>
      <c r="D748" s="11">
        <v>0.79937499999999995</v>
      </c>
      <c r="E748" s="12" t="s">
        <v>9</v>
      </c>
      <c r="F748" s="12">
        <v>18</v>
      </c>
      <c r="G748" s="12" t="s">
        <v>10</v>
      </c>
    </row>
    <row r="749" spans="3:7" ht="15" thickBot="1" x14ac:dyDescent="0.35">
      <c r="C749" s="10">
        <v>43246</v>
      </c>
      <c r="D749" s="11">
        <v>0.8381249999999999</v>
      </c>
      <c r="E749" s="12" t="s">
        <v>9</v>
      </c>
      <c r="F749" s="12">
        <v>15</v>
      </c>
      <c r="G749" s="12" t="s">
        <v>10</v>
      </c>
    </row>
    <row r="750" spans="3:7" ht="15" thickBot="1" x14ac:dyDescent="0.35">
      <c r="C750" s="10">
        <v>43246</v>
      </c>
      <c r="D750" s="11">
        <v>0.84005787037037039</v>
      </c>
      <c r="E750" s="12" t="s">
        <v>9</v>
      </c>
      <c r="F750" s="12">
        <v>14</v>
      </c>
      <c r="G750" s="12" t="s">
        <v>11</v>
      </c>
    </row>
    <row r="751" spans="3:7" ht="15" thickBot="1" x14ac:dyDescent="0.35">
      <c r="C751" s="10">
        <v>43246</v>
      </c>
      <c r="D751" s="11">
        <v>0.91686342592592596</v>
      </c>
      <c r="E751" s="12" t="s">
        <v>9</v>
      </c>
      <c r="F751" s="12">
        <v>16</v>
      </c>
      <c r="G751" s="12" t="s">
        <v>11</v>
      </c>
    </row>
    <row r="752" spans="3:7" ht="15" thickBot="1" x14ac:dyDescent="0.35">
      <c r="C752" s="10">
        <v>43246</v>
      </c>
      <c r="D752" s="11">
        <v>0.91890046296296291</v>
      </c>
      <c r="E752" s="12" t="s">
        <v>9</v>
      </c>
      <c r="F752" s="12">
        <v>13</v>
      </c>
      <c r="G752" s="12" t="s">
        <v>10</v>
      </c>
    </row>
    <row r="753" spans="3:7" ht="15" thickBot="1" x14ac:dyDescent="0.35">
      <c r="C753" s="10">
        <v>43247</v>
      </c>
      <c r="D753" s="11">
        <v>2.8356481481481479E-3</v>
      </c>
      <c r="E753" s="12" t="s">
        <v>9</v>
      </c>
      <c r="F753" s="12">
        <v>25</v>
      </c>
      <c r="G753" s="12" t="s">
        <v>10</v>
      </c>
    </row>
    <row r="754" spans="3:7" ht="15" thickBot="1" x14ac:dyDescent="0.35">
      <c r="C754" s="10">
        <v>43247</v>
      </c>
      <c r="D754" s="11">
        <v>0.36825231481481485</v>
      </c>
      <c r="E754" s="12" t="s">
        <v>9</v>
      </c>
      <c r="F754" s="12">
        <v>22</v>
      </c>
      <c r="G754" s="12" t="s">
        <v>11</v>
      </c>
    </row>
    <row r="755" spans="3:7" ht="15" thickBot="1" x14ac:dyDescent="0.35">
      <c r="C755" s="10">
        <v>43247</v>
      </c>
      <c r="D755" s="11">
        <v>0.36826388888888889</v>
      </c>
      <c r="E755" s="12" t="s">
        <v>9</v>
      </c>
      <c r="F755" s="12">
        <v>17</v>
      </c>
      <c r="G755" s="12" t="s">
        <v>11</v>
      </c>
    </row>
    <row r="756" spans="3:7" ht="15" thickBot="1" x14ac:dyDescent="0.35">
      <c r="C756" s="10">
        <v>43247</v>
      </c>
      <c r="D756" s="11">
        <v>0.36827546296296299</v>
      </c>
      <c r="E756" s="12" t="s">
        <v>9</v>
      </c>
      <c r="F756" s="12">
        <v>15</v>
      </c>
      <c r="G756" s="12" t="s">
        <v>11</v>
      </c>
    </row>
    <row r="757" spans="3:7" ht="15" thickBot="1" x14ac:dyDescent="0.35">
      <c r="C757" s="10">
        <v>43247</v>
      </c>
      <c r="D757" s="11">
        <v>0.36828703703703702</v>
      </c>
      <c r="E757" s="12" t="s">
        <v>9</v>
      </c>
      <c r="F757" s="12">
        <v>15</v>
      </c>
      <c r="G757" s="12" t="s">
        <v>11</v>
      </c>
    </row>
    <row r="758" spans="3:7" ht="15" thickBot="1" x14ac:dyDescent="0.35">
      <c r="C758" s="10">
        <v>43247</v>
      </c>
      <c r="D758" s="11">
        <v>0.36832175925925931</v>
      </c>
      <c r="E758" s="12" t="s">
        <v>9</v>
      </c>
      <c r="F758" s="12">
        <v>15</v>
      </c>
      <c r="G758" s="12" t="s">
        <v>11</v>
      </c>
    </row>
    <row r="759" spans="3:7" ht="15" thickBot="1" x14ac:dyDescent="0.35">
      <c r="C759" s="10">
        <v>43247</v>
      </c>
      <c r="D759" s="11">
        <v>0.37042824074074071</v>
      </c>
      <c r="E759" s="12" t="s">
        <v>9</v>
      </c>
      <c r="F759" s="12">
        <v>12</v>
      </c>
      <c r="G759" s="12" t="s">
        <v>11</v>
      </c>
    </row>
    <row r="760" spans="3:7" ht="15" thickBot="1" x14ac:dyDescent="0.35">
      <c r="C760" s="10">
        <v>43247</v>
      </c>
      <c r="D760" s="11">
        <v>0.3805439814814815</v>
      </c>
      <c r="E760" s="12" t="s">
        <v>9</v>
      </c>
      <c r="F760" s="12">
        <v>10</v>
      </c>
      <c r="G760" s="12" t="s">
        <v>10</v>
      </c>
    </row>
    <row r="761" spans="3:7" ht="15" thickBot="1" x14ac:dyDescent="0.35">
      <c r="C761" s="10">
        <v>43247</v>
      </c>
      <c r="D761" s="11">
        <v>0.38056712962962963</v>
      </c>
      <c r="E761" s="12" t="s">
        <v>9</v>
      </c>
      <c r="F761" s="12">
        <v>12</v>
      </c>
      <c r="G761" s="12" t="s">
        <v>10</v>
      </c>
    </row>
    <row r="762" spans="3:7" ht="15" thickBot="1" x14ac:dyDescent="0.35">
      <c r="C762" s="10">
        <v>43247</v>
      </c>
      <c r="D762" s="11">
        <v>0.38063657407407409</v>
      </c>
      <c r="E762" s="12" t="s">
        <v>9</v>
      </c>
      <c r="F762" s="12">
        <v>20</v>
      </c>
      <c r="G762" s="12" t="s">
        <v>10</v>
      </c>
    </row>
    <row r="763" spans="3:7" ht="15" thickBot="1" x14ac:dyDescent="0.35">
      <c r="C763" s="10">
        <v>43247</v>
      </c>
      <c r="D763" s="11">
        <v>0.39990740740740738</v>
      </c>
      <c r="E763" s="12" t="s">
        <v>9</v>
      </c>
      <c r="F763" s="12">
        <v>16</v>
      </c>
      <c r="G763" s="12" t="s">
        <v>10</v>
      </c>
    </row>
    <row r="764" spans="3:7" ht="15" thickBot="1" x14ac:dyDescent="0.35">
      <c r="C764" s="10">
        <v>43247</v>
      </c>
      <c r="D764" s="11">
        <v>0.4211226851851852</v>
      </c>
      <c r="E764" s="12" t="s">
        <v>9</v>
      </c>
      <c r="F764" s="12">
        <v>10</v>
      </c>
      <c r="G764" s="12" t="s">
        <v>10</v>
      </c>
    </row>
    <row r="765" spans="3:7" ht="15" thickBot="1" x14ac:dyDescent="0.35">
      <c r="C765" s="10">
        <v>43247</v>
      </c>
      <c r="D765" s="11">
        <v>0.42137731481481483</v>
      </c>
      <c r="E765" s="12" t="s">
        <v>9</v>
      </c>
      <c r="F765" s="12">
        <v>10</v>
      </c>
      <c r="G765" s="12" t="s">
        <v>10</v>
      </c>
    </row>
    <row r="766" spans="3:7" ht="15" thickBot="1" x14ac:dyDescent="0.35">
      <c r="C766" s="10">
        <v>43247</v>
      </c>
      <c r="D766" s="11">
        <v>0.42140046296296302</v>
      </c>
      <c r="E766" s="12" t="s">
        <v>9</v>
      </c>
      <c r="F766" s="12">
        <v>14</v>
      </c>
      <c r="G766" s="12" t="s">
        <v>10</v>
      </c>
    </row>
    <row r="767" spans="3:7" ht="15" thickBot="1" x14ac:dyDescent="0.35">
      <c r="C767" s="10">
        <v>43247</v>
      </c>
      <c r="D767" s="11">
        <v>0.42269675925925926</v>
      </c>
      <c r="E767" s="12" t="s">
        <v>9</v>
      </c>
      <c r="F767" s="12">
        <v>29</v>
      </c>
      <c r="G767" s="12" t="s">
        <v>11</v>
      </c>
    </row>
    <row r="768" spans="3:7" ht="15" thickBot="1" x14ac:dyDescent="0.35">
      <c r="C768" s="10">
        <v>43247</v>
      </c>
      <c r="D768" s="11">
        <v>0.4227083333333333</v>
      </c>
      <c r="E768" s="12" t="s">
        <v>9</v>
      </c>
      <c r="F768" s="12">
        <v>23</v>
      </c>
      <c r="G768" s="12" t="s">
        <v>11</v>
      </c>
    </row>
    <row r="769" spans="3:7" ht="15" thickBot="1" x14ac:dyDescent="0.35">
      <c r="C769" s="10">
        <v>43247</v>
      </c>
      <c r="D769" s="11">
        <v>0.42276620370370371</v>
      </c>
      <c r="E769" s="12" t="s">
        <v>9</v>
      </c>
      <c r="F769" s="12">
        <v>10</v>
      </c>
      <c r="G769" s="12" t="s">
        <v>11</v>
      </c>
    </row>
    <row r="770" spans="3:7" ht="15" thickBot="1" x14ac:dyDescent="0.35">
      <c r="C770" s="10">
        <v>43247</v>
      </c>
      <c r="D770" s="11">
        <v>0.4261226851851852</v>
      </c>
      <c r="E770" s="12" t="s">
        <v>9</v>
      </c>
      <c r="F770" s="12">
        <v>11</v>
      </c>
      <c r="G770" s="12" t="s">
        <v>11</v>
      </c>
    </row>
    <row r="771" spans="3:7" ht="15" thickBot="1" x14ac:dyDescent="0.35">
      <c r="C771" s="10">
        <v>43247</v>
      </c>
      <c r="D771" s="11">
        <v>0.42693287037037037</v>
      </c>
      <c r="E771" s="12" t="s">
        <v>9</v>
      </c>
      <c r="F771" s="12">
        <v>11</v>
      </c>
      <c r="G771" s="12" t="s">
        <v>11</v>
      </c>
    </row>
    <row r="772" spans="3:7" ht="15" thickBot="1" x14ac:dyDescent="0.35">
      <c r="C772" s="10">
        <v>43247</v>
      </c>
      <c r="D772" s="11">
        <v>0.43341435185185184</v>
      </c>
      <c r="E772" s="12" t="s">
        <v>9</v>
      </c>
      <c r="F772" s="12">
        <v>17</v>
      </c>
      <c r="G772" s="12" t="s">
        <v>10</v>
      </c>
    </row>
    <row r="773" spans="3:7" ht="15" thickBot="1" x14ac:dyDescent="0.35">
      <c r="C773" s="10">
        <v>43247</v>
      </c>
      <c r="D773" s="11">
        <v>0.45763888888888887</v>
      </c>
      <c r="E773" s="12" t="s">
        <v>9</v>
      </c>
      <c r="F773" s="12">
        <v>13</v>
      </c>
      <c r="G773" s="12" t="s">
        <v>11</v>
      </c>
    </row>
    <row r="774" spans="3:7" ht="15" thickBot="1" x14ac:dyDescent="0.35">
      <c r="C774" s="10">
        <v>43247</v>
      </c>
      <c r="D774" s="11">
        <v>0.4576736111111111</v>
      </c>
      <c r="E774" s="12" t="s">
        <v>9</v>
      </c>
      <c r="F774" s="12">
        <v>11</v>
      </c>
      <c r="G774" s="12" t="s">
        <v>11</v>
      </c>
    </row>
    <row r="775" spans="3:7" ht="15" thickBot="1" x14ac:dyDescent="0.35">
      <c r="C775" s="10">
        <v>43247</v>
      </c>
      <c r="D775" s="11">
        <v>0.46464120370370371</v>
      </c>
      <c r="E775" s="12" t="s">
        <v>9</v>
      </c>
      <c r="F775" s="12">
        <v>14</v>
      </c>
      <c r="G775" s="12" t="s">
        <v>11</v>
      </c>
    </row>
    <row r="776" spans="3:7" ht="15" thickBot="1" x14ac:dyDescent="0.35">
      <c r="C776" s="10">
        <v>43247</v>
      </c>
      <c r="D776" s="11">
        <v>0.46466435185185184</v>
      </c>
      <c r="E776" s="12" t="s">
        <v>9</v>
      </c>
      <c r="F776" s="12">
        <v>16</v>
      </c>
      <c r="G776" s="12" t="s">
        <v>11</v>
      </c>
    </row>
    <row r="777" spans="3:7" ht="15" thickBot="1" x14ac:dyDescent="0.35">
      <c r="C777" s="10">
        <v>43247</v>
      </c>
      <c r="D777" s="11">
        <v>0.46466435185185184</v>
      </c>
      <c r="E777" s="12" t="s">
        <v>9</v>
      </c>
      <c r="F777" s="12">
        <v>16</v>
      </c>
      <c r="G777" s="12" t="s">
        <v>11</v>
      </c>
    </row>
    <row r="778" spans="3:7" ht="15" thickBot="1" x14ac:dyDescent="0.35">
      <c r="C778" s="10">
        <v>43247</v>
      </c>
      <c r="D778" s="11">
        <v>0.46468749999999998</v>
      </c>
      <c r="E778" s="12" t="s">
        <v>9</v>
      </c>
      <c r="F778" s="12">
        <v>16</v>
      </c>
      <c r="G778" s="12" t="s">
        <v>11</v>
      </c>
    </row>
    <row r="779" spans="3:7" ht="15" thickBot="1" x14ac:dyDescent="0.35">
      <c r="C779" s="10">
        <v>43247</v>
      </c>
      <c r="D779" s="11">
        <v>0.47065972222222219</v>
      </c>
      <c r="E779" s="12" t="s">
        <v>9</v>
      </c>
      <c r="F779" s="12">
        <v>10</v>
      </c>
      <c r="G779" s="12" t="s">
        <v>10</v>
      </c>
    </row>
    <row r="780" spans="3:7" ht="15" thickBot="1" x14ac:dyDescent="0.35">
      <c r="C780" s="10">
        <v>43247</v>
      </c>
      <c r="D780" s="11">
        <v>0.47824074074074074</v>
      </c>
      <c r="E780" s="12" t="s">
        <v>9</v>
      </c>
      <c r="F780" s="12">
        <v>17</v>
      </c>
      <c r="G780" s="12" t="s">
        <v>11</v>
      </c>
    </row>
    <row r="781" spans="3:7" ht="15" thickBot="1" x14ac:dyDescent="0.35">
      <c r="C781" s="10">
        <v>43247</v>
      </c>
      <c r="D781" s="11">
        <v>0.48018518518518521</v>
      </c>
      <c r="E781" s="12" t="s">
        <v>9</v>
      </c>
      <c r="F781" s="12">
        <v>13</v>
      </c>
      <c r="G781" s="12" t="s">
        <v>11</v>
      </c>
    </row>
    <row r="782" spans="3:7" ht="15" thickBot="1" x14ac:dyDescent="0.35">
      <c r="C782" s="10">
        <v>43247</v>
      </c>
      <c r="D782" s="11">
        <v>0.48223379629629631</v>
      </c>
      <c r="E782" s="12" t="s">
        <v>9</v>
      </c>
      <c r="F782" s="12">
        <v>15</v>
      </c>
      <c r="G782" s="12" t="s">
        <v>11</v>
      </c>
    </row>
    <row r="783" spans="3:7" ht="15" thickBot="1" x14ac:dyDescent="0.35">
      <c r="C783" s="10">
        <v>43247</v>
      </c>
      <c r="D783" s="11">
        <v>0.49085648148148148</v>
      </c>
      <c r="E783" s="12" t="s">
        <v>9</v>
      </c>
      <c r="F783" s="12">
        <v>14</v>
      </c>
      <c r="G783" s="12" t="s">
        <v>10</v>
      </c>
    </row>
    <row r="784" spans="3:7" ht="15" thickBot="1" x14ac:dyDescent="0.35">
      <c r="C784" s="10">
        <v>43247</v>
      </c>
      <c r="D784" s="11">
        <v>0.49729166666666669</v>
      </c>
      <c r="E784" s="12" t="s">
        <v>9</v>
      </c>
      <c r="F784" s="12">
        <v>20</v>
      </c>
      <c r="G784" s="12" t="s">
        <v>10</v>
      </c>
    </row>
    <row r="785" spans="3:7" ht="15" thickBot="1" x14ac:dyDescent="0.35">
      <c r="C785" s="10">
        <v>43247</v>
      </c>
      <c r="D785" s="11">
        <v>0.49731481481481482</v>
      </c>
      <c r="E785" s="12" t="s">
        <v>9</v>
      </c>
      <c r="F785" s="12">
        <v>17</v>
      </c>
      <c r="G785" s="12" t="s">
        <v>10</v>
      </c>
    </row>
    <row r="786" spans="3:7" ht="15" thickBot="1" x14ac:dyDescent="0.35">
      <c r="C786" s="10">
        <v>43247</v>
      </c>
      <c r="D786" s="11">
        <v>0.49733796296296301</v>
      </c>
      <c r="E786" s="12" t="s">
        <v>9</v>
      </c>
      <c r="F786" s="12">
        <v>21</v>
      </c>
      <c r="G786" s="12" t="s">
        <v>10</v>
      </c>
    </row>
    <row r="787" spans="3:7" ht="15" thickBot="1" x14ac:dyDescent="0.35">
      <c r="C787" s="10">
        <v>43247</v>
      </c>
      <c r="D787" s="11">
        <v>0.50951388888888893</v>
      </c>
      <c r="E787" s="12" t="s">
        <v>9</v>
      </c>
      <c r="F787" s="12">
        <v>18</v>
      </c>
      <c r="G787" s="12" t="s">
        <v>10</v>
      </c>
    </row>
    <row r="788" spans="3:7" ht="15" thickBot="1" x14ac:dyDescent="0.35">
      <c r="C788" s="10">
        <v>43247</v>
      </c>
      <c r="D788" s="11">
        <v>0.5095601851851852</v>
      </c>
      <c r="E788" s="12" t="s">
        <v>9</v>
      </c>
      <c r="F788" s="12">
        <v>10</v>
      </c>
      <c r="G788" s="12" t="s">
        <v>10</v>
      </c>
    </row>
    <row r="789" spans="3:7" ht="15" thickBot="1" x14ac:dyDescent="0.35">
      <c r="C789" s="10">
        <v>43247</v>
      </c>
      <c r="D789" s="11">
        <v>0.51606481481481481</v>
      </c>
      <c r="E789" s="12" t="s">
        <v>9</v>
      </c>
      <c r="F789" s="12">
        <v>16</v>
      </c>
      <c r="G789" s="12" t="s">
        <v>11</v>
      </c>
    </row>
    <row r="790" spans="3:7" ht="15" thickBot="1" x14ac:dyDescent="0.35">
      <c r="C790" s="10">
        <v>43247</v>
      </c>
      <c r="D790" s="11">
        <v>0.51607638888888896</v>
      </c>
      <c r="E790" s="12" t="s">
        <v>9</v>
      </c>
      <c r="F790" s="12">
        <v>22</v>
      </c>
      <c r="G790" s="12" t="s">
        <v>11</v>
      </c>
    </row>
    <row r="791" spans="3:7" ht="15" thickBot="1" x14ac:dyDescent="0.35">
      <c r="C791" s="10">
        <v>43247</v>
      </c>
      <c r="D791" s="11">
        <v>0.516087962962963</v>
      </c>
      <c r="E791" s="12" t="s">
        <v>9</v>
      </c>
      <c r="F791" s="12">
        <v>22</v>
      </c>
      <c r="G791" s="12" t="s">
        <v>11</v>
      </c>
    </row>
    <row r="792" spans="3:7" ht="15" thickBot="1" x14ac:dyDescent="0.35">
      <c r="C792" s="10">
        <v>43247</v>
      </c>
      <c r="D792" s="11">
        <v>0.51609953703703704</v>
      </c>
      <c r="E792" s="12" t="s">
        <v>9</v>
      </c>
      <c r="F792" s="12">
        <v>18</v>
      </c>
      <c r="G792" s="12" t="s">
        <v>11</v>
      </c>
    </row>
    <row r="793" spans="3:7" ht="15" thickBot="1" x14ac:dyDescent="0.35">
      <c r="C793" s="10">
        <v>43247</v>
      </c>
      <c r="D793" s="11">
        <v>0.51611111111111108</v>
      </c>
      <c r="E793" s="12" t="s">
        <v>9</v>
      </c>
      <c r="F793" s="12">
        <v>26</v>
      </c>
      <c r="G793" s="12" t="s">
        <v>11</v>
      </c>
    </row>
    <row r="794" spans="3:7" ht="15" thickBot="1" x14ac:dyDescent="0.35">
      <c r="C794" s="10">
        <v>43247</v>
      </c>
      <c r="D794" s="11">
        <v>0.53509259259259256</v>
      </c>
      <c r="E794" s="12" t="s">
        <v>9</v>
      </c>
      <c r="F794" s="12">
        <v>9</v>
      </c>
      <c r="G794" s="12" t="s">
        <v>10</v>
      </c>
    </row>
    <row r="795" spans="3:7" ht="15" thickBot="1" x14ac:dyDescent="0.35">
      <c r="C795" s="10">
        <v>43247</v>
      </c>
      <c r="D795" s="11">
        <v>0.53578703703703701</v>
      </c>
      <c r="E795" s="12" t="s">
        <v>9</v>
      </c>
      <c r="F795" s="12">
        <v>11</v>
      </c>
      <c r="G795" s="12" t="s">
        <v>11</v>
      </c>
    </row>
    <row r="796" spans="3:7" ht="15" thickBot="1" x14ac:dyDescent="0.35">
      <c r="C796" s="10">
        <v>43247</v>
      </c>
      <c r="D796" s="11">
        <v>0.54633101851851851</v>
      </c>
      <c r="E796" s="12" t="s">
        <v>9</v>
      </c>
      <c r="F796" s="12">
        <v>27</v>
      </c>
      <c r="G796" s="12" t="s">
        <v>10</v>
      </c>
    </row>
    <row r="797" spans="3:7" ht="15" thickBot="1" x14ac:dyDescent="0.35">
      <c r="C797" s="10">
        <v>43247</v>
      </c>
      <c r="D797" s="11">
        <v>0.5463541666666667</v>
      </c>
      <c r="E797" s="12" t="s">
        <v>9</v>
      </c>
      <c r="F797" s="12">
        <v>29</v>
      </c>
      <c r="G797" s="12" t="s">
        <v>10</v>
      </c>
    </row>
    <row r="798" spans="3:7" ht="15" thickBot="1" x14ac:dyDescent="0.35">
      <c r="C798" s="10">
        <v>43247</v>
      </c>
      <c r="D798" s="11">
        <v>0.54636574074074074</v>
      </c>
      <c r="E798" s="12" t="s">
        <v>9</v>
      </c>
      <c r="F798" s="12">
        <v>24</v>
      </c>
      <c r="G798" s="12" t="s">
        <v>10</v>
      </c>
    </row>
    <row r="799" spans="3:7" ht="15" thickBot="1" x14ac:dyDescent="0.35">
      <c r="C799" s="10">
        <v>43247</v>
      </c>
      <c r="D799" s="11">
        <v>0.56285879629629632</v>
      </c>
      <c r="E799" s="12" t="s">
        <v>9</v>
      </c>
      <c r="F799" s="12">
        <v>23</v>
      </c>
      <c r="G799" s="12" t="s">
        <v>11</v>
      </c>
    </row>
    <row r="800" spans="3:7" ht="15" thickBot="1" x14ac:dyDescent="0.35">
      <c r="C800" s="10">
        <v>43247</v>
      </c>
      <c r="D800" s="11">
        <v>0.5628819444444445</v>
      </c>
      <c r="E800" s="12" t="s">
        <v>9</v>
      </c>
      <c r="F800" s="12">
        <v>18</v>
      </c>
      <c r="G800" s="12" t="s">
        <v>11</v>
      </c>
    </row>
    <row r="801" spans="3:7" ht="15" thickBot="1" x14ac:dyDescent="0.35">
      <c r="C801" s="10">
        <v>43247</v>
      </c>
      <c r="D801" s="11">
        <v>0.56831018518518517</v>
      </c>
      <c r="E801" s="12" t="s">
        <v>9</v>
      </c>
      <c r="F801" s="12">
        <v>11</v>
      </c>
      <c r="G801" s="12" t="s">
        <v>10</v>
      </c>
    </row>
    <row r="802" spans="3:7" ht="15" thickBot="1" x14ac:dyDescent="0.35">
      <c r="C802" s="10">
        <v>43247</v>
      </c>
      <c r="D802" s="11">
        <v>0.57072916666666662</v>
      </c>
      <c r="E802" s="12" t="s">
        <v>9</v>
      </c>
      <c r="F802" s="12">
        <v>18</v>
      </c>
      <c r="G802" s="12" t="s">
        <v>11</v>
      </c>
    </row>
    <row r="803" spans="3:7" ht="15" thickBot="1" x14ac:dyDescent="0.35">
      <c r="C803" s="10">
        <v>43247</v>
      </c>
      <c r="D803" s="11">
        <v>0.57075231481481481</v>
      </c>
      <c r="E803" s="12" t="s">
        <v>9</v>
      </c>
      <c r="F803" s="12">
        <v>23</v>
      </c>
      <c r="G803" s="12" t="s">
        <v>11</v>
      </c>
    </row>
    <row r="804" spans="3:7" ht="15" thickBot="1" x14ac:dyDescent="0.35">
      <c r="C804" s="10">
        <v>43247</v>
      </c>
      <c r="D804" s="11">
        <v>0.570775462962963</v>
      </c>
      <c r="E804" s="12" t="s">
        <v>9</v>
      </c>
      <c r="F804" s="12">
        <v>23</v>
      </c>
      <c r="G804" s="12" t="s">
        <v>11</v>
      </c>
    </row>
    <row r="805" spans="3:7" ht="15" thickBot="1" x14ac:dyDescent="0.35">
      <c r="C805" s="10">
        <v>43247</v>
      </c>
      <c r="D805" s="11">
        <v>0.57078703703703704</v>
      </c>
      <c r="E805" s="12" t="s">
        <v>9</v>
      </c>
      <c r="F805" s="12">
        <v>12</v>
      </c>
      <c r="G805" s="12" t="s">
        <v>11</v>
      </c>
    </row>
    <row r="806" spans="3:7" ht="15" thickBot="1" x14ac:dyDescent="0.35">
      <c r="C806" s="10">
        <v>43247</v>
      </c>
      <c r="D806" s="11">
        <v>0.57651620370370371</v>
      </c>
      <c r="E806" s="12" t="s">
        <v>9</v>
      </c>
      <c r="F806" s="12">
        <v>11</v>
      </c>
      <c r="G806" s="12" t="s">
        <v>11</v>
      </c>
    </row>
    <row r="807" spans="3:7" ht="15" thickBot="1" x14ac:dyDescent="0.35">
      <c r="C807" s="10">
        <v>43247</v>
      </c>
      <c r="D807" s="11">
        <v>0.5851736111111111</v>
      </c>
      <c r="E807" s="12" t="s">
        <v>9</v>
      </c>
      <c r="F807" s="12">
        <v>35</v>
      </c>
      <c r="G807" s="12" t="s">
        <v>10</v>
      </c>
    </row>
    <row r="808" spans="3:7" ht="15" thickBot="1" x14ac:dyDescent="0.35">
      <c r="C808" s="10">
        <v>43247</v>
      </c>
      <c r="D808" s="11">
        <v>0.5851736111111111</v>
      </c>
      <c r="E808" s="12" t="s">
        <v>9</v>
      </c>
      <c r="F808" s="12">
        <v>34</v>
      </c>
      <c r="G808" s="12" t="s">
        <v>10</v>
      </c>
    </row>
    <row r="809" spans="3:7" ht="15" thickBot="1" x14ac:dyDescent="0.35">
      <c r="C809" s="10">
        <v>43247</v>
      </c>
      <c r="D809" s="11">
        <v>0.58518518518518514</v>
      </c>
      <c r="E809" s="12" t="s">
        <v>9</v>
      </c>
      <c r="F809" s="12">
        <v>31</v>
      </c>
      <c r="G809" s="12" t="s">
        <v>10</v>
      </c>
    </row>
    <row r="810" spans="3:7" ht="15" thickBot="1" x14ac:dyDescent="0.35">
      <c r="C810" s="10">
        <v>43247</v>
      </c>
      <c r="D810" s="11">
        <v>0.5895717592592592</v>
      </c>
      <c r="E810" s="12" t="s">
        <v>9</v>
      </c>
      <c r="F810" s="12">
        <v>27</v>
      </c>
      <c r="G810" s="12" t="s">
        <v>10</v>
      </c>
    </row>
    <row r="811" spans="3:7" ht="15" thickBot="1" x14ac:dyDescent="0.35">
      <c r="C811" s="10">
        <v>43247</v>
      </c>
      <c r="D811" s="11">
        <v>0.59273148148148147</v>
      </c>
      <c r="E811" s="12" t="s">
        <v>9</v>
      </c>
      <c r="F811" s="12">
        <v>18</v>
      </c>
      <c r="G811" s="12" t="s">
        <v>10</v>
      </c>
    </row>
    <row r="812" spans="3:7" ht="15" thickBot="1" x14ac:dyDescent="0.35">
      <c r="C812" s="10">
        <v>43247</v>
      </c>
      <c r="D812" s="11">
        <v>0.59275462962962966</v>
      </c>
      <c r="E812" s="12" t="s">
        <v>9</v>
      </c>
      <c r="F812" s="12">
        <v>17</v>
      </c>
      <c r="G812" s="12" t="s">
        <v>10</v>
      </c>
    </row>
    <row r="813" spans="3:7" ht="15" thickBot="1" x14ac:dyDescent="0.35">
      <c r="C813" s="10">
        <v>43247</v>
      </c>
      <c r="D813" s="11">
        <v>0.5927662037037037</v>
      </c>
      <c r="E813" s="12" t="s">
        <v>9</v>
      </c>
      <c r="F813" s="12">
        <v>14</v>
      </c>
      <c r="G813" s="12" t="s">
        <v>10</v>
      </c>
    </row>
    <row r="814" spans="3:7" ht="15" thickBot="1" x14ac:dyDescent="0.35">
      <c r="C814" s="10">
        <v>43247</v>
      </c>
      <c r="D814" s="11">
        <v>0.59278935185185189</v>
      </c>
      <c r="E814" s="12" t="s">
        <v>9</v>
      </c>
      <c r="F814" s="12">
        <v>14</v>
      </c>
      <c r="G814" s="12" t="s">
        <v>10</v>
      </c>
    </row>
    <row r="815" spans="3:7" ht="15" thickBot="1" x14ac:dyDescent="0.35">
      <c r="C815" s="10">
        <v>43247</v>
      </c>
      <c r="D815" s="11">
        <v>0.61038194444444438</v>
      </c>
      <c r="E815" s="12" t="s">
        <v>9</v>
      </c>
      <c r="F815" s="12">
        <v>12</v>
      </c>
      <c r="G815" s="12" t="s">
        <v>11</v>
      </c>
    </row>
    <row r="816" spans="3:7" ht="15" thickBot="1" x14ac:dyDescent="0.35">
      <c r="C816" s="10">
        <v>43247</v>
      </c>
      <c r="D816" s="11">
        <v>0.61199074074074067</v>
      </c>
      <c r="E816" s="12" t="s">
        <v>9</v>
      </c>
      <c r="F816" s="12">
        <v>11</v>
      </c>
      <c r="G816" s="12" t="s">
        <v>11</v>
      </c>
    </row>
    <row r="817" spans="3:7" ht="15" thickBot="1" x14ac:dyDescent="0.35">
      <c r="C817" s="10">
        <v>43247</v>
      </c>
      <c r="D817" s="11">
        <v>0.62694444444444442</v>
      </c>
      <c r="E817" s="12" t="s">
        <v>9</v>
      </c>
      <c r="F817" s="12">
        <v>27</v>
      </c>
      <c r="G817" s="12" t="s">
        <v>11</v>
      </c>
    </row>
    <row r="818" spans="3:7" ht="15" thickBot="1" x14ac:dyDescent="0.35">
      <c r="C818" s="10">
        <v>43247</v>
      </c>
      <c r="D818" s="11">
        <v>0.62699074074074079</v>
      </c>
      <c r="E818" s="12" t="s">
        <v>9</v>
      </c>
      <c r="F818" s="12">
        <v>22</v>
      </c>
      <c r="G818" s="12" t="s">
        <v>11</v>
      </c>
    </row>
    <row r="819" spans="3:7" ht="15" thickBot="1" x14ac:dyDescent="0.35">
      <c r="C819" s="10">
        <v>43247</v>
      </c>
      <c r="D819" s="11">
        <v>0.66429398148148155</v>
      </c>
      <c r="E819" s="12" t="s">
        <v>9</v>
      </c>
      <c r="F819" s="12">
        <v>11</v>
      </c>
      <c r="G819" s="12" t="s">
        <v>11</v>
      </c>
    </row>
    <row r="820" spans="3:7" ht="15" thickBot="1" x14ac:dyDescent="0.35">
      <c r="C820" s="10">
        <v>43247</v>
      </c>
      <c r="D820" s="11">
        <v>0.66628472222222224</v>
      </c>
      <c r="E820" s="12" t="s">
        <v>9</v>
      </c>
      <c r="F820" s="12">
        <v>15</v>
      </c>
      <c r="G820" s="12" t="s">
        <v>10</v>
      </c>
    </row>
    <row r="821" spans="3:7" ht="15" thickBot="1" x14ac:dyDescent="0.35">
      <c r="C821" s="10">
        <v>43247</v>
      </c>
      <c r="D821" s="11">
        <v>0.67684027777777789</v>
      </c>
      <c r="E821" s="12" t="s">
        <v>9</v>
      </c>
      <c r="F821" s="12">
        <v>22</v>
      </c>
      <c r="G821" s="12" t="s">
        <v>10</v>
      </c>
    </row>
    <row r="822" spans="3:7" ht="15" thickBot="1" x14ac:dyDescent="0.35">
      <c r="C822" s="10">
        <v>43247</v>
      </c>
      <c r="D822" s="11">
        <v>0.67924768518518519</v>
      </c>
      <c r="E822" s="12" t="s">
        <v>9</v>
      </c>
      <c r="F822" s="12">
        <v>22</v>
      </c>
      <c r="G822" s="12" t="s">
        <v>10</v>
      </c>
    </row>
    <row r="823" spans="3:7" ht="15" thickBot="1" x14ac:dyDescent="0.35">
      <c r="C823" s="10">
        <v>43247</v>
      </c>
      <c r="D823" s="11">
        <v>0.69107638888888889</v>
      </c>
      <c r="E823" s="12" t="s">
        <v>9</v>
      </c>
      <c r="F823" s="12">
        <v>10</v>
      </c>
      <c r="G823" s="12" t="s">
        <v>10</v>
      </c>
    </row>
    <row r="824" spans="3:7" ht="15" thickBot="1" x14ac:dyDescent="0.35">
      <c r="C824" s="10">
        <v>43247</v>
      </c>
      <c r="D824" s="11">
        <v>0.69226851851851856</v>
      </c>
      <c r="E824" s="12" t="s">
        <v>9</v>
      </c>
      <c r="F824" s="12">
        <v>26</v>
      </c>
      <c r="G824" s="12" t="s">
        <v>10</v>
      </c>
    </row>
    <row r="825" spans="3:7" ht="15" thickBot="1" x14ac:dyDescent="0.35">
      <c r="C825" s="10">
        <v>43247</v>
      </c>
      <c r="D825" s="11">
        <v>0.69417824074074075</v>
      </c>
      <c r="E825" s="12" t="s">
        <v>9</v>
      </c>
      <c r="F825" s="12">
        <v>15</v>
      </c>
      <c r="G825" s="12" t="s">
        <v>10</v>
      </c>
    </row>
    <row r="826" spans="3:7" ht="15" thickBot="1" x14ac:dyDescent="0.35">
      <c r="C826" s="10">
        <v>43247</v>
      </c>
      <c r="D826" s="11">
        <v>0.69418981481481479</v>
      </c>
      <c r="E826" s="12" t="s">
        <v>9</v>
      </c>
      <c r="F826" s="12">
        <v>23</v>
      </c>
      <c r="G826" s="12" t="s">
        <v>10</v>
      </c>
    </row>
    <row r="827" spans="3:7" ht="15" thickBot="1" x14ac:dyDescent="0.35">
      <c r="C827" s="10">
        <v>43247</v>
      </c>
      <c r="D827" s="11">
        <v>0.69420138888888883</v>
      </c>
      <c r="E827" s="12" t="s">
        <v>9</v>
      </c>
      <c r="F827" s="12">
        <v>25</v>
      </c>
      <c r="G827" s="12" t="s">
        <v>10</v>
      </c>
    </row>
    <row r="828" spans="3:7" ht="15" thickBot="1" x14ac:dyDescent="0.35">
      <c r="C828" s="10">
        <v>43247</v>
      </c>
      <c r="D828" s="11">
        <v>0.6942476851851852</v>
      </c>
      <c r="E828" s="12" t="s">
        <v>9</v>
      </c>
      <c r="F828" s="12">
        <v>28</v>
      </c>
      <c r="G828" s="12" t="s">
        <v>10</v>
      </c>
    </row>
    <row r="829" spans="3:7" ht="15" thickBot="1" x14ac:dyDescent="0.35">
      <c r="C829" s="10">
        <v>43247</v>
      </c>
      <c r="D829" s="11">
        <v>0.69728009259259249</v>
      </c>
      <c r="E829" s="12" t="s">
        <v>9</v>
      </c>
      <c r="F829" s="12">
        <v>11</v>
      </c>
      <c r="G829" s="12" t="s">
        <v>11</v>
      </c>
    </row>
    <row r="830" spans="3:7" ht="15" thickBot="1" x14ac:dyDescent="0.35">
      <c r="C830" s="10">
        <v>43247</v>
      </c>
      <c r="D830" s="11">
        <v>0.69748842592592597</v>
      </c>
      <c r="E830" s="12" t="s">
        <v>9</v>
      </c>
      <c r="F830" s="12">
        <v>22</v>
      </c>
      <c r="G830" s="12" t="s">
        <v>10</v>
      </c>
    </row>
    <row r="831" spans="3:7" ht="15" thickBot="1" x14ac:dyDescent="0.35">
      <c r="C831" s="10">
        <v>43247</v>
      </c>
      <c r="D831" s="11">
        <v>0.69789351851851855</v>
      </c>
      <c r="E831" s="12" t="s">
        <v>9</v>
      </c>
      <c r="F831" s="12">
        <v>19</v>
      </c>
      <c r="G831" s="12" t="s">
        <v>10</v>
      </c>
    </row>
    <row r="832" spans="3:7" ht="15" thickBot="1" x14ac:dyDescent="0.35">
      <c r="C832" s="10">
        <v>43247</v>
      </c>
      <c r="D832" s="11">
        <v>0.70488425925925924</v>
      </c>
      <c r="E832" s="12" t="s">
        <v>9</v>
      </c>
      <c r="F832" s="12">
        <v>16</v>
      </c>
      <c r="G832" s="12" t="s">
        <v>10</v>
      </c>
    </row>
    <row r="833" spans="3:7" ht="15" thickBot="1" x14ac:dyDescent="0.35">
      <c r="C833" s="10">
        <v>43247</v>
      </c>
      <c r="D833" s="11">
        <v>0.71658564814814818</v>
      </c>
      <c r="E833" s="12" t="s">
        <v>9</v>
      </c>
      <c r="F833" s="12">
        <v>23</v>
      </c>
      <c r="G833" s="12" t="s">
        <v>11</v>
      </c>
    </row>
    <row r="834" spans="3:7" ht="15" thickBot="1" x14ac:dyDescent="0.35">
      <c r="C834" s="10">
        <v>43247</v>
      </c>
      <c r="D834" s="11">
        <v>0.71663194444444445</v>
      </c>
      <c r="E834" s="12" t="s">
        <v>9</v>
      </c>
      <c r="F834" s="12">
        <v>25</v>
      </c>
      <c r="G834" s="12" t="s">
        <v>11</v>
      </c>
    </row>
    <row r="835" spans="3:7" ht="15" thickBot="1" x14ac:dyDescent="0.35">
      <c r="C835" s="10">
        <v>43247</v>
      </c>
      <c r="D835" s="11">
        <v>0.71665509259259252</v>
      </c>
      <c r="E835" s="12" t="s">
        <v>9</v>
      </c>
      <c r="F835" s="12">
        <v>13</v>
      </c>
      <c r="G835" s="12" t="s">
        <v>11</v>
      </c>
    </row>
    <row r="836" spans="3:7" ht="15" thickBot="1" x14ac:dyDescent="0.35">
      <c r="C836" s="10">
        <v>43247</v>
      </c>
      <c r="D836" s="11">
        <v>0.71704861111111118</v>
      </c>
      <c r="E836" s="12" t="s">
        <v>9</v>
      </c>
      <c r="F836" s="12">
        <v>11</v>
      </c>
      <c r="G836" s="12" t="s">
        <v>11</v>
      </c>
    </row>
    <row r="837" spans="3:7" ht="15" thickBot="1" x14ac:dyDescent="0.35">
      <c r="C837" s="10">
        <v>43247</v>
      </c>
      <c r="D837" s="11">
        <v>0.72303240740740737</v>
      </c>
      <c r="E837" s="12" t="s">
        <v>9</v>
      </c>
      <c r="F837" s="12">
        <v>17</v>
      </c>
      <c r="G837" s="12" t="s">
        <v>11</v>
      </c>
    </row>
    <row r="838" spans="3:7" ht="15" thickBot="1" x14ac:dyDescent="0.35">
      <c r="C838" s="10">
        <v>43247</v>
      </c>
      <c r="D838" s="11">
        <v>0.72304398148148152</v>
      </c>
      <c r="E838" s="12" t="s">
        <v>9</v>
      </c>
      <c r="F838" s="12">
        <v>10</v>
      </c>
      <c r="G838" s="12" t="s">
        <v>11</v>
      </c>
    </row>
    <row r="839" spans="3:7" ht="15" thickBot="1" x14ac:dyDescent="0.35">
      <c r="C839" s="10">
        <v>43247</v>
      </c>
      <c r="D839" s="11">
        <v>0.73387731481481477</v>
      </c>
      <c r="E839" s="12" t="s">
        <v>9</v>
      </c>
      <c r="F839" s="12">
        <v>17</v>
      </c>
      <c r="G839" s="12" t="s">
        <v>10</v>
      </c>
    </row>
    <row r="840" spans="3:7" ht="15" thickBot="1" x14ac:dyDescent="0.35">
      <c r="C840" s="10">
        <v>43247</v>
      </c>
      <c r="D840" s="11">
        <v>0.73420138888888886</v>
      </c>
      <c r="E840" s="12" t="s">
        <v>9</v>
      </c>
      <c r="F840" s="12">
        <v>16</v>
      </c>
      <c r="G840" s="12" t="s">
        <v>11</v>
      </c>
    </row>
    <row r="841" spans="3:7" ht="15" thickBot="1" x14ac:dyDescent="0.35">
      <c r="C841" s="10">
        <v>43247</v>
      </c>
      <c r="D841" s="11">
        <v>0.75195601851851857</v>
      </c>
      <c r="E841" s="12" t="s">
        <v>9</v>
      </c>
      <c r="F841" s="12">
        <v>16</v>
      </c>
      <c r="G841" s="12" t="s">
        <v>11</v>
      </c>
    </row>
    <row r="842" spans="3:7" ht="15" thickBot="1" x14ac:dyDescent="0.35">
      <c r="C842" s="10">
        <v>43247</v>
      </c>
      <c r="D842" s="11">
        <v>0.75526620370370379</v>
      </c>
      <c r="E842" s="12" t="s">
        <v>9</v>
      </c>
      <c r="F842" s="12">
        <v>13</v>
      </c>
      <c r="G842" s="12" t="s">
        <v>11</v>
      </c>
    </row>
    <row r="843" spans="3:7" ht="15" thickBot="1" x14ac:dyDescent="0.35">
      <c r="C843" s="10">
        <v>43247</v>
      </c>
      <c r="D843" s="11">
        <v>0.75528935185185186</v>
      </c>
      <c r="E843" s="12" t="s">
        <v>9</v>
      </c>
      <c r="F843" s="12">
        <v>15</v>
      </c>
      <c r="G843" s="12" t="s">
        <v>11</v>
      </c>
    </row>
    <row r="844" spans="3:7" ht="15" thickBot="1" x14ac:dyDescent="0.35">
      <c r="C844" s="10">
        <v>43247</v>
      </c>
      <c r="D844" s="11">
        <v>0.75531250000000005</v>
      </c>
      <c r="E844" s="12" t="s">
        <v>9</v>
      </c>
      <c r="F844" s="12">
        <v>17</v>
      </c>
      <c r="G844" s="12" t="s">
        <v>11</v>
      </c>
    </row>
    <row r="845" spans="3:7" ht="15" thickBot="1" x14ac:dyDescent="0.35">
      <c r="C845" s="10">
        <v>43247</v>
      </c>
      <c r="D845" s="11">
        <v>0.75532407407407398</v>
      </c>
      <c r="E845" s="12" t="s">
        <v>9</v>
      </c>
      <c r="F845" s="12">
        <v>17</v>
      </c>
      <c r="G845" s="12" t="s">
        <v>11</v>
      </c>
    </row>
    <row r="846" spans="3:7" ht="15" thickBot="1" x14ac:dyDescent="0.35">
      <c r="C846" s="10">
        <v>43247</v>
      </c>
      <c r="D846" s="11">
        <v>0.75640046296296293</v>
      </c>
      <c r="E846" s="12" t="s">
        <v>9</v>
      </c>
      <c r="F846" s="12">
        <v>15</v>
      </c>
      <c r="G846" s="12" t="s">
        <v>11</v>
      </c>
    </row>
    <row r="847" spans="3:7" ht="15" thickBot="1" x14ac:dyDescent="0.35">
      <c r="C847" s="10">
        <v>43247</v>
      </c>
      <c r="D847" s="11">
        <v>0.75851851851851848</v>
      </c>
      <c r="E847" s="12" t="s">
        <v>9</v>
      </c>
      <c r="F847" s="12">
        <v>6</v>
      </c>
      <c r="G847" s="12" t="s">
        <v>11</v>
      </c>
    </row>
    <row r="848" spans="3:7" ht="15" thickBot="1" x14ac:dyDescent="0.35">
      <c r="C848" s="10">
        <v>43247</v>
      </c>
      <c r="D848" s="11">
        <v>0.76807870370370368</v>
      </c>
      <c r="E848" s="12" t="s">
        <v>9</v>
      </c>
      <c r="F848" s="12">
        <v>11</v>
      </c>
      <c r="G848" s="12" t="s">
        <v>11</v>
      </c>
    </row>
    <row r="849" spans="3:7" ht="15" thickBot="1" x14ac:dyDescent="0.35">
      <c r="C849" s="10">
        <v>43247</v>
      </c>
      <c r="D849" s="11">
        <v>0.77428240740740739</v>
      </c>
      <c r="E849" s="12" t="s">
        <v>9</v>
      </c>
      <c r="F849" s="12">
        <v>11</v>
      </c>
      <c r="G849" s="12" t="s">
        <v>10</v>
      </c>
    </row>
    <row r="850" spans="3:7" ht="15" thickBot="1" x14ac:dyDescent="0.35">
      <c r="C850" s="10">
        <v>43247</v>
      </c>
      <c r="D850" s="11">
        <v>0.77717592592592588</v>
      </c>
      <c r="E850" s="12" t="s">
        <v>9</v>
      </c>
      <c r="F850" s="12">
        <v>10</v>
      </c>
      <c r="G850" s="12" t="s">
        <v>10</v>
      </c>
    </row>
    <row r="851" spans="3:7" ht="15" thickBot="1" x14ac:dyDescent="0.35">
      <c r="C851" s="10">
        <v>43247</v>
      </c>
      <c r="D851" s="11">
        <v>0.77740740740740744</v>
      </c>
      <c r="E851" s="12" t="s">
        <v>9</v>
      </c>
      <c r="F851" s="12">
        <v>16</v>
      </c>
      <c r="G851" s="12" t="s">
        <v>10</v>
      </c>
    </row>
    <row r="852" spans="3:7" ht="15" thickBot="1" x14ac:dyDescent="0.35">
      <c r="C852" s="10">
        <v>43247</v>
      </c>
      <c r="D852" s="11">
        <v>0.77798611111111116</v>
      </c>
      <c r="E852" s="12" t="s">
        <v>9</v>
      </c>
      <c r="F852" s="12">
        <v>16</v>
      </c>
      <c r="G852" s="12" t="s">
        <v>11</v>
      </c>
    </row>
    <row r="853" spans="3:7" ht="15" thickBot="1" x14ac:dyDescent="0.35">
      <c r="C853" s="10">
        <v>43247</v>
      </c>
      <c r="D853" s="11">
        <v>0.77803240740740742</v>
      </c>
      <c r="E853" s="12" t="s">
        <v>9</v>
      </c>
      <c r="F853" s="12">
        <v>27</v>
      </c>
      <c r="G853" s="12" t="s">
        <v>11</v>
      </c>
    </row>
    <row r="854" spans="3:7" ht="15" thickBot="1" x14ac:dyDescent="0.35">
      <c r="C854" s="10">
        <v>43247</v>
      </c>
      <c r="D854" s="11">
        <v>0.77803240740740742</v>
      </c>
      <c r="E854" s="12" t="s">
        <v>9</v>
      </c>
      <c r="F854" s="12">
        <v>27</v>
      </c>
      <c r="G854" s="12" t="s">
        <v>11</v>
      </c>
    </row>
    <row r="855" spans="3:7" ht="15" thickBot="1" x14ac:dyDescent="0.35">
      <c r="C855" s="10">
        <v>43247</v>
      </c>
      <c r="D855" s="11">
        <v>0.77972222222222232</v>
      </c>
      <c r="E855" s="12" t="s">
        <v>9</v>
      </c>
      <c r="F855" s="12">
        <v>19</v>
      </c>
      <c r="G855" s="12" t="s">
        <v>11</v>
      </c>
    </row>
    <row r="856" spans="3:7" ht="15" thickBot="1" x14ac:dyDescent="0.35">
      <c r="C856" s="10">
        <v>43247</v>
      </c>
      <c r="D856" s="11">
        <v>0.77973379629629624</v>
      </c>
      <c r="E856" s="12" t="s">
        <v>9</v>
      </c>
      <c r="F856" s="12">
        <v>10</v>
      </c>
      <c r="G856" s="12" t="s">
        <v>11</v>
      </c>
    </row>
    <row r="857" spans="3:7" ht="15" thickBot="1" x14ac:dyDescent="0.35">
      <c r="C857" s="10">
        <v>43247</v>
      </c>
      <c r="D857" s="11">
        <v>0.77975694444444443</v>
      </c>
      <c r="E857" s="12" t="s">
        <v>9</v>
      </c>
      <c r="F857" s="12">
        <v>27</v>
      </c>
      <c r="G857" s="12" t="s">
        <v>11</v>
      </c>
    </row>
    <row r="858" spans="3:7" ht="15" thickBot="1" x14ac:dyDescent="0.35">
      <c r="C858" s="10">
        <v>43247</v>
      </c>
      <c r="D858" s="11">
        <v>0.77976851851851858</v>
      </c>
      <c r="E858" s="12" t="s">
        <v>9</v>
      </c>
      <c r="F858" s="12">
        <v>18</v>
      </c>
      <c r="G858" s="12" t="s">
        <v>11</v>
      </c>
    </row>
    <row r="859" spans="3:7" ht="15" thickBot="1" x14ac:dyDescent="0.35">
      <c r="C859" s="10">
        <v>43247</v>
      </c>
      <c r="D859" s="11">
        <v>0.78027777777777774</v>
      </c>
      <c r="E859" s="12" t="s">
        <v>9</v>
      </c>
      <c r="F859" s="12">
        <v>17</v>
      </c>
      <c r="G859" s="12" t="s">
        <v>10</v>
      </c>
    </row>
    <row r="860" spans="3:7" ht="15" thickBot="1" x14ac:dyDescent="0.35">
      <c r="C860" s="10">
        <v>43247</v>
      </c>
      <c r="D860" s="11">
        <v>0.78574074074074074</v>
      </c>
      <c r="E860" s="12" t="s">
        <v>9</v>
      </c>
      <c r="F860" s="12">
        <v>11</v>
      </c>
      <c r="G860" s="12" t="s">
        <v>11</v>
      </c>
    </row>
    <row r="861" spans="3:7" ht="15" thickBot="1" x14ac:dyDescent="0.35">
      <c r="C861" s="10">
        <v>43247</v>
      </c>
      <c r="D861" s="11">
        <v>0.78591435185185177</v>
      </c>
      <c r="E861" s="12" t="s">
        <v>9</v>
      </c>
      <c r="F861" s="12">
        <v>14</v>
      </c>
      <c r="G861" s="12" t="s">
        <v>10</v>
      </c>
    </row>
    <row r="862" spans="3:7" ht="15" thickBot="1" x14ac:dyDescent="0.35">
      <c r="C862" s="10">
        <v>43247</v>
      </c>
      <c r="D862" s="11">
        <v>0.78873842592592591</v>
      </c>
      <c r="E862" s="12" t="s">
        <v>9</v>
      </c>
      <c r="F862" s="12">
        <v>11</v>
      </c>
      <c r="G862" s="12" t="s">
        <v>10</v>
      </c>
    </row>
    <row r="863" spans="3:7" ht="15" thickBot="1" x14ac:dyDescent="0.35">
      <c r="C863" s="10">
        <v>43247</v>
      </c>
      <c r="D863" s="11">
        <v>0.79002314814814811</v>
      </c>
      <c r="E863" s="12" t="s">
        <v>9</v>
      </c>
      <c r="F863" s="12">
        <v>11</v>
      </c>
      <c r="G863" s="12" t="s">
        <v>11</v>
      </c>
    </row>
    <row r="864" spans="3:7" ht="15" thickBot="1" x14ac:dyDescent="0.35">
      <c r="C864" s="10">
        <v>43247</v>
      </c>
      <c r="D864" s="11">
        <v>0.80843750000000003</v>
      </c>
      <c r="E864" s="12" t="s">
        <v>9</v>
      </c>
      <c r="F864" s="12">
        <v>12</v>
      </c>
      <c r="G864" s="12" t="s">
        <v>11</v>
      </c>
    </row>
    <row r="865" spans="3:7" ht="15" thickBot="1" x14ac:dyDescent="0.35">
      <c r="C865" s="10">
        <v>43247</v>
      </c>
      <c r="D865" s="11">
        <v>0.81511574074074078</v>
      </c>
      <c r="E865" s="12" t="s">
        <v>9</v>
      </c>
      <c r="F865" s="12">
        <v>19</v>
      </c>
      <c r="G865" s="12" t="s">
        <v>10</v>
      </c>
    </row>
    <row r="866" spans="3:7" ht="15" thickBot="1" x14ac:dyDescent="0.35">
      <c r="C866" s="10">
        <v>43247</v>
      </c>
      <c r="D866" s="11">
        <v>0.81596064814814817</v>
      </c>
      <c r="E866" s="12" t="s">
        <v>9</v>
      </c>
      <c r="F866" s="12">
        <v>18</v>
      </c>
      <c r="G866" s="12" t="s">
        <v>10</v>
      </c>
    </row>
    <row r="867" spans="3:7" ht="15" thickBot="1" x14ac:dyDescent="0.35">
      <c r="C867" s="10">
        <v>43247</v>
      </c>
      <c r="D867" s="11">
        <v>0.81598379629629625</v>
      </c>
      <c r="E867" s="12" t="s">
        <v>9</v>
      </c>
      <c r="F867" s="12">
        <v>21</v>
      </c>
      <c r="G867" s="12" t="s">
        <v>10</v>
      </c>
    </row>
    <row r="868" spans="3:7" ht="15" thickBot="1" x14ac:dyDescent="0.35">
      <c r="C868" s="10">
        <v>43247</v>
      </c>
      <c r="D868" s="11">
        <v>0.81600694444444455</v>
      </c>
      <c r="E868" s="12" t="s">
        <v>9</v>
      </c>
      <c r="F868" s="12">
        <v>22</v>
      </c>
      <c r="G868" s="12" t="s">
        <v>10</v>
      </c>
    </row>
    <row r="869" spans="3:7" ht="15" thickBot="1" x14ac:dyDescent="0.35">
      <c r="C869" s="10">
        <v>43247</v>
      </c>
      <c r="D869" s="11">
        <v>0.81604166666666667</v>
      </c>
      <c r="E869" s="12" t="s">
        <v>9</v>
      </c>
      <c r="F869" s="12">
        <v>17</v>
      </c>
      <c r="G869" s="12" t="s">
        <v>10</v>
      </c>
    </row>
    <row r="870" spans="3:7" ht="15" thickBot="1" x14ac:dyDescent="0.35">
      <c r="C870" s="10">
        <v>43247</v>
      </c>
      <c r="D870" s="11">
        <v>0.81710648148148157</v>
      </c>
      <c r="E870" s="12" t="s">
        <v>9</v>
      </c>
      <c r="F870" s="12">
        <v>10</v>
      </c>
      <c r="G870" s="12" t="s">
        <v>11</v>
      </c>
    </row>
    <row r="871" spans="3:7" ht="15" thickBot="1" x14ac:dyDescent="0.35">
      <c r="C871" s="10">
        <v>43247</v>
      </c>
      <c r="D871" s="11">
        <v>0.82145833333333329</v>
      </c>
      <c r="E871" s="12" t="s">
        <v>9</v>
      </c>
      <c r="F871" s="12">
        <v>14</v>
      </c>
      <c r="G871" s="12" t="s">
        <v>10</v>
      </c>
    </row>
    <row r="872" spans="3:7" ht="15" thickBot="1" x14ac:dyDescent="0.35">
      <c r="C872" s="10">
        <v>43247</v>
      </c>
      <c r="D872" s="11">
        <v>0.8289467592592592</v>
      </c>
      <c r="E872" s="12" t="s">
        <v>9</v>
      </c>
      <c r="F872" s="12">
        <v>13</v>
      </c>
      <c r="G872" s="12" t="s">
        <v>10</v>
      </c>
    </row>
    <row r="873" spans="3:7" ht="15" thickBot="1" x14ac:dyDescent="0.35">
      <c r="C873" s="10">
        <v>43247</v>
      </c>
      <c r="D873" s="11">
        <v>0.82896990740740739</v>
      </c>
      <c r="E873" s="12" t="s">
        <v>9</v>
      </c>
      <c r="F873" s="12">
        <v>16</v>
      </c>
      <c r="G873" s="12" t="s">
        <v>10</v>
      </c>
    </row>
    <row r="874" spans="3:7" ht="15" thickBot="1" x14ac:dyDescent="0.35">
      <c r="C874" s="10">
        <v>43247</v>
      </c>
      <c r="D874" s="11">
        <v>0.82899305555555547</v>
      </c>
      <c r="E874" s="12" t="s">
        <v>9</v>
      </c>
      <c r="F874" s="12">
        <v>10</v>
      </c>
      <c r="G874" s="12" t="s">
        <v>10</v>
      </c>
    </row>
    <row r="875" spans="3:7" ht="15" thickBot="1" x14ac:dyDescent="0.35">
      <c r="C875" s="10">
        <v>43247</v>
      </c>
      <c r="D875" s="11">
        <v>0.82899305555555547</v>
      </c>
      <c r="E875" s="12" t="s">
        <v>9</v>
      </c>
      <c r="F875" s="12">
        <v>7</v>
      </c>
      <c r="G875" s="12" t="s">
        <v>10</v>
      </c>
    </row>
    <row r="876" spans="3:7" ht="15" thickBot="1" x14ac:dyDescent="0.35">
      <c r="C876" s="10">
        <v>43247</v>
      </c>
      <c r="D876" s="11">
        <v>0.83498842592592604</v>
      </c>
      <c r="E876" s="12" t="s">
        <v>9</v>
      </c>
      <c r="F876" s="12">
        <v>19</v>
      </c>
      <c r="G876" s="12" t="s">
        <v>10</v>
      </c>
    </row>
    <row r="877" spans="3:7" ht="15" thickBot="1" x14ac:dyDescent="0.35">
      <c r="C877" s="10">
        <v>43247</v>
      </c>
      <c r="D877" s="11">
        <v>0.83795138888888887</v>
      </c>
      <c r="E877" s="12" t="s">
        <v>9</v>
      </c>
      <c r="F877" s="12">
        <v>13</v>
      </c>
      <c r="G877" s="12" t="s">
        <v>11</v>
      </c>
    </row>
    <row r="878" spans="3:7" ht="15" thickBot="1" x14ac:dyDescent="0.35">
      <c r="C878" s="10">
        <v>43247</v>
      </c>
      <c r="D878" s="11">
        <v>0.84797453703703696</v>
      </c>
      <c r="E878" s="12" t="s">
        <v>9</v>
      </c>
      <c r="F878" s="12">
        <v>11</v>
      </c>
      <c r="G878" s="12" t="s">
        <v>11</v>
      </c>
    </row>
    <row r="879" spans="3:7" ht="15" thickBot="1" x14ac:dyDescent="0.35">
      <c r="C879" s="10">
        <v>43247</v>
      </c>
      <c r="D879" s="11">
        <v>0.85532407407407407</v>
      </c>
      <c r="E879" s="12" t="s">
        <v>9</v>
      </c>
      <c r="F879" s="12">
        <v>10</v>
      </c>
      <c r="G879" s="12" t="s">
        <v>10</v>
      </c>
    </row>
    <row r="880" spans="3:7" ht="15" thickBot="1" x14ac:dyDescent="0.35">
      <c r="C880" s="10">
        <v>43247</v>
      </c>
      <c r="D880" s="11">
        <v>0.93267361111111102</v>
      </c>
      <c r="E880" s="12" t="s">
        <v>9</v>
      </c>
      <c r="F880" s="12">
        <v>11</v>
      </c>
      <c r="G880" s="12" t="s">
        <v>11</v>
      </c>
    </row>
    <row r="881" spans="3:7" ht="15" thickBot="1" x14ac:dyDescent="0.35">
      <c r="C881" s="17">
        <v>43247</v>
      </c>
      <c r="D881" s="18">
        <v>0.944849537037037</v>
      </c>
      <c r="E881" s="19" t="s">
        <v>9</v>
      </c>
      <c r="F881" s="19">
        <v>10</v>
      </c>
      <c r="G881" s="19" t="s">
        <v>10</v>
      </c>
    </row>
    <row r="882" spans="3:7" ht="15" thickBot="1" x14ac:dyDescent="0.35">
      <c r="C882" s="7">
        <v>43248</v>
      </c>
      <c r="D882" s="8">
        <v>0.12620370370370371</v>
      </c>
      <c r="E882" s="9" t="s">
        <v>9</v>
      </c>
      <c r="F882" s="9">
        <v>28</v>
      </c>
      <c r="G882" s="9" t="s">
        <v>10</v>
      </c>
    </row>
    <row r="883" spans="3:7" ht="15" thickBot="1" x14ac:dyDescent="0.35">
      <c r="C883" s="10">
        <v>43248</v>
      </c>
      <c r="D883" s="11">
        <v>0.12855324074074073</v>
      </c>
      <c r="E883" s="12" t="s">
        <v>9</v>
      </c>
      <c r="F883" s="12">
        <v>11</v>
      </c>
      <c r="G883" s="12" t="s">
        <v>11</v>
      </c>
    </row>
    <row r="884" spans="3:7" ht="15" thickBot="1" x14ac:dyDescent="0.35">
      <c r="C884" s="10">
        <v>43248</v>
      </c>
      <c r="D884" s="11">
        <v>0.12887731481481482</v>
      </c>
      <c r="E884" s="12" t="s">
        <v>9</v>
      </c>
      <c r="F884" s="12">
        <v>12</v>
      </c>
      <c r="G884" s="12" t="s">
        <v>11</v>
      </c>
    </row>
    <row r="885" spans="3:7" ht="15" thickBot="1" x14ac:dyDescent="0.35">
      <c r="C885" s="10">
        <v>43248</v>
      </c>
      <c r="D885" s="11">
        <v>0.18196759259259257</v>
      </c>
      <c r="E885" s="12" t="s">
        <v>9</v>
      </c>
      <c r="F885" s="12">
        <v>32</v>
      </c>
      <c r="G885" s="12" t="s">
        <v>10</v>
      </c>
    </row>
    <row r="886" spans="3:7" ht="15" thickBot="1" x14ac:dyDescent="0.35">
      <c r="C886" s="10">
        <v>43248</v>
      </c>
      <c r="D886" s="11">
        <v>0.26946759259259262</v>
      </c>
      <c r="E886" s="12" t="s">
        <v>9</v>
      </c>
      <c r="F886" s="12">
        <v>11</v>
      </c>
      <c r="G886" s="12" t="s">
        <v>11</v>
      </c>
    </row>
    <row r="887" spans="3:7" ht="15" thickBot="1" x14ac:dyDescent="0.35">
      <c r="C887" s="10">
        <v>43248</v>
      </c>
      <c r="D887" s="11">
        <v>0.28149305555555554</v>
      </c>
      <c r="E887" s="12" t="s">
        <v>9</v>
      </c>
      <c r="F887" s="12">
        <v>11</v>
      </c>
      <c r="G887" s="12" t="s">
        <v>11</v>
      </c>
    </row>
    <row r="888" spans="3:7" ht="15" thickBot="1" x14ac:dyDescent="0.35">
      <c r="C888" s="10">
        <v>43248</v>
      </c>
      <c r="D888" s="11">
        <v>0.28423611111111108</v>
      </c>
      <c r="E888" s="12" t="s">
        <v>9</v>
      </c>
      <c r="F888" s="12">
        <v>12</v>
      </c>
      <c r="G888" s="12" t="s">
        <v>11</v>
      </c>
    </row>
    <row r="889" spans="3:7" ht="15" thickBot="1" x14ac:dyDescent="0.35">
      <c r="C889" s="10">
        <v>43248</v>
      </c>
      <c r="D889" s="11">
        <v>0.28427083333333331</v>
      </c>
      <c r="E889" s="12" t="s">
        <v>9</v>
      </c>
      <c r="F889" s="12">
        <v>10</v>
      </c>
      <c r="G889" s="12" t="s">
        <v>11</v>
      </c>
    </row>
    <row r="890" spans="3:7" ht="15" thickBot="1" x14ac:dyDescent="0.35">
      <c r="C890" s="10">
        <v>43248</v>
      </c>
      <c r="D890" s="11">
        <v>0.30398148148148146</v>
      </c>
      <c r="E890" s="12" t="s">
        <v>9</v>
      </c>
      <c r="F890" s="12">
        <v>12</v>
      </c>
      <c r="G890" s="12" t="s">
        <v>11</v>
      </c>
    </row>
    <row r="891" spans="3:7" ht="15" thickBot="1" x14ac:dyDescent="0.35">
      <c r="C891" s="10">
        <v>43248</v>
      </c>
      <c r="D891" s="11">
        <v>0.30601851851851852</v>
      </c>
      <c r="E891" s="12" t="s">
        <v>9</v>
      </c>
      <c r="F891" s="12">
        <v>19</v>
      </c>
      <c r="G891" s="12" t="s">
        <v>11</v>
      </c>
    </row>
    <row r="892" spans="3:7" ht="15" thickBot="1" x14ac:dyDescent="0.35">
      <c r="C892" s="10">
        <v>43248</v>
      </c>
      <c r="D892" s="11">
        <v>0.30604166666666666</v>
      </c>
      <c r="E892" s="12" t="s">
        <v>9</v>
      </c>
      <c r="F892" s="12">
        <v>23</v>
      </c>
      <c r="G892" s="12" t="s">
        <v>11</v>
      </c>
    </row>
    <row r="893" spans="3:7" ht="15" thickBot="1" x14ac:dyDescent="0.35">
      <c r="C893" s="10">
        <v>43248</v>
      </c>
      <c r="D893" s="11">
        <v>0.30606481481481479</v>
      </c>
      <c r="E893" s="12" t="s">
        <v>9</v>
      </c>
      <c r="F893" s="12">
        <v>24</v>
      </c>
      <c r="G893" s="12" t="s">
        <v>11</v>
      </c>
    </row>
    <row r="894" spans="3:7" ht="15" thickBot="1" x14ac:dyDescent="0.35">
      <c r="C894" s="10">
        <v>43248</v>
      </c>
      <c r="D894" s="11">
        <v>0.30609953703703702</v>
      </c>
      <c r="E894" s="12" t="s">
        <v>9</v>
      </c>
      <c r="F894" s="12">
        <v>12</v>
      </c>
      <c r="G894" s="12" t="s">
        <v>11</v>
      </c>
    </row>
    <row r="895" spans="3:7" ht="15" thickBot="1" x14ac:dyDescent="0.35">
      <c r="C895" s="10">
        <v>43248</v>
      </c>
      <c r="D895" s="11">
        <v>0.31351851851851853</v>
      </c>
      <c r="E895" s="12" t="s">
        <v>9</v>
      </c>
      <c r="F895" s="12">
        <v>13</v>
      </c>
      <c r="G895" s="12" t="s">
        <v>11</v>
      </c>
    </row>
    <row r="896" spans="3:7" ht="15" thickBot="1" x14ac:dyDescent="0.35">
      <c r="C896" s="10">
        <v>43248</v>
      </c>
      <c r="D896" s="11">
        <v>0.32530092592592591</v>
      </c>
      <c r="E896" s="12" t="s">
        <v>9</v>
      </c>
      <c r="F896" s="12">
        <v>12</v>
      </c>
      <c r="G896" s="12" t="s">
        <v>11</v>
      </c>
    </row>
    <row r="897" spans="3:7" ht="15" thickBot="1" x14ac:dyDescent="0.35">
      <c r="C897" s="10">
        <v>43248</v>
      </c>
      <c r="D897" s="11">
        <v>0.3255439814814815</v>
      </c>
      <c r="E897" s="12" t="s">
        <v>9</v>
      </c>
      <c r="F897" s="12">
        <v>14</v>
      </c>
      <c r="G897" s="12" t="s">
        <v>10</v>
      </c>
    </row>
    <row r="898" spans="3:7" x14ac:dyDescent="0.3">
      <c r="C898" s="20">
        <v>43248</v>
      </c>
      <c r="D898" s="21">
        <v>0.32565972222222223</v>
      </c>
      <c r="E898" s="22" t="s">
        <v>9</v>
      </c>
      <c r="F898" s="22">
        <v>12</v>
      </c>
      <c r="G898" s="22" t="s">
        <v>10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C3310-525C-4475-9280-EBC3B7B2DED6}">
  <dimension ref="C4:T962"/>
  <sheetViews>
    <sheetView workbookViewId="0"/>
  </sheetViews>
  <sheetFormatPr defaultRowHeight="14.4" x14ac:dyDescent="0.3"/>
  <cols>
    <col min="3" max="3" width="11.6640625" customWidth="1"/>
    <col min="5" max="5" width="10.88671875" customWidth="1"/>
    <col min="10" max="10" width="32.6640625" customWidth="1"/>
  </cols>
  <sheetData>
    <row r="4" spans="3:20" ht="15" thickBot="1" x14ac:dyDescent="0.35"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</row>
    <row r="5" spans="3:20" ht="15" thickBot="1" x14ac:dyDescent="0.35">
      <c r="C5" s="2" t="s">
        <v>5</v>
      </c>
      <c r="D5" s="2">
        <v>15</v>
      </c>
      <c r="E5" s="3">
        <v>43255</v>
      </c>
      <c r="F5" s="4">
        <v>0.33126157407407408</v>
      </c>
      <c r="G5" s="5">
        <v>0.5</v>
      </c>
    </row>
    <row r="6" spans="3:20" x14ac:dyDescent="0.3">
      <c r="C6" s="6" t="s">
        <v>2</v>
      </c>
      <c r="D6" s="6" t="s">
        <v>3</v>
      </c>
      <c r="E6" s="6" t="s">
        <v>6</v>
      </c>
      <c r="F6" s="6" t="s">
        <v>7</v>
      </c>
      <c r="G6" s="6" t="s">
        <v>8</v>
      </c>
    </row>
    <row r="7" spans="3:20" ht="15" thickBot="1" x14ac:dyDescent="0.35">
      <c r="C7" s="7">
        <v>43248</v>
      </c>
      <c r="D7" s="8">
        <v>0.12620370370370371</v>
      </c>
      <c r="E7" s="9" t="s">
        <v>9</v>
      </c>
      <c r="F7" s="9">
        <v>28</v>
      </c>
      <c r="G7" s="9" t="s">
        <v>10</v>
      </c>
    </row>
    <row r="8" spans="3:20" ht="15" thickBot="1" x14ac:dyDescent="0.35">
      <c r="C8" s="10">
        <v>43248</v>
      </c>
      <c r="D8" s="11">
        <v>0.12855324074074073</v>
      </c>
      <c r="E8" s="12" t="s">
        <v>9</v>
      </c>
      <c r="F8" s="12">
        <v>11</v>
      </c>
      <c r="G8" s="12" t="s">
        <v>11</v>
      </c>
    </row>
    <row r="9" spans="3:20" ht="15" thickBot="1" x14ac:dyDescent="0.35">
      <c r="C9" s="10">
        <v>43248</v>
      </c>
      <c r="D9" s="11">
        <v>0.12887731481481482</v>
      </c>
      <c r="E9" s="12" t="s">
        <v>9</v>
      </c>
      <c r="F9" s="12">
        <v>12</v>
      </c>
      <c r="G9" s="12" t="s">
        <v>11</v>
      </c>
      <c r="J9" t="s">
        <v>12</v>
      </c>
      <c r="K9" s="13">
        <f>SUM( K11:R11 )</f>
        <v>936</v>
      </c>
      <c r="L9" s="13"/>
      <c r="M9" s="14"/>
      <c r="N9" s="14"/>
      <c r="O9" s="14"/>
      <c r="P9" s="14"/>
      <c r="Q9" s="14"/>
      <c r="R9" s="14"/>
    </row>
    <row r="10" spans="3:20" ht="15" thickBot="1" x14ac:dyDescent="0.35">
      <c r="C10" s="10">
        <v>43248</v>
      </c>
      <c r="D10" s="11">
        <v>0.18196759259259257</v>
      </c>
      <c r="E10" s="12" t="s">
        <v>9</v>
      </c>
      <c r="F10" s="12">
        <v>32</v>
      </c>
      <c r="G10" s="12" t="s">
        <v>10</v>
      </c>
      <c r="K10" s="14" t="s">
        <v>58</v>
      </c>
      <c r="L10" s="14" t="s">
        <v>59</v>
      </c>
      <c r="M10" s="14" t="s">
        <v>60</v>
      </c>
      <c r="N10" s="14" t="s">
        <v>61</v>
      </c>
      <c r="O10" s="14" t="s">
        <v>62</v>
      </c>
      <c r="P10" s="14" t="s">
        <v>63</v>
      </c>
      <c r="Q10" s="14" t="s">
        <v>64</v>
      </c>
      <c r="R10" s="14"/>
      <c r="S10" s="14" t="s">
        <v>20</v>
      </c>
    </row>
    <row r="11" spans="3:20" ht="15" thickBot="1" x14ac:dyDescent="0.35">
      <c r="C11" s="10">
        <v>43248</v>
      </c>
      <c r="D11" s="11">
        <v>0.26946759259259262</v>
      </c>
      <c r="E11" s="12" t="s">
        <v>9</v>
      </c>
      <c r="F11" s="12">
        <v>11</v>
      </c>
      <c r="G11" s="12" t="s">
        <v>11</v>
      </c>
      <c r="J11" t="s">
        <v>21</v>
      </c>
      <c r="K11" s="13">
        <f>COUNTIFS($C$7:$C$942, "=2018-05-28" )</f>
        <v>181</v>
      </c>
      <c r="L11" s="13">
        <f>COUNTIFS($C$7:$C$942, "=2018-05-29" )</f>
        <v>142</v>
      </c>
      <c r="M11" s="13">
        <f>COUNTIFS($C$7:$C$942, "=2018-05-30" )</f>
        <v>150</v>
      </c>
      <c r="N11" s="13">
        <f>COUNTIFS($C$7:$C$942, "=2018-05-31" )</f>
        <v>193</v>
      </c>
      <c r="O11" s="13">
        <f>COUNTIFS($C$7:$C$942, "=2018-06-01" )</f>
        <v>107</v>
      </c>
      <c r="P11" s="13">
        <f>COUNTIFS($C$7:$C$942, "=2018-06-02" )</f>
        <v>76</v>
      </c>
      <c r="Q11" s="13">
        <f>COUNTIFS($C$7:$C$942, "=2018-06-03" )</f>
        <v>87</v>
      </c>
      <c r="R11" s="13"/>
      <c r="S11" s="13">
        <f>SUM( K11:Q11 )</f>
        <v>936</v>
      </c>
    </row>
    <row r="12" spans="3:20" ht="15" thickBot="1" x14ac:dyDescent="0.35">
      <c r="C12" s="10">
        <v>43248</v>
      </c>
      <c r="D12" s="11">
        <v>0.28149305555555554</v>
      </c>
      <c r="E12" s="12" t="s">
        <v>9</v>
      </c>
      <c r="F12" s="12">
        <v>11</v>
      </c>
      <c r="G12" s="12" t="s">
        <v>11</v>
      </c>
      <c r="J12" t="s">
        <v>22</v>
      </c>
      <c r="K12" s="13">
        <f>COUNTIFS($C$7:$C$942, "=2018-05-28",  $F$7:$F$942, "&gt;30" )</f>
        <v>4</v>
      </c>
      <c r="L12" s="13">
        <f>COUNTIFS($C$7:$C$942, "=2018-05-29", $F$7:$F$942, "&gt;30" )</f>
        <v>6</v>
      </c>
      <c r="M12" s="13">
        <f>COUNTIFS($C$7:$C$942, "=2018-05-30", $F$7:$F$942, "&gt;30" )</f>
        <v>2</v>
      </c>
      <c r="N12" s="13">
        <f>COUNTIFS($C$7:$C$942, "=2018-05-31", $F$7:$F$942, "&gt;30" )</f>
        <v>2</v>
      </c>
      <c r="O12" s="13">
        <f>COUNTIFS($C$7:$C$942, "=2018-06-01", $F$7:$F$942, "&gt;30" )</f>
        <v>1</v>
      </c>
      <c r="P12" s="13">
        <f>COUNTIFS($C$7:$C$942, "=2018-06-02", $F$7:$F$942, "&gt;30" )</f>
        <v>0</v>
      </c>
      <c r="Q12" s="13">
        <f>COUNTIFS($C$7:$C$942, "=2018-06-03", $F$7:$F$942, "&gt;30" )</f>
        <v>1</v>
      </c>
      <c r="R12" s="13"/>
      <c r="S12" s="13">
        <f>SUM( K12:R12 )</f>
        <v>16</v>
      </c>
      <c r="T12" s="15">
        <f>S12/S11</f>
        <v>1.7094017094017096E-2</v>
      </c>
    </row>
    <row r="13" spans="3:20" ht="15" thickBot="1" x14ac:dyDescent="0.35">
      <c r="C13" s="10">
        <v>43248</v>
      </c>
      <c r="D13" s="11">
        <v>0.28423611111111108</v>
      </c>
      <c r="E13" s="12" t="s">
        <v>9</v>
      </c>
      <c r="F13" s="12">
        <v>12</v>
      </c>
      <c r="G13" s="12" t="s">
        <v>11</v>
      </c>
    </row>
    <row r="14" spans="3:20" ht="15" thickBot="1" x14ac:dyDescent="0.35">
      <c r="C14" s="10">
        <v>43248</v>
      </c>
      <c r="D14" s="11">
        <v>0.28427083333333331</v>
      </c>
      <c r="E14" s="12" t="s">
        <v>9</v>
      </c>
      <c r="F14" s="12">
        <v>10</v>
      </c>
      <c r="G14" s="12" t="s">
        <v>11</v>
      </c>
    </row>
    <row r="15" spans="3:20" ht="15" thickBot="1" x14ac:dyDescent="0.35">
      <c r="C15" s="10">
        <v>43248</v>
      </c>
      <c r="D15" s="11">
        <v>0.30398148148148146</v>
      </c>
      <c r="E15" s="12" t="s">
        <v>9</v>
      </c>
      <c r="F15" s="12">
        <v>12</v>
      </c>
      <c r="G15" s="12" t="s">
        <v>11</v>
      </c>
    </row>
    <row r="16" spans="3:20" ht="15" thickBot="1" x14ac:dyDescent="0.35">
      <c r="C16" s="10">
        <v>43248</v>
      </c>
      <c r="D16" s="11">
        <v>0.30601851851851852</v>
      </c>
      <c r="E16" s="12" t="s">
        <v>9</v>
      </c>
      <c r="F16" s="12">
        <v>19</v>
      </c>
      <c r="G16" s="12" t="s">
        <v>11</v>
      </c>
    </row>
    <row r="17" spans="3:7" ht="15" thickBot="1" x14ac:dyDescent="0.35">
      <c r="C17" s="10">
        <v>43248</v>
      </c>
      <c r="D17" s="11">
        <v>0.30604166666666666</v>
      </c>
      <c r="E17" s="12" t="s">
        <v>9</v>
      </c>
      <c r="F17" s="12">
        <v>23</v>
      </c>
      <c r="G17" s="12" t="s">
        <v>11</v>
      </c>
    </row>
    <row r="18" spans="3:7" ht="15" thickBot="1" x14ac:dyDescent="0.35">
      <c r="C18" s="10">
        <v>43248</v>
      </c>
      <c r="D18" s="11">
        <v>0.30606481481481479</v>
      </c>
      <c r="E18" s="12" t="s">
        <v>9</v>
      </c>
      <c r="F18" s="12">
        <v>24</v>
      </c>
      <c r="G18" s="12" t="s">
        <v>11</v>
      </c>
    </row>
    <row r="19" spans="3:7" ht="15" thickBot="1" x14ac:dyDescent="0.35">
      <c r="C19" s="10">
        <v>43248</v>
      </c>
      <c r="D19" s="11">
        <v>0.30609953703703702</v>
      </c>
      <c r="E19" s="12" t="s">
        <v>9</v>
      </c>
      <c r="F19" s="12">
        <v>12</v>
      </c>
      <c r="G19" s="12" t="s">
        <v>11</v>
      </c>
    </row>
    <row r="20" spans="3:7" ht="15" thickBot="1" x14ac:dyDescent="0.35">
      <c r="C20" s="10">
        <v>43248</v>
      </c>
      <c r="D20" s="11">
        <v>0.31351851851851853</v>
      </c>
      <c r="E20" s="12" t="s">
        <v>9</v>
      </c>
      <c r="F20" s="12">
        <v>13</v>
      </c>
      <c r="G20" s="12" t="s">
        <v>11</v>
      </c>
    </row>
    <row r="21" spans="3:7" ht="15" thickBot="1" x14ac:dyDescent="0.35">
      <c r="C21" s="10">
        <v>43248</v>
      </c>
      <c r="D21" s="11">
        <v>0.32530092592592591</v>
      </c>
      <c r="E21" s="12" t="s">
        <v>9</v>
      </c>
      <c r="F21" s="12">
        <v>12</v>
      </c>
      <c r="G21" s="12" t="s">
        <v>11</v>
      </c>
    </row>
    <row r="22" spans="3:7" ht="15" thickBot="1" x14ac:dyDescent="0.35">
      <c r="C22" s="10">
        <v>43248</v>
      </c>
      <c r="D22" s="11">
        <v>0.3255439814814815</v>
      </c>
      <c r="E22" s="12" t="s">
        <v>9</v>
      </c>
      <c r="F22" s="12">
        <v>14</v>
      </c>
      <c r="G22" s="12" t="s">
        <v>10</v>
      </c>
    </row>
    <row r="23" spans="3:7" x14ac:dyDescent="0.3">
      <c r="C23" s="23">
        <v>43248</v>
      </c>
      <c r="D23" s="24">
        <v>0.32565972222222223</v>
      </c>
      <c r="E23" s="25" t="s">
        <v>9</v>
      </c>
      <c r="F23" s="25">
        <v>12</v>
      </c>
      <c r="G23" s="25" t="s">
        <v>10</v>
      </c>
    </row>
    <row r="24" spans="3:7" ht="15" thickBot="1" x14ac:dyDescent="0.35">
      <c r="C24" s="29">
        <v>43248</v>
      </c>
      <c r="D24" s="30">
        <v>0.33357638888888891</v>
      </c>
      <c r="E24" s="31" t="s">
        <v>9</v>
      </c>
      <c r="F24" s="31">
        <v>14</v>
      </c>
      <c r="G24" s="31" t="s">
        <v>11</v>
      </c>
    </row>
    <row r="25" spans="3:7" ht="15" thickBot="1" x14ac:dyDescent="0.35">
      <c r="C25" s="10">
        <v>43248</v>
      </c>
      <c r="D25" s="11">
        <v>0.33376157407407409</v>
      </c>
      <c r="E25" s="12" t="s">
        <v>9</v>
      </c>
      <c r="F25" s="12">
        <v>10</v>
      </c>
      <c r="G25" s="12" t="s">
        <v>11</v>
      </c>
    </row>
    <row r="26" spans="3:7" ht="15" thickBot="1" x14ac:dyDescent="0.35">
      <c r="C26" s="10">
        <v>43248</v>
      </c>
      <c r="D26" s="11">
        <v>0.34234953703703702</v>
      </c>
      <c r="E26" s="12" t="s">
        <v>9</v>
      </c>
      <c r="F26" s="12">
        <v>10</v>
      </c>
      <c r="G26" s="12" t="s">
        <v>11</v>
      </c>
    </row>
    <row r="27" spans="3:7" ht="15" thickBot="1" x14ac:dyDescent="0.35">
      <c r="C27" s="10">
        <v>43248</v>
      </c>
      <c r="D27" s="11">
        <v>0.34238425925925925</v>
      </c>
      <c r="E27" s="12" t="s">
        <v>9</v>
      </c>
      <c r="F27" s="12">
        <v>14</v>
      </c>
      <c r="G27" s="12" t="s">
        <v>11</v>
      </c>
    </row>
    <row r="28" spans="3:7" ht="15" thickBot="1" x14ac:dyDescent="0.35">
      <c r="C28" s="10">
        <v>43248</v>
      </c>
      <c r="D28" s="11">
        <v>0.34240740740740744</v>
      </c>
      <c r="E28" s="12" t="s">
        <v>9</v>
      </c>
      <c r="F28" s="12">
        <v>18</v>
      </c>
      <c r="G28" s="12" t="s">
        <v>11</v>
      </c>
    </row>
    <row r="29" spans="3:7" ht="15" thickBot="1" x14ac:dyDescent="0.35">
      <c r="C29" s="10">
        <v>43248</v>
      </c>
      <c r="D29" s="11">
        <v>0.34243055555555557</v>
      </c>
      <c r="E29" s="12" t="s">
        <v>9</v>
      </c>
      <c r="F29" s="12">
        <v>16</v>
      </c>
      <c r="G29" s="12" t="s">
        <v>11</v>
      </c>
    </row>
    <row r="30" spans="3:7" ht="15" thickBot="1" x14ac:dyDescent="0.35">
      <c r="C30" s="10">
        <v>43248</v>
      </c>
      <c r="D30" s="11">
        <v>0.34697916666666667</v>
      </c>
      <c r="E30" s="12" t="s">
        <v>9</v>
      </c>
      <c r="F30" s="12">
        <v>11</v>
      </c>
      <c r="G30" s="12" t="s">
        <v>10</v>
      </c>
    </row>
    <row r="31" spans="3:7" ht="15" thickBot="1" x14ac:dyDescent="0.35">
      <c r="C31" s="10">
        <v>43248</v>
      </c>
      <c r="D31" s="11">
        <v>0.35866898148148146</v>
      </c>
      <c r="E31" s="12" t="s">
        <v>9</v>
      </c>
      <c r="F31" s="12">
        <v>12</v>
      </c>
      <c r="G31" s="12" t="s">
        <v>11</v>
      </c>
    </row>
    <row r="32" spans="3:7" ht="15" thickBot="1" x14ac:dyDescent="0.35">
      <c r="C32" s="10">
        <v>43248</v>
      </c>
      <c r="D32" s="11">
        <v>0.35870370370370369</v>
      </c>
      <c r="E32" s="12" t="s">
        <v>9</v>
      </c>
      <c r="F32" s="12">
        <v>14</v>
      </c>
      <c r="G32" s="12" t="s">
        <v>11</v>
      </c>
    </row>
    <row r="33" spans="3:7" ht="15" thickBot="1" x14ac:dyDescent="0.35">
      <c r="C33" s="10">
        <v>43248</v>
      </c>
      <c r="D33" s="11">
        <v>0.35872685185185182</v>
      </c>
      <c r="E33" s="12" t="s">
        <v>9</v>
      </c>
      <c r="F33" s="12">
        <v>20</v>
      </c>
      <c r="G33" s="12" t="s">
        <v>11</v>
      </c>
    </row>
    <row r="34" spans="3:7" ht="15" thickBot="1" x14ac:dyDescent="0.35">
      <c r="C34" s="10">
        <v>43248</v>
      </c>
      <c r="D34" s="11">
        <v>0.38098379629629631</v>
      </c>
      <c r="E34" s="12" t="s">
        <v>9</v>
      </c>
      <c r="F34" s="12">
        <v>10</v>
      </c>
      <c r="G34" s="12" t="s">
        <v>11</v>
      </c>
    </row>
    <row r="35" spans="3:7" ht="15" thickBot="1" x14ac:dyDescent="0.35">
      <c r="C35" s="10">
        <v>43248</v>
      </c>
      <c r="D35" s="11">
        <v>0.38863425925925926</v>
      </c>
      <c r="E35" s="12" t="s">
        <v>9</v>
      </c>
      <c r="F35" s="12">
        <v>10</v>
      </c>
      <c r="G35" s="12" t="s">
        <v>10</v>
      </c>
    </row>
    <row r="36" spans="3:7" ht="15" thickBot="1" x14ac:dyDescent="0.35">
      <c r="C36" s="10">
        <v>43248</v>
      </c>
      <c r="D36" s="11">
        <v>0.4622337962962963</v>
      </c>
      <c r="E36" s="12" t="s">
        <v>9</v>
      </c>
      <c r="F36" s="12">
        <v>9</v>
      </c>
      <c r="G36" s="12" t="s">
        <v>11</v>
      </c>
    </row>
    <row r="37" spans="3:7" ht="15" thickBot="1" x14ac:dyDescent="0.35">
      <c r="C37" s="10">
        <v>43248</v>
      </c>
      <c r="D37" s="11">
        <v>0.47116898148148145</v>
      </c>
      <c r="E37" s="12" t="s">
        <v>9</v>
      </c>
      <c r="F37" s="12">
        <v>12</v>
      </c>
      <c r="G37" s="12" t="s">
        <v>10</v>
      </c>
    </row>
    <row r="38" spans="3:7" ht="15" thickBot="1" x14ac:dyDescent="0.35">
      <c r="C38" s="10">
        <v>43248</v>
      </c>
      <c r="D38" s="11">
        <v>0.47614583333333332</v>
      </c>
      <c r="E38" s="12" t="s">
        <v>9</v>
      </c>
      <c r="F38" s="12">
        <v>22</v>
      </c>
      <c r="G38" s="12" t="s">
        <v>11</v>
      </c>
    </row>
    <row r="39" spans="3:7" ht="15" thickBot="1" x14ac:dyDescent="0.35">
      <c r="C39" s="10">
        <v>43248</v>
      </c>
      <c r="D39" s="11">
        <v>0.47619212962962965</v>
      </c>
      <c r="E39" s="12" t="s">
        <v>9</v>
      </c>
      <c r="F39" s="12">
        <v>25</v>
      </c>
      <c r="G39" s="12" t="s">
        <v>11</v>
      </c>
    </row>
    <row r="40" spans="3:7" ht="15" thickBot="1" x14ac:dyDescent="0.35">
      <c r="C40" s="10">
        <v>43248</v>
      </c>
      <c r="D40" s="11">
        <v>0.48627314814814815</v>
      </c>
      <c r="E40" s="12" t="s">
        <v>9</v>
      </c>
      <c r="F40" s="12">
        <v>24</v>
      </c>
      <c r="G40" s="12" t="s">
        <v>10</v>
      </c>
    </row>
    <row r="41" spans="3:7" ht="15" thickBot="1" x14ac:dyDescent="0.35">
      <c r="C41" s="10">
        <v>43248</v>
      </c>
      <c r="D41" s="11">
        <v>0.48703703703703699</v>
      </c>
      <c r="E41" s="12" t="s">
        <v>9</v>
      </c>
      <c r="F41" s="12">
        <v>12</v>
      </c>
      <c r="G41" s="12" t="s">
        <v>11</v>
      </c>
    </row>
    <row r="42" spans="3:7" ht="15" thickBot="1" x14ac:dyDescent="0.35">
      <c r="C42" s="10">
        <v>43248</v>
      </c>
      <c r="D42" s="11">
        <v>0.48732638888888885</v>
      </c>
      <c r="E42" s="12" t="s">
        <v>9</v>
      </c>
      <c r="F42" s="12">
        <v>21</v>
      </c>
      <c r="G42" s="12" t="s">
        <v>11</v>
      </c>
    </row>
    <row r="43" spans="3:7" ht="15" thickBot="1" x14ac:dyDescent="0.35">
      <c r="C43" s="10">
        <v>43248</v>
      </c>
      <c r="D43" s="11">
        <v>0.48732638888888885</v>
      </c>
      <c r="E43" s="12" t="s">
        <v>9</v>
      </c>
      <c r="F43" s="12">
        <v>19</v>
      </c>
      <c r="G43" s="12" t="s">
        <v>11</v>
      </c>
    </row>
    <row r="44" spans="3:7" ht="15" thickBot="1" x14ac:dyDescent="0.35">
      <c r="C44" s="10">
        <v>43248</v>
      </c>
      <c r="D44" s="11">
        <v>0.487337962962963</v>
      </c>
      <c r="E44" s="12" t="s">
        <v>9</v>
      </c>
      <c r="F44" s="12">
        <v>16</v>
      </c>
      <c r="G44" s="12" t="s">
        <v>11</v>
      </c>
    </row>
    <row r="45" spans="3:7" ht="15" thickBot="1" x14ac:dyDescent="0.35">
      <c r="C45" s="10">
        <v>43248</v>
      </c>
      <c r="D45" s="11">
        <v>0.487337962962963</v>
      </c>
      <c r="E45" s="12" t="s">
        <v>9</v>
      </c>
      <c r="F45" s="12">
        <v>20</v>
      </c>
      <c r="G45" s="12" t="s">
        <v>11</v>
      </c>
    </row>
    <row r="46" spans="3:7" ht="15" thickBot="1" x14ac:dyDescent="0.35">
      <c r="C46" s="10">
        <v>43248</v>
      </c>
      <c r="D46" s="11">
        <v>0.48737268518518517</v>
      </c>
      <c r="E46" s="12" t="s">
        <v>9</v>
      </c>
      <c r="F46" s="12">
        <v>20</v>
      </c>
      <c r="G46" s="12" t="s">
        <v>11</v>
      </c>
    </row>
    <row r="47" spans="3:7" ht="15" thickBot="1" x14ac:dyDescent="0.35">
      <c r="C47" s="10">
        <v>43248</v>
      </c>
      <c r="D47" s="11">
        <v>0.48738425925925927</v>
      </c>
      <c r="E47" s="12" t="s">
        <v>9</v>
      </c>
      <c r="F47" s="12">
        <v>11</v>
      </c>
      <c r="G47" s="12" t="s">
        <v>11</v>
      </c>
    </row>
    <row r="48" spans="3:7" ht="15" thickBot="1" x14ac:dyDescent="0.35">
      <c r="C48" s="10">
        <v>43248</v>
      </c>
      <c r="D48" s="11">
        <v>0.48971064814814813</v>
      </c>
      <c r="E48" s="12" t="s">
        <v>9</v>
      </c>
      <c r="F48" s="12">
        <v>23</v>
      </c>
      <c r="G48" s="12" t="s">
        <v>10</v>
      </c>
    </row>
    <row r="49" spans="3:7" ht="15" thickBot="1" x14ac:dyDescent="0.35">
      <c r="C49" s="10">
        <v>43248</v>
      </c>
      <c r="D49" s="11">
        <v>0.48974537037037041</v>
      </c>
      <c r="E49" s="12" t="s">
        <v>9</v>
      </c>
      <c r="F49" s="12">
        <v>17</v>
      </c>
      <c r="G49" s="12" t="s">
        <v>10</v>
      </c>
    </row>
    <row r="50" spans="3:7" ht="15" thickBot="1" x14ac:dyDescent="0.35">
      <c r="C50" s="10">
        <v>43248</v>
      </c>
      <c r="D50" s="11">
        <v>0.49084490740740744</v>
      </c>
      <c r="E50" s="12" t="s">
        <v>9</v>
      </c>
      <c r="F50" s="12">
        <v>16</v>
      </c>
      <c r="G50" s="12" t="s">
        <v>10</v>
      </c>
    </row>
    <row r="51" spans="3:7" ht="15" thickBot="1" x14ac:dyDescent="0.35">
      <c r="C51" s="10">
        <v>43248</v>
      </c>
      <c r="D51" s="11">
        <v>0.49138888888888888</v>
      </c>
      <c r="E51" s="12" t="s">
        <v>9</v>
      </c>
      <c r="F51" s="12">
        <v>13</v>
      </c>
      <c r="G51" s="12" t="s">
        <v>10</v>
      </c>
    </row>
    <row r="52" spans="3:7" ht="15" thickBot="1" x14ac:dyDescent="0.35">
      <c r="C52" s="10">
        <v>43248</v>
      </c>
      <c r="D52" s="11">
        <v>0.49142361111111116</v>
      </c>
      <c r="E52" s="12" t="s">
        <v>9</v>
      </c>
      <c r="F52" s="12">
        <v>15</v>
      </c>
      <c r="G52" s="12" t="s">
        <v>10</v>
      </c>
    </row>
    <row r="53" spans="3:7" ht="15" thickBot="1" x14ac:dyDescent="0.35">
      <c r="C53" s="10">
        <v>43248</v>
      </c>
      <c r="D53" s="11">
        <v>0.49144675925925929</v>
      </c>
      <c r="E53" s="12" t="s">
        <v>9</v>
      </c>
      <c r="F53" s="12">
        <v>13</v>
      </c>
      <c r="G53" s="12" t="s">
        <v>10</v>
      </c>
    </row>
    <row r="54" spans="3:7" ht="15" thickBot="1" x14ac:dyDescent="0.35">
      <c r="C54" s="10">
        <v>43248</v>
      </c>
      <c r="D54" s="11">
        <v>0.49148148148148146</v>
      </c>
      <c r="E54" s="12" t="s">
        <v>9</v>
      </c>
      <c r="F54" s="12">
        <v>10</v>
      </c>
      <c r="G54" s="12" t="s">
        <v>10</v>
      </c>
    </row>
    <row r="55" spans="3:7" ht="15" thickBot="1" x14ac:dyDescent="0.35">
      <c r="C55" s="10">
        <v>43248</v>
      </c>
      <c r="D55" s="11">
        <v>0.49505787037037036</v>
      </c>
      <c r="E55" s="12" t="s">
        <v>9</v>
      </c>
      <c r="F55" s="12">
        <v>13</v>
      </c>
      <c r="G55" s="12" t="s">
        <v>10</v>
      </c>
    </row>
    <row r="56" spans="3:7" ht="15" thickBot="1" x14ac:dyDescent="0.35">
      <c r="C56" s="10">
        <v>43248</v>
      </c>
      <c r="D56" s="11">
        <v>0.49931712962962965</v>
      </c>
      <c r="E56" s="12" t="s">
        <v>9</v>
      </c>
      <c r="F56" s="12">
        <v>13</v>
      </c>
      <c r="G56" s="12" t="s">
        <v>11</v>
      </c>
    </row>
    <row r="57" spans="3:7" ht="15" thickBot="1" x14ac:dyDescent="0.35">
      <c r="C57" s="10">
        <v>43248</v>
      </c>
      <c r="D57" s="11">
        <v>0.49938657407407411</v>
      </c>
      <c r="E57" s="12" t="s">
        <v>9</v>
      </c>
      <c r="F57" s="12">
        <v>13</v>
      </c>
      <c r="G57" s="12" t="s">
        <v>11</v>
      </c>
    </row>
    <row r="58" spans="3:7" ht="15" thickBot="1" x14ac:dyDescent="0.35">
      <c r="C58" s="10">
        <v>43248</v>
      </c>
      <c r="D58" s="11">
        <v>0.52688657407407413</v>
      </c>
      <c r="E58" s="12" t="s">
        <v>9</v>
      </c>
      <c r="F58" s="12">
        <v>23</v>
      </c>
      <c r="G58" s="12" t="s">
        <v>10</v>
      </c>
    </row>
    <row r="59" spans="3:7" ht="15" thickBot="1" x14ac:dyDescent="0.35">
      <c r="C59" s="10">
        <v>43248</v>
      </c>
      <c r="D59" s="11">
        <v>0.53153935185185186</v>
      </c>
      <c r="E59" s="12" t="s">
        <v>9</v>
      </c>
      <c r="F59" s="12">
        <v>20</v>
      </c>
      <c r="G59" s="12" t="s">
        <v>10</v>
      </c>
    </row>
    <row r="60" spans="3:7" ht="15" thickBot="1" x14ac:dyDescent="0.35">
      <c r="C60" s="10">
        <v>43248</v>
      </c>
      <c r="D60" s="11">
        <v>0.53224537037037034</v>
      </c>
      <c r="E60" s="12" t="s">
        <v>9</v>
      </c>
      <c r="F60" s="12">
        <v>15</v>
      </c>
      <c r="G60" s="12" t="s">
        <v>11</v>
      </c>
    </row>
    <row r="61" spans="3:7" ht="15" thickBot="1" x14ac:dyDescent="0.35">
      <c r="C61" s="10">
        <v>43248</v>
      </c>
      <c r="D61" s="11">
        <v>0.55606481481481485</v>
      </c>
      <c r="E61" s="12" t="s">
        <v>9</v>
      </c>
      <c r="F61" s="12">
        <v>8</v>
      </c>
      <c r="G61" s="12" t="s">
        <v>11</v>
      </c>
    </row>
    <row r="62" spans="3:7" ht="15" thickBot="1" x14ac:dyDescent="0.35">
      <c r="C62" s="10">
        <v>43248</v>
      </c>
      <c r="D62" s="11">
        <v>0.56402777777777779</v>
      </c>
      <c r="E62" s="12" t="s">
        <v>9</v>
      </c>
      <c r="F62" s="12">
        <v>3</v>
      </c>
      <c r="G62" s="12" t="s">
        <v>11</v>
      </c>
    </row>
    <row r="63" spans="3:7" ht="15" thickBot="1" x14ac:dyDescent="0.35">
      <c r="C63" s="10">
        <v>43248</v>
      </c>
      <c r="D63" s="11">
        <v>0.57621527777777781</v>
      </c>
      <c r="E63" s="12" t="s">
        <v>9</v>
      </c>
      <c r="F63" s="12">
        <v>8</v>
      </c>
      <c r="G63" s="12" t="s">
        <v>11</v>
      </c>
    </row>
    <row r="64" spans="3:7" ht="15" thickBot="1" x14ac:dyDescent="0.35">
      <c r="C64" s="10">
        <v>43248</v>
      </c>
      <c r="D64" s="11">
        <v>0.61170138888888892</v>
      </c>
      <c r="E64" s="12" t="s">
        <v>9</v>
      </c>
      <c r="F64" s="12">
        <v>13</v>
      </c>
      <c r="G64" s="12" t="s">
        <v>11</v>
      </c>
    </row>
    <row r="65" spans="3:7" ht="15" thickBot="1" x14ac:dyDescent="0.35">
      <c r="C65" s="10">
        <v>43248</v>
      </c>
      <c r="D65" s="11">
        <v>0.65032407407407411</v>
      </c>
      <c r="E65" s="12" t="s">
        <v>9</v>
      </c>
      <c r="F65" s="12">
        <v>13</v>
      </c>
      <c r="G65" s="12" t="s">
        <v>11</v>
      </c>
    </row>
    <row r="66" spans="3:7" ht="15" thickBot="1" x14ac:dyDescent="0.35">
      <c r="C66" s="10">
        <v>43248</v>
      </c>
      <c r="D66" s="11">
        <v>0.65228009259259256</v>
      </c>
      <c r="E66" s="12" t="s">
        <v>9</v>
      </c>
      <c r="F66" s="12">
        <v>13</v>
      </c>
      <c r="G66" s="12" t="s">
        <v>10</v>
      </c>
    </row>
    <row r="67" spans="3:7" ht="15" thickBot="1" x14ac:dyDescent="0.35">
      <c r="C67" s="10">
        <v>43248</v>
      </c>
      <c r="D67" s="11">
        <v>0.65230324074074075</v>
      </c>
      <c r="E67" s="12" t="s">
        <v>9</v>
      </c>
      <c r="F67" s="12">
        <v>23</v>
      </c>
      <c r="G67" s="12" t="s">
        <v>10</v>
      </c>
    </row>
    <row r="68" spans="3:7" ht="15" thickBot="1" x14ac:dyDescent="0.35">
      <c r="C68" s="10">
        <v>43248</v>
      </c>
      <c r="D68" s="11">
        <v>0.67834490740740738</v>
      </c>
      <c r="E68" s="12" t="s">
        <v>9</v>
      </c>
      <c r="F68" s="12">
        <v>24</v>
      </c>
      <c r="G68" s="12" t="s">
        <v>10</v>
      </c>
    </row>
    <row r="69" spans="3:7" ht="15" thickBot="1" x14ac:dyDescent="0.35">
      <c r="C69" s="10">
        <v>43248</v>
      </c>
      <c r="D69" s="11">
        <v>0.67835648148148142</v>
      </c>
      <c r="E69" s="12" t="s">
        <v>9</v>
      </c>
      <c r="F69" s="12">
        <v>23</v>
      </c>
      <c r="G69" s="12" t="s">
        <v>10</v>
      </c>
    </row>
    <row r="70" spans="3:7" ht="15" thickBot="1" x14ac:dyDescent="0.35">
      <c r="C70" s="10">
        <v>43248</v>
      </c>
      <c r="D70" s="11">
        <v>0.69141203703703702</v>
      </c>
      <c r="E70" s="12" t="s">
        <v>9</v>
      </c>
      <c r="F70" s="12">
        <v>22</v>
      </c>
      <c r="G70" s="12" t="s">
        <v>10</v>
      </c>
    </row>
    <row r="71" spans="3:7" ht="15" thickBot="1" x14ac:dyDescent="0.35">
      <c r="C71" s="10">
        <v>43248</v>
      </c>
      <c r="D71" s="11">
        <v>0.69592592592592595</v>
      </c>
      <c r="E71" s="12" t="s">
        <v>9</v>
      </c>
      <c r="F71" s="12">
        <v>10</v>
      </c>
      <c r="G71" s="12" t="s">
        <v>10</v>
      </c>
    </row>
    <row r="72" spans="3:7" ht="15" thickBot="1" x14ac:dyDescent="0.35">
      <c r="C72" s="10">
        <v>43248</v>
      </c>
      <c r="D72" s="11">
        <v>0.69702546296296297</v>
      </c>
      <c r="E72" s="12" t="s">
        <v>9</v>
      </c>
      <c r="F72" s="12">
        <v>30</v>
      </c>
      <c r="G72" s="12" t="s">
        <v>10</v>
      </c>
    </row>
    <row r="73" spans="3:7" ht="15" thickBot="1" x14ac:dyDescent="0.35">
      <c r="C73" s="10">
        <v>43248</v>
      </c>
      <c r="D73" s="11">
        <v>0.69716435185185188</v>
      </c>
      <c r="E73" s="12" t="s">
        <v>9</v>
      </c>
      <c r="F73" s="12">
        <v>23</v>
      </c>
      <c r="G73" s="12" t="s">
        <v>10</v>
      </c>
    </row>
    <row r="74" spans="3:7" ht="15" thickBot="1" x14ac:dyDescent="0.35">
      <c r="C74" s="10">
        <v>43248</v>
      </c>
      <c r="D74" s="11">
        <v>0.69803240740740735</v>
      </c>
      <c r="E74" s="12" t="s">
        <v>9</v>
      </c>
      <c r="F74" s="12">
        <v>19</v>
      </c>
      <c r="G74" s="12" t="s">
        <v>10</v>
      </c>
    </row>
    <row r="75" spans="3:7" ht="15" thickBot="1" x14ac:dyDescent="0.35">
      <c r="C75" s="10">
        <v>43248</v>
      </c>
      <c r="D75" s="11">
        <v>0.6986458333333333</v>
      </c>
      <c r="E75" s="12" t="s">
        <v>9</v>
      </c>
      <c r="F75" s="12">
        <v>17</v>
      </c>
      <c r="G75" s="12" t="s">
        <v>11</v>
      </c>
    </row>
    <row r="76" spans="3:7" ht="15" thickBot="1" x14ac:dyDescent="0.35">
      <c r="C76" s="10">
        <v>43248</v>
      </c>
      <c r="D76" s="11">
        <v>0.7006944444444444</v>
      </c>
      <c r="E76" s="12" t="s">
        <v>9</v>
      </c>
      <c r="F76" s="12">
        <v>22</v>
      </c>
      <c r="G76" s="12" t="s">
        <v>10</v>
      </c>
    </row>
    <row r="77" spans="3:7" ht="15" thickBot="1" x14ac:dyDescent="0.35">
      <c r="C77" s="10">
        <v>43248</v>
      </c>
      <c r="D77" s="11">
        <v>0.70075231481481481</v>
      </c>
      <c r="E77" s="12" t="s">
        <v>9</v>
      </c>
      <c r="F77" s="12">
        <v>24</v>
      </c>
      <c r="G77" s="12" t="s">
        <v>10</v>
      </c>
    </row>
    <row r="78" spans="3:7" ht="15" thickBot="1" x14ac:dyDescent="0.35">
      <c r="C78" s="10">
        <v>43248</v>
      </c>
      <c r="D78" s="11">
        <v>0.70122685185185185</v>
      </c>
      <c r="E78" s="12" t="s">
        <v>9</v>
      </c>
      <c r="F78" s="12">
        <v>17</v>
      </c>
      <c r="G78" s="12" t="s">
        <v>10</v>
      </c>
    </row>
    <row r="79" spans="3:7" ht="15" thickBot="1" x14ac:dyDescent="0.35">
      <c r="C79" s="10">
        <v>43248</v>
      </c>
      <c r="D79" s="11">
        <v>0.70275462962962953</v>
      </c>
      <c r="E79" s="12" t="s">
        <v>9</v>
      </c>
      <c r="F79" s="12">
        <v>18</v>
      </c>
      <c r="G79" s="12" t="s">
        <v>10</v>
      </c>
    </row>
    <row r="80" spans="3:7" ht="15" thickBot="1" x14ac:dyDescent="0.35">
      <c r="C80" s="10">
        <v>43248</v>
      </c>
      <c r="D80" s="11">
        <v>0.70296296296296301</v>
      </c>
      <c r="E80" s="12" t="s">
        <v>9</v>
      </c>
      <c r="F80" s="12">
        <v>26</v>
      </c>
      <c r="G80" s="12" t="s">
        <v>10</v>
      </c>
    </row>
    <row r="81" spans="3:7" ht="15" thickBot="1" x14ac:dyDescent="0.35">
      <c r="C81" s="10">
        <v>43248</v>
      </c>
      <c r="D81" s="11">
        <v>0.70353009259259258</v>
      </c>
      <c r="E81" s="12" t="s">
        <v>9</v>
      </c>
      <c r="F81" s="12">
        <v>16</v>
      </c>
      <c r="G81" s="12" t="s">
        <v>10</v>
      </c>
    </row>
    <row r="82" spans="3:7" ht="15" thickBot="1" x14ac:dyDescent="0.35">
      <c r="C82" s="10">
        <v>43248</v>
      </c>
      <c r="D82" s="11">
        <v>0.703587962962963</v>
      </c>
      <c r="E82" s="12" t="s">
        <v>9</v>
      </c>
      <c r="F82" s="12">
        <v>18</v>
      </c>
      <c r="G82" s="12" t="s">
        <v>11</v>
      </c>
    </row>
    <row r="83" spans="3:7" ht="15" thickBot="1" x14ac:dyDescent="0.35">
      <c r="C83" s="10">
        <v>43248</v>
      </c>
      <c r="D83" s="11">
        <v>0.7038888888888889</v>
      </c>
      <c r="E83" s="12" t="s">
        <v>9</v>
      </c>
      <c r="F83" s="12">
        <v>28</v>
      </c>
      <c r="G83" s="12" t="s">
        <v>10</v>
      </c>
    </row>
    <row r="84" spans="3:7" ht="15" thickBot="1" x14ac:dyDescent="0.35">
      <c r="C84" s="10">
        <v>43248</v>
      </c>
      <c r="D84" s="11">
        <v>0.70405092592592589</v>
      </c>
      <c r="E84" s="12" t="s">
        <v>9</v>
      </c>
      <c r="F84" s="12">
        <v>28</v>
      </c>
      <c r="G84" s="12" t="s">
        <v>10</v>
      </c>
    </row>
    <row r="85" spans="3:7" ht="15" thickBot="1" x14ac:dyDescent="0.35">
      <c r="C85" s="10">
        <v>43248</v>
      </c>
      <c r="D85" s="11">
        <v>0.70434027777777775</v>
      </c>
      <c r="E85" s="12" t="s">
        <v>9</v>
      </c>
      <c r="F85" s="12">
        <v>26</v>
      </c>
      <c r="G85" s="12" t="s">
        <v>10</v>
      </c>
    </row>
    <row r="86" spans="3:7" ht="15" thickBot="1" x14ac:dyDescent="0.35">
      <c r="C86" s="10">
        <v>43248</v>
      </c>
      <c r="D86" s="11">
        <v>0.70556712962962964</v>
      </c>
      <c r="E86" s="12" t="s">
        <v>9</v>
      </c>
      <c r="F86" s="12">
        <v>20</v>
      </c>
      <c r="G86" s="12" t="s">
        <v>10</v>
      </c>
    </row>
    <row r="87" spans="3:7" ht="15" thickBot="1" x14ac:dyDescent="0.35">
      <c r="C87" s="10">
        <v>43248</v>
      </c>
      <c r="D87" s="11">
        <v>0.70582175925925927</v>
      </c>
      <c r="E87" s="12" t="s">
        <v>9</v>
      </c>
      <c r="F87" s="12">
        <v>28</v>
      </c>
      <c r="G87" s="12" t="s">
        <v>11</v>
      </c>
    </row>
    <row r="88" spans="3:7" ht="15" thickBot="1" x14ac:dyDescent="0.35">
      <c r="C88" s="10">
        <v>43248</v>
      </c>
      <c r="D88" s="11">
        <v>0.70584490740740735</v>
      </c>
      <c r="E88" s="12" t="s">
        <v>9</v>
      </c>
      <c r="F88" s="12">
        <v>14</v>
      </c>
      <c r="G88" s="12" t="s">
        <v>11</v>
      </c>
    </row>
    <row r="89" spans="3:7" ht="15" thickBot="1" x14ac:dyDescent="0.35">
      <c r="C89" s="10">
        <v>43248</v>
      </c>
      <c r="D89" s="11">
        <v>0.70619212962962974</v>
      </c>
      <c r="E89" s="12" t="s">
        <v>9</v>
      </c>
      <c r="F89" s="12">
        <v>12</v>
      </c>
      <c r="G89" s="12" t="s">
        <v>11</v>
      </c>
    </row>
    <row r="90" spans="3:7" ht="15" thickBot="1" x14ac:dyDescent="0.35">
      <c r="C90" s="10">
        <v>43248</v>
      </c>
      <c r="D90" s="11">
        <v>0.7063194444444445</v>
      </c>
      <c r="E90" s="12" t="s">
        <v>9</v>
      </c>
      <c r="F90" s="12">
        <v>14</v>
      </c>
      <c r="G90" s="12" t="s">
        <v>11</v>
      </c>
    </row>
    <row r="91" spans="3:7" ht="15" thickBot="1" x14ac:dyDescent="0.35">
      <c r="C91" s="10">
        <v>43248</v>
      </c>
      <c r="D91" s="11">
        <v>0.70633101851851843</v>
      </c>
      <c r="E91" s="12" t="s">
        <v>9</v>
      </c>
      <c r="F91" s="12">
        <v>19</v>
      </c>
      <c r="G91" s="12" t="s">
        <v>11</v>
      </c>
    </row>
    <row r="92" spans="3:7" ht="15" thickBot="1" x14ac:dyDescent="0.35">
      <c r="C92" s="10">
        <v>43248</v>
      </c>
      <c r="D92" s="11">
        <v>0.70634259259259258</v>
      </c>
      <c r="E92" s="12" t="s">
        <v>9</v>
      </c>
      <c r="F92" s="12">
        <v>11</v>
      </c>
      <c r="G92" s="12" t="s">
        <v>11</v>
      </c>
    </row>
    <row r="93" spans="3:7" ht="15" thickBot="1" x14ac:dyDescent="0.35">
      <c r="C93" s="10">
        <v>43248</v>
      </c>
      <c r="D93" s="11">
        <v>0.70635416666666673</v>
      </c>
      <c r="E93" s="12" t="s">
        <v>9</v>
      </c>
      <c r="F93" s="12">
        <v>17</v>
      </c>
      <c r="G93" s="12" t="s">
        <v>11</v>
      </c>
    </row>
    <row r="94" spans="3:7" ht="15" thickBot="1" x14ac:dyDescent="0.35">
      <c r="C94" s="10">
        <v>43248</v>
      </c>
      <c r="D94" s="11">
        <v>0.70637731481481481</v>
      </c>
      <c r="E94" s="12" t="s">
        <v>9</v>
      </c>
      <c r="F94" s="12">
        <v>22</v>
      </c>
      <c r="G94" s="12" t="s">
        <v>11</v>
      </c>
    </row>
    <row r="95" spans="3:7" ht="15" thickBot="1" x14ac:dyDescent="0.35">
      <c r="C95" s="10">
        <v>43248</v>
      </c>
      <c r="D95" s="11">
        <v>0.70638888888888884</v>
      </c>
      <c r="E95" s="12" t="s">
        <v>9</v>
      </c>
      <c r="F95" s="12">
        <v>19</v>
      </c>
      <c r="G95" s="12" t="s">
        <v>11</v>
      </c>
    </row>
    <row r="96" spans="3:7" ht="15" thickBot="1" x14ac:dyDescent="0.35">
      <c r="C96" s="10">
        <v>43248</v>
      </c>
      <c r="D96" s="11">
        <v>0.70640046296296299</v>
      </c>
      <c r="E96" s="12" t="s">
        <v>9</v>
      </c>
      <c r="F96" s="12">
        <v>12</v>
      </c>
      <c r="G96" s="12" t="s">
        <v>11</v>
      </c>
    </row>
    <row r="97" spans="3:7" ht="15" thickBot="1" x14ac:dyDescent="0.35">
      <c r="C97" s="10">
        <v>43248</v>
      </c>
      <c r="D97" s="11">
        <v>0.70754629629629628</v>
      </c>
      <c r="E97" s="12" t="s">
        <v>9</v>
      </c>
      <c r="F97" s="12">
        <v>12</v>
      </c>
      <c r="G97" s="12" t="s">
        <v>11</v>
      </c>
    </row>
    <row r="98" spans="3:7" ht="15" thickBot="1" x14ac:dyDescent="0.35">
      <c r="C98" s="10">
        <v>43248</v>
      </c>
      <c r="D98" s="11">
        <v>0.70814814814814808</v>
      </c>
      <c r="E98" s="12" t="s">
        <v>9</v>
      </c>
      <c r="F98" s="12">
        <v>40</v>
      </c>
      <c r="G98" s="12" t="s">
        <v>10</v>
      </c>
    </row>
    <row r="99" spans="3:7" ht="15" thickBot="1" x14ac:dyDescent="0.35">
      <c r="C99" s="10">
        <v>43248</v>
      </c>
      <c r="D99" s="11">
        <v>0.70952546296296293</v>
      </c>
      <c r="E99" s="12" t="s">
        <v>9</v>
      </c>
      <c r="F99" s="12">
        <v>20</v>
      </c>
      <c r="G99" s="12" t="s">
        <v>10</v>
      </c>
    </row>
    <row r="100" spans="3:7" ht="15" thickBot="1" x14ac:dyDescent="0.35">
      <c r="C100" s="10">
        <v>43248</v>
      </c>
      <c r="D100" s="11">
        <v>0.70988425925925924</v>
      </c>
      <c r="E100" s="12" t="s">
        <v>9</v>
      </c>
      <c r="F100" s="12">
        <v>35</v>
      </c>
      <c r="G100" s="12" t="s">
        <v>10</v>
      </c>
    </row>
    <row r="101" spans="3:7" ht="15" thickBot="1" x14ac:dyDescent="0.35">
      <c r="C101" s="10">
        <v>43248</v>
      </c>
      <c r="D101" s="11">
        <v>0.71219907407407401</v>
      </c>
      <c r="E101" s="12" t="s">
        <v>9</v>
      </c>
      <c r="F101" s="12">
        <v>20</v>
      </c>
      <c r="G101" s="12" t="s">
        <v>10</v>
      </c>
    </row>
    <row r="102" spans="3:7" ht="15" thickBot="1" x14ac:dyDescent="0.35">
      <c r="C102" s="10">
        <v>43248</v>
      </c>
      <c r="D102" s="11">
        <v>0.71630787037037036</v>
      </c>
      <c r="E102" s="12" t="s">
        <v>9</v>
      </c>
      <c r="F102" s="12">
        <v>21</v>
      </c>
      <c r="G102" s="12" t="s">
        <v>10</v>
      </c>
    </row>
    <row r="103" spans="3:7" ht="15" thickBot="1" x14ac:dyDescent="0.35">
      <c r="C103" s="10">
        <v>43248</v>
      </c>
      <c r="D103" s="11">
        <v>0.72053240740740743</v>
      </c>
      <c r="E103" s="12" t="s">
        <v>9</v>
      </c>
      <c r="F103" s="12">
        <v>10</v>
      </c>
      <c r="G103" s="12" t="s">
        <v>10</v>
      </c>
    </row>
    <row r="104" spans="3:7" ht="15" thickBot="1" x14ac:dyDescent="0.35">
      <c r="C104" s="10">
        <v>43248</v>
      </c>
      <c r="D104" s="11">
        <v>0.72056712962962965</v>
      </c>
      <c r="E104" s="12" t="s">
        <v>9</v>
      </c>
      <c r="F104" s="12">
        <v>8</v>
      </c>
      <c r="G104" s="12" t="s">
        <v>10</v>
      </c>
    </row>
    <row r="105" spans="3:7" ht="15" thickBot="1" x14ac:dyDescent="0.35">
      <c r="C105" s="10">
        <v>43248</v>
      </c>
      <c r="D105" s="11">
        <v>0.72056712962962965</v>
      </c>
      <c r="E105" s="12" t="s">
        <v>9</v>
      </c>
      <c r="F105" s="12">
        <v>8</v>
      </c>
      <c r="G105" s="12" t="s">
        <v>10</v>
      </c>
    </row>
    <row r="106" spans="3:7" ht="15" thickBot="1" x14ac:dyDescent="0.35">
      <c r="C106" s="10">
        <v>43248</v>
      </c>
      <c r="D106" s="11">
        <v>0.72274305555555562</v>
      </c>
      <c r="E106" s="12" t="s">
        <v>9</v>
      </c>
      <c r="F106" s="12">
        <v>24</v>
      </c>
      <c r="G106" s="12" t="s">
        <v>10</v>
      </c>
    </row>
    <row r="107" spans="3:7" ht="15" thickBot="1" x14ac:dyDescent="0.35">
      <c r="C107" s="10">
        <v>43248</v>
      </c>
      <c r="D107" s="11">
        <v>0.72699074074074066</v>
      </c>
      <c r="E107" s="12" t="s">
        <v>9</v>
      </c>
      <c r="F107" s="12">
        <v>10</v>
      </c>
      <c r="G107" s="12" t="s">
        <v>10</v>
      </c>
    </row>
    <row r="108" spans="3:7" ht="15" thickBot="1" x14ac:dyDescent="0.35">
      <c r="C108" s="10">
        <v>43248</v>
      </c>
      <c r="D108" s="11">
        <v>0.72916666666666663</v>
      </c>
      <c r="E108" s="12" t="s">
        <v>9</v>
      </c>
      <c r="F108" s="12">
        <v>24</v>
      </c>
      <c r="G108" s="12" t="s">
        <v>10</v>
      </c>
    </row>
    <row r="109" spans="3:7" ht="15" thickBot="1" x14ac:dyDescent="0.35">
      <c r="C109" s="10">
        <v>43248</v>
      </c>
      <c r="D109" s="11">
        <v>0.72917824074074078</v>
      </c>
      <c r="E109" s="12" t="s">
        <v>9</v>
      </c>
      <c r="F109" s="12">
        <v>22</v>
      </c>
      <c r="G109" s="12" t="s">
        <v>10</v>
      </c>
    </row>
    <row r="110" spans="3:7" ht="15" thickBot="1" x14ac:dyDescent="0.35">
      <c r="C110" s="10">
        <v>43248</v>
      </c>
      <c r="D110" s="11">
        <v>0.72920138888888886</v>
      </c>
      <c r="E110" s="12" t="s">
        <v>9</v>
      </c>
      <c r="F110" s="12">
        <v>24</v>
      </c>
      <c r="G110" s="12" t="s">
        <v>10</v>
      </c>
    </row>
    <row r="111" spans="3:7" ht="15" thickBot="1" x14ac:dyDescent="0.35">
      <c r="C111" s="10">
        <v>43248</v>
      </c>
      <c r="D111" s="11">
        <v>0.73116898148148157</v>
      </c>
      <c r="E111" s="12" t="s">
        <v>9</v>
      </c>
      <c r="F111" s="12">
        <v>28</v>
      </c>
      <c r="G111" s="12" t="s">
        <v>10</v>
      </c>
    </row>
    <row r="112" spans="3:7" ht="15" thickBot="1" x14ac:dyDescent="0.35">
      <c r="C112" s="10">
        <v>43248</v>
      </c>
      <c r="D112" s="11">
        <v>0.7362037037037038</v>
      </c>
      <c r="E112" s="12" t="s">
        <v>9</v>
      </c>
      <c r="F112" s="12">
        <v>23</v>
      </c>
      <c r="G112" s="12" t="s">
        <v>10</v>
      </c>
    </row>
    <row r="113" spans="3:7" ht="15" thickBot="1" x14ac:dyDescent="0.35">
      <c r="C113" s="10">
        <v>43248</v>
      </c>
      <c r="D113" s="11">
        <v>0.73634259259259249</v>
      </c>
      <c r="E113" s="12" t="s">
        <v>9</v>
      </c>
      <c r="F113" s="12">
        <v>22</v>
      </c>
      <c r="G113" s="12" t="s">
        <v>10</v>
      </c>
    </row>
    <row r="114" spans="3:7" ht="15" thickBot="1" x14ac:dyDescent="0.35">
      <c r="C114" s="10">
        <v>43248</v>
      </c>
      <c r="D114" s="11">
        <v>0.7378703703703704</v>
      </c>
      <c r="E114" s="12" t="s">
        <v>9</v>
      </c>
      <c r="F114" s="12">
        <v>13</v>
      </c>
      <c r="G114" s="12" t="s">
        <v>11</v>
      </c>
    </row>
    <row r="115" spans="3:7" ht="15" thickBot="1" x14ac:dyDescent="0.35">
      <c r="C115" s="10">
        <v>43248</v>
      </c>
      <c r="D115" s="11">
        <v>0.7400810185185186</v>
      </c>
      <c r="E115" s="12" t="s">
        <v>9</v>
      </c>
      <c r="F115" s="12">
        <v>12</v>
      </c>
      <c r="G115" s="12" t="s">
        <v>11</v>
      </c>
    </row>
    <row r="116" spans="3:7" ht="15" thickBot="1" x14ac:dyDescent="0.35">
      <c r="C116" s="10">
        <v>43248</v>
      </c>
      <c r="D116" s="11">
        <v>0.74201388888888886</v>
      </c>
      <c r="E116" s="12" t="s">
        <v>9</v>
      </c>
      <c r="F116" s="12">
        <v>28</v>
      </c>
      <c r="G116" s="12" t="s">
        <v>10</v>
      </c>
    </row>
    <row r="117" spans="3:7" ht="15" thickBot="1" x14ac:dyDescent="0.35">
      <c r="C117" s="10">
        <v>43248</v>
      </c>
      <c r="D117" s="11">
        <v>0.74890046296296298</v>
      </c>
      <c r="E117" s="12" t="s">
        <v>9</v>
      </c>
      <c r="F117" s="12">
        <v>28</v>
      </c>
      <c r="G117" s="12" t="s">
        <v>11</v>
      </c>
    </row>
    <row r="118" spans="3:7" ht="15" thickBot="1" x14ac:dyDescent="0.35">
      <c r="C118" s="10">
        <v>43248</v>
      </c>
      <c r="D118" s="11">
        <v>0.75267361111111108</v>
      </c>
      <c r="E118" s="12" t="s">
        <v>9</v>
      </c>
      <c r="F118" s="12">
        <v>10</v>
      </c>
      <c r="G118" s="12" t="s">
        <v>11</v>
      </c>
    </row>
    <row r="119" spans="3:7" ht="15" thickBot="1" x14ac:dyDescent="0.35">
      <c r="C119" s="10">
        <v>43248</v>
      </c>
      <c r="D119" s="11">
        <v>0.75576388888888879</v>
      </c>
      <c r="E119" s="12" t="s">
        <v>9</v>
      </c>
      <c r="F119" s="12">
        <v>17</v>
      </c>
      <c r="G119" s="12" t="s">
        <v>10</v>
      </c>
    </row>
    <row r="120" spans="3:7" ht="15" thickBot="1" x14ac:dyDescent="0.35">
      <c r="C120" s="10">
        <v>43248</v>
      </c>
      <c r="D120" s="11">
        <v>0.75650462962962972</v>
      </c>
      <c r="E120" s="12" t="s">
        <v>9</v>
      </c>
      <c r="F120" s="12">
        <v>10</v>
      </c>
      <c r="G120" s="12" t="s">
        <v>11</v>
      </c>
    </row>
    <row r="121" spans="3:7" ht="15" thickBot="1" x14ac:dyDescent="0.35">
      <c r="C121" s="10">
        <v>43248</v>
      </c>
      <c r="D121" s="11">
        <v>0.75709490740740737</v>
      </c>
      <c r="E121" s="12" t="s">
        <v>9</v>
      </c>
      <c r="F121" s="12">
        <v>16</v>
      </c>
      <c r="G121" s="12" t="s">
        <v>10</v>
      </c>
    </row>
    <row r="122" spans="3:7" ht="15" thickBot="1" x14ac:dyDescent="0.35">
      <c r="C122" s="10">
        <v>43248</v>
      </c>
      <c r="D122" s="11">
        <v>0.75711805555555556</v>
      </c>
      <c r="E122" s="12" t="s">
        <v>9</v>
      </c>
      <c r="F122" s="12">
        <v>14</v>
      </c>
      <c r="G122" s="12" t="s">
        <v>10</v>
      </c>
    </row>
    <row r="123" spans="3:7" ht="15" thickBot="1" x14ac:dyDescent="0.35">
      <c r="C123" s="10">
        <v>43248</v>
      </c>
      <c r="D123" s="11">
        <v>0.7571296296296296</v>
      </c>
      <c r="E123" s="12" t="s">
        <v>9</v>
      </c>
      <c r="F123" s="12">
        <v>12</v>
      </c>
      <c r="G123" s="12" t="s">
        <v>10</v>
      </c>
    </row>
    <row r="124" spans="3:7" ht="15" thickBot="1" x14ac:dyDescent="0.35">
      <c r="C124" s="10">
        <v>43248</v>
      </c>
      <c r="D124" s="11">
        <v>0.75714120370370364</v>
      </c>
      <c r="E124" s="12" t="s">
        <v>9</v>
      </c>
      <c r="F124" s="12">
        <v>9</v>
      </c>
      <c r="G124" s="12" t="s">
        <v>10</v>
      </c>
    </row>
    <row r="125" spans="3:7" ht="15" thickBot="1" x14ac:dyDescent="0.35">
      <c r="C125" s="10">
        <v>43248</v>
      </c>
      <c r="D125" s="11">
        <v>0.7585763888888889</v>
      </c>
      <c r="E125" s="12" t="s">
        <v>9</v>
      </c>
      <c r="F125" s="12">
        <v>20</v>
      </c>
      <c r="G125" s="12" t="s">
        <v>10</v>
      </c>
    </row>
    <row r="126" spans="3:7" ht="15" thickBot="1" x14ac:dyDescent="0.35">
      <c r="C126" s="10">
        <v>43248</v>
      </c>
      <c r="D126" s="11">
        <v>0.76015046296296296</v>
      </c>
      <c r="E126" s="12" t="s">
        <v>9</v>
      </c>
      <c r="F126" s="12">
        <v>19</v>
      </c>
      <c r="G126" s="12" t="s">
        <v>10</v>
      </c>
    </row>
    <row r="127" spans="3:7" ht="15" thickBot="1" x14ac:dyDescent="0.35">
      <c r="C127" s="10">
        <v>43248</v>
      </c>
      <c r="D127" s="11">
        <v>0.76296296296296295</v>
      </c>
      <c r="E127" s="12" t="s">
        <v>9</v>
      </c>
      <c r="F127" s="12">
        <v>18</v>
      </c>
      <c r="G127" s="12" t="s">
        <v>10</v>
      </c>
    </row>
    <row r="128" spans="3:7" ht="15" thickBot="1" x14ac:dyDescent="0.35">
      <c r="C128" s="10">
        <v>43248</v>
      </c>
      <c r="D128" s="11">
        <v>0.76303240740740741</v>
      </c>
      <c r="E128" s="12" t="s">
        <v>9</v>
      </c>
      <c r="F128" s="12">
        <v>22</v>
      </c>
      <c r="G128" s="12" t="s">
        <v>10</v>
      </c>
    </row>
    <row r="129" spans="3:7" ht="15" thickBot="1" x14ac:dyDescent="0.35">
      <c r="C129" s="10">
        <v>43248</v>
      </c>
      <c r="D129" s="11">
        <v>0.76304398148148145</v>
      </c>
      <c r="E129" s="12" t="s">
        <v>9</v>
      </c>
      <c r="F129" s="12">
        <v>23</v>
      </c>
      <c r="G129" s="12" t="s">
        <v>10</v>
      </c>
    </row>
    <row r="130" spans="3:7" ht="15" thickBot="1" x14ac:dyDescent="0.35">
      <c r="C130" s="10">
        <v>43248</v>
      </c>
      <c r="D130" s="11">
        <v>0.7632175925925927</v>
      </c>
      <c r="E130" s="12" t="s">
        <v>9</v>
      </c>
      <c r="F130" s="12">
        <v>11</v>
      </c>
      <c r="G130" s="12" t="s">
        <v>11</v>
      </c>
    </row>
    <row r="131" spans="3:7" ht="15" thickBot="1" x14ac:dyDescent="0.35">
      <c r="C131" s="10">
        <v>43248</v>
      </c>
      <c r="D131" s="11">
        <v>0.76444444444444448</v>
      </c>
      <c r="E131" s="12" t="s">
        <v>9</v>
      </c>
      <c r="F131" s="12">
        <v>29</v>
      </c>
      <c r="G131" s="12" t="s">
        <v>10</v>
      </c>
    </row>
    <row r="132" spans="3:7" ht="15" thickBot="1" x14ac:dyDescent="0.35">
      <c r="C132" s="10">
        <v>43248</v>
      </c>
      <c r="D132" s="11">
        <v>0.76560185185185192</v>
      </c>
      <c r="E132" s="12" t="s">
        <v>9</v>
      </c>
      <c r="F132" s="12">
        <v>19</v>
      </c>
      <c r="G132" s="12" t="s">
        <v>10</v>
      </c>
    </row>
    <row r="133" spans="3:7" ht="15" thickBot="1" x14ac:dyDescent="0.35">
      <c r="C133" s="10">
        <v>43248</v>
      </c>
      <c r="D133" s="11">
        <v>0.76791666666666669</v>
      </c>
      <c r="E133" s="12" t="s">
        <v>9</v>
      </c>
      <c r="F133" s="12">
        <v>21</v>
      </c>
      <c r="G133" s="12" t="s">
        <v>10</v>
      </c>
    </row>
    <row r="134" spans="3:7" ht="15" thickBot="1" x14ac:dyDescent="0.35">
      <c r="C134" s="10">
        <v>43248</v>
      </c>
      <c r="D134" s="11">
        <v>0.76861111111111102</v>
      </c>
      <c r="E134" s="12" t="s">
        <v>9</v>
      </c>
      <c r="F134" s="12">
        <v>20</v>
      </c>
      <c r="G134" s="12" t="s">
        <v>10</v>
      </c>
    </row>
    <row r="135" spans="3:7" ht="15" thickBot="1" x14ac:dyDescent="0.35">
      <c r="C135" s="10">
        <v>43248</v>
      </c>
      <c r="D135" s="11">
        <v>0.76862268518518517</v>
      </c>
      <c r="E135" s="12" t="s">
        <v>9</v>
      </c>
      <c r="F135" s="12">
        <v>14</v>
      </c>
      <c r="G135" s="12" t="s">
        <v>10</v>
      </c>
    </row>
    <row r="136" spans="3:7" ht="15" thickBot="1" x14ac:dyDescent="0.35">
      <c r="C136" s="10">
        <v>43248</v>
      </c>
      <c r="D136" s="11">
        <v>0.76864583333333336</v>
      </c>
      <c r="E136" s="12" t="s">
        <v>9</v>
      </c>
      <c r="F136" s="12">
        <v>14</v>
      </c>
      <c r="G136" s="12" t="s">
        <v>10</v>
      </c>
    </row>
    <row r="137" spans="3:7" ht="15" thickBot="1" x14ac:dyDescent="0.35">
      <c r="C137" s="10">
        <v>43248</v>
      </c>
      <c r="D137" s="11">
        <v>0.76866898148148144</v>
      </c>
      <c r="E137" s="12" t="s">
        <v>9</v>
      </c>
      <c r="F137" s="12">
        <v>15</v>
      </c>
      <c r="G137" s="12" t="s">
        <v>10</v>
      </c>
    </row>
    <row r="138" spans="3:7" ht="15" thickBot="1" x14ac:dyDescent="0.35">
      <c r="C138" s="10">
        <v>43248</v>
      </c>
      <c r="D138" s="11">
        <v>0.76946759259259256</v>
      </c>
      <c r="E138" s="12" t="s">
        <v>9</v>
      </c>
      <c r="F138" s="12">
        <v>27</v>
      </c>
      <c r="G138" s="12" t="s">
        <v>10</v>
      </c>
    </row>
    <row r="139" spans="3:7" ht="15" thickBot="1" x14ac:dyDescent="0.35">
      <c r="C139" s="10">
        <v>43248</v>
      </c>
      <c r="D139" s="11">
        <v>0.77309027777777783</v>
      </c>
      <c r="E139" s="12" t="s">
        <v>9</v>
      </c>
      <c r="F139" s="12">
        <v>12</v>
      </c>
      <c r="G139" s="12" t="s">
        <v>11</v>
      </c>
    </row>
    <row r="140" spans="3:7" ht="15" thickBot="1" x14ac:dyDescent="0.35">
      <c r="C140" s="10">
        <v>43248</v>
      </c>
      <c r="D140" s="11">
        <v>0.77337962962962958</v>
      </c>
      <c r="E140" s="12" t="s">
        <v>9</v>
      </c>
      <c r="F140" s="12">
        <v>25</v>
      </c>
      <c r="G140" s="12" t="s">
        <v>10</v>
      </c>
    </row>
    <row r="141" spans="3:7" ht="15" thickBot="1" x14ac:dyDescent="0.35">
      <c r="C141" s="10">
        <v>43248</v>
      </c>
      <c r="D141" s="11">
        <v>0.77377314814814813</v>
      </c>
      <c r="E141" s="12" t="s">
        <v>9</v>
      </c>
      <c r="F141" s="12">
        <v>21</v>
      </c>
      <c r="G141" s="12" t="s">
        <v>11</v>
      </c>
    </row>
    <row r="142" spans="3:7" ht="15" thickBot="1" x14ac:dyDescent="0.35">
      <c r="C142" s="10">
        <v>43248</v>
      </c>
      <c r="D142" s="11">
        <v>0.7758449074074073</v>
      </c>
      <c r="E142" s="12" t="s">
        <v>9</v>
      </c>
      <c r="F142" s="12">
        <v>12</v>
      </c>
      <c r="G142" s="12" t="s">
        <v>11</v>
      </c>
    </row>
    <row r="143" spans="3:7" ht="15" thickBot="1" x14ac:dyDescent="0.35">
      <c r="C143" s="10">
        <v>43248</v>
      </c>
      <c r="D143" s="11">
        <v>0.77628472222222233</v>
      </c>
      <c r="E143" s="12" t="s">
        <v>9</v>
      </c>
      <c r="F143" s="12">
        <v>13</v>
      </c>
      <c r="G143" s="12" t="s">
        <v>11</v>
      </c>
    </row>
    <row r="144" spans="3:7" ht="15" thickBot="1" x14ac:dyDescent="0.35">
      <c r="C144" s="10">
        <v>43248</v>
      </c>
      <c r="D144" s="11">
        <v>0.77675925925925926</v>
      </c>
      <c r="E144" s="12" t="s">
        <v>9</v>
      </c>
      <c r="F144" s="12">
        <v>12</v>
      </c>
      <c r="G144" s="12" t="s">
        <v>11</v>
      </c>
    </row>
    <row r="145" spans="3:7" ht="15" thickBot="1" x14ac:dyDescent="0.35">
      <c r="C145" s="10">
        <v>43248</v>
      </c>
      <c r="D145" s="11">
        <v>0.77726851851851853</v>
      </c>
      <c r="E145" s="12" t="s">
        <v>9</v>
      </c>
      <c r="F145" s="12">
        <v>10</v>
      </c>
      <c r="G145" s="12" t="s">
        <v>11</v>
      </c>
    </row>
    <row r="146" spans="3:7" ht="15" thickBot="1" x14ac:dyDescent="0.35">
      <c r="C146" s="10">
        <v>43248</v>
      </c>
      <c r="D146" s="11">
        <v>0.77732638888888894</v>
      </c>
      <c r="E146" s="12" t="s">
        <v>9</v>
      </c>
      <c r="F146" s="12">
        <v>21</v>
      </c>
      <c r="G146" s="12" t="s">
        <v>11</v>
      </c>
    </row>
    <row r="147" spans="3:7" ht="15" thickBot="1" x14ac:dyDescent="0.35">
      <c r="C147" s="10">
        <v>43248</v>
      </c>
      <c r="D147" s="11">
        <v>0.77736111111111106</v>
      </c>
      <c r="E147" s="12" t="s">
        <v>9</v>
      </c>
      <c r="F147" s="12">
        <v>12</v>
      </c>
      <c r="G147" s="12" t="s">
        <v>11</v>
      </c>
    </row>
    <row r="148" spans="3:7" ht="15" thickBot="1" x14ac:dyDescent="0.35">
      <c r="C148" s="10">
        <v>43248</v>
      </c>
      <c r="D148" s="11">
        <v>0.77770833333333333</v>
      </c>
      <c r="E148" s="12" t="s">
        <v>9</v>
      </c>
      <c r="F148" s="12">
        <v>13</v>
      </c>
      <c r="G148" s="12" t="s">
        <v>11</v>
      </c>
    </row>
    <row r="149" spans="3:7" ht="15" thickBot="1" x14ac:dyDescent="0.35">
      <c r="C149" s="10">
        <v>43248</v>
      </c>
      <c r="D149" s="11">
        <v>0.77777777777777779</v>
      </c>
      <c r="E149" s="12" t="s">
        <v>9</v>
      </c>
      <c r="F149" s="12">
        <v>10</v>
      </c>
      <c r="G149" s="12" t="s">
        <v>11</v>
      </c>
    </row>
    <row r="150" spans="3:7" ht="15" thickBot="1" x14ac:dyDescent="0.35">
      <c r="C150" s="10">
        <v>43248</v>
      </c>
      <c r="D150" s="11">
        <v>0.7778356481481481</v>
      </c>
      <c r="E150" s="12" t="s">
        <v>9</v>
      </c>
      <c r="F150" s="12">
        <v>10</v>
      </c>
      <c r="G150" s="12" t="s">
        <v>11</v>
      </c>
    </row>
    <row r="151" spans="3:7" ht="15" thickBot="1" x14ac:dyDescent="0.35">
      <c r="C151" s="10">
        <v>43248</v>
      </c>
      <c r="D151" s="11">
        <v>0.77789351851851851</v>
      </c>
      <c r="E151" s="12" t="s">
        <v>9</v>
      </c>
      <c r="F151" s="12">
        <v>13</v>
      </c>
      <c r="G151" s="12" t="s">
        <v>11</v>
      </c>
    </row>
    <row r="152" spans="3:7" ht="15" thickBot="1" x14ac:dyDescent="0.35">
      <c r="C152" s="10">
        <v>43248</v>
      </c>
      <c r="D152" s="11">
        <v>0.77795138888888893</v>
      </c>
      <c r="E152" s="12" t="s">
        <v>9</v>
      </c>
      <c r="F152" s="12">
        <v>17</v>
      </c>
      <c r="G152" s="12" t="s">
        <v>10</v>
      </c>
    </row>
    <row r="153" spans="3:7" ht="15" thickBot="1" x14ac:dyDescent="0.35">
      <c r="C153" s="10">
        <v>43248</v>
      </c>
      <c r="D153" s="11">
        <v>0.77812500000000007</v>
      </c>
      <c r="E153" s="12" t="s">
        <v>9</v>
      </c>
      <c r="F153" s="12">
        <v>12</v>
      </c>
      <c r="G153" s="12" t="s">
        <v>11</v>
      </c>
    </row>
    <row r="154" spans="3:7" ht="15" thickBot="1" x14ac:dyDescent="0.35">
      <c r="C154" s="10">
        <v>43248</v>
      </c>
      <c r="D154" s="11">
        <v>0.77841435185185182</v>
      </c>
      <c r="E154" s="12" t="s">
        <v>9</v>
      </c>
      <c r="F154" s="12">
        <v>15</v>
      </c>
      <c r="G154" s="12" t="s">
        <v>10</v>
      </c>
    </row>
    <row r="155" spans="3:7" ht="15" thickBot="1" x14ac:dyDescent="0.35">
      <c r="C155" s="10">
        <v>43248</v>
      </c>
      <c r="D155" s="11">
        <v>0.77878472222222228</v>
      </c>
      <c r="E155" s="12" t="s">
        <v>9</v>
      </c>
      <c r="F155" s="12">
        <v>10</v>
      </c>
      <c r="G155" s="12" t="s">
        <v>11</v>
      </c>
    </row>
    <row r="156" spans="3:7" ht="15" thickBot="1" x14ac:dyDescent="0.35">
      <c r="C156" s="10">
        <v>43248</v>
      </c>
      <c r="D156" s="11">
        <v>0.7791203703703703</v>
      </c>
      <c r="E156" s="12" t="s">
        <v>9</v>
      </c>
      <c r="F156" s="12">
        <v>11</v>
      </c>
      <c r="G156" s="12" t="s">
        <v>11</v>
      </c>
    </row>
    <row r="157" spans="3:7" ht="15" thickBot="1" x14ac:dyDescent="0.35">
      <c r="C157" s="10">
        <v>43248</v>
      </c>
      <c r="D157" s="11">
        <v>0.78035879629629623</v>
      </c>
      <c r="E157" s="12" t="s">
        <v>9</v>
      </c>
      <c r="F157" s="12">
        <v>11</v>
      </c>
      <c r="G157" s="12" t="s">
        <v>11</v>
      </c>
    </row>
    <row r="158" spans="3:7" ht="15" thickBot="1" x14ac:dyDescent="0.35">
      <c r="C158" s="10">
        <v>43248</v>
      </c>
      <c r="D158" s="11">
        <v>0.78079861111111104</v>
      </c>
      <c r="E158" s="12" t="s">
        <v>9</v>
      </c>
      <c r="F158" s="12">
        <v>24</v>
      </c>
      <c r="G158" s="12" t="s">
        <v>10</v>
      </c>
    </row>
    <row r="159" spans="3:7" ht="15" thickBot="1" x14ac:dyDescent="0.35">
      <c r="C159" s="10">
        <v>43248</v>
      </c>
      <c r="D159" s="11">
        <v>0.78089120370370368</v>
      </c>
      <c r="E159" s="12" t="s">
        <v>9</v>
      </c>
      <c r="F159" s="12">
        <v>23</v>
      </c>
      <c r="G159" s="12" t="s">
        <v>11</v>
      </c>
    </row>
    <row r="160" spans="3:7" ht="15" thickBot="1" x14ac:dyDescent="0.35">
      <c r="C160" s="10">
        <v>43248</v>
      </c>
      <c r="D160" s="11">
        <v>0.78091435185185187</v>
      </c>
      <c r="E160" s="12" t="s">
        <v>9</v>
      </c>
      <c r="F160" s="12">
        <v>22</v>
      </c>
      <c r="G160" s="12" t="s">
        <v>11</v>
      </c>
    </row>
    <row r="161" spans="3:7" ht="15" thickBot="1" x14ac:dyDescent="0.35">
      <c r="C161" s="10">
        <v>43248</v>
      </c>
      <c r="D161" s="11">
        <v>0.78251157407407401</v>
      </c>
      <c r="E161" s="12" t="s">
        <v>9</v>
      </c>
      <c r="F161" s="12">
        <v>12</v>
      </c>
      <c r="G161" s="12" t="s">
        <v>11</v>
      </c>
    </row>
    <row r="162" spans="3:7" ht="15" thickBot="1" x14ac:dyDescent="0.35">
      <c r="C162" s="10">
        <v>43248</v>
      </c>
      <c r="D162" s="11">
        <v>0.78263888888888899</v>
      </c>
      <c r="E162" s="12" t="s">
        <v>9</v>
      </c>
      <c r="F162" s="12">
        <v>18</v>
      </c>
      <c r="G162" s="12" t="s">
        <v>11</v>
      </c>
    </row>
    <row r="163" spans="3:7" ht="15" thickBot="1" x14ac:dyDescent="0.35">
      <c r="C163" s="10">
        <v>43248</v>
      </c>
      <c r="D163" s="11">
        <v>0.78318287037037038</v>
      </c>
      <c r="E163" s="12" t="s">
        <v>9</v>
      </c>
      <c r="F163" s="12">
        <v>18</v>
      </c>
      <c r="G163" s="12" t="s">
        <v>11</v>
      </c>
    </row>
    <row r="164" spans="3:7" ht="15" thickBot="1" x14ac:dyDescent="0.35">
      <c r="C164" s="10">
        <v>43248</v>
      </c>
      <c r="D164" s="11">
        <v>0.78619212962962959</v>
      </c>
      <c r="E164" s="12" t="s">
        <v>9</v>
      </c>
      <c r="F164" s="12">
        <v>17</v>
      </c>
      <c r="G164" s="12" t="s">
        <v>11</v>
      </c>
    </row>
    <row r="165" spans="3:7" ht="15" thickBot="1" x14ac:dyDescent="0.35">
      <c r="C165" s="10">
        <v>43248</v>
      </c>
      <c r="D165" s="11">
        <v>0.7868518518518518</v>
      </c>
      <c r="E165" s="12" t="s">
        <v>9</v>
      </c>
      <c r="F165" s="12">
        <v>11</v>
      </c>
      <c r="G165" s="12" t="s">
        <v>11</v>
      </c>
    </row>
    <row r="166" spans="3:7" ht="15" thickBot="1" x14ac:dyDescent="0.35">
      <c r="C166" s="10">
        <v>43248</v>
      </c>
      <c r="D166" s="11">
        <v>0.78767361111111101</v>
      </c>
      <c r="E166" s="12" t="s">
        <v>9</v>
      </c>
      <c r="F166" s="12">
        <v>25</v>
      </c>
      <c r="G166" s="12" t="s">
        <v>11</v>
      </c>
    </row>
    <row r="167" spans="3:7" ht="15" thickBot="1" x14ac:dyDescent="0.35">
      <c r="C167" s="10">
        <v>43248</v>
      </c>
      <c r="D167" s="11">
        <v>0.7876967592592593</v>
      </c>
      <c r="E167" s="12" t="s">
        <v>9</v>
      </c>
      <c r="F167" s="12">
        <v>23</v>
      </c>
      <c r="G167" s="12" t="s">
        <v>11</v>
      </c>
    </row>
    <row r="168" spans="3:7" ht="15" thickBot="1" x14ac:dyDescent="0.35">
      <c r="C168" s="10">
        <v>43248</v>
      </c>
      <c r="D168" s="11">
        <v>0.78899305555555566</v>
      </c>
      <c r="E168" s="12" t="s">
        <v>9</v>
      </c>
      <c r="F168" s="12">
        <v>25</v>
      </c>
      <c r="G168" s="12" t="s">
        <v>10</v>
      </c>
    </row>
    <row r="169" spans="3:7" ht="15" thickBot="1" x14ac:dyDescent="0.35">
      <c r="C169" s="10">
        <v>43248</v>
      </c>
      <c r="D169" s="11">
        <v>0.78901620370370373</v>
      </c>
      <c r="E169" s="12" t="s">
        <v>9</v>
      </c>
      <c r="F169" s="12">
        <v>23</v>
      </c>
      <c r="G169" s="12" t="s">
        <v>10</v>
      </c>
    </row>
    <row r="170" spans="3:7" ht="15" thickBot="1" x14ac:dyDescent="0.35">
      <c r="C170" s="10">
        <v>43248</v>
      </c>
      <c r="D170" s="11">
        <v>0.79190972222222211</v>
      </c>
      <c r="E170" s="12" t="s">
        <v>9</v>
      </c>
      <c r="F170" s="12">
        <v>10</v>
      </c>
      <c r="G170" s="12" t="s">
        <v>10</v>
      </c>
    </row>
    <row r="171" spans="3:7" ht="15" thickBot="1" x14ac:dyDescent="0.35">
      <c r="C171" s="10">
        <v>43248</v>
      </c>
      <c r="D171" s="11">
        <v>0.79795138888888895</v>
      </c>
      <c r="E171" s="12" t="s">
        <v>9</v>
      </c>
      <c r="F171" s="12">
        <v>10</v>
      </c>
      <c r="G171" s="12" t="s">
        <v>11</v>
      </c>
    </row>
    <row r="172" spans="3:7" ht="15" thickBot="1" x14ac:dyDescent="0.35">
      <c r="C172" s="10">
        <v>43248</v>
      </c>
      <c r="D172" s="11">
        <v>0.81376157407407401</v>
      </c>
      <c r="E172" s="12" t="s">
        <v>9</v>
      </c>
      <c r="F172" s="12">
        <v>16</v>
      </c>
      <c r="G172" s="12" t="s">
        <v>10</v>
      </c>
    </row>
    <row r="173" spans="3:7" ht="15" thickBot="1" x14ac:dyDescent="0.35">
      <c r="C173" s="10">
        <v>43248</v>
      </c>
      <c r="D173" s="11">
        <v>0.81377314814814816</v>
      </c>
      <c r="E173" s="12" t="s">
        <v>9</v>
      </c>
      <c r="F173" s="12">
        <v>15</v>
      </c>
      <c r="G173" s="12" t="s">
        <v>10</v>
      </c>
    </row>
    <row r="174" spans="3:7" ht="15" thickBot="1" x14ac:dyDescent="0.35">
      <c r="C174" s="10">
        <v>43248</v>
      </c>
      <c r="D174" s="11">
        <v>0.81538194444444445</v>
      </c>
      <c r="E174" s="12" t="s">
        <v>9</v>
      </c>
      <c r="F174" s="12">
        <v>11</v>
      </c>
      <c r="G174" s="12" t="s">
        <v>11</v>
      </c>
    </row>
    <row r="175" spans="3:7" ht="15" thickBot="1" x14ac:dyDescent="0.35">
      <c r="C175" s="10">
        <v>43248</v>
      </c>
      <c r="D175" s="11">
        <v>0.81695601851851851</v>
      </c>
      <c r="E175" s="12" t="s">
        <v>9</v>
      </c>
      <c r="F175" s="12">
        <v>11</v>
      </c>
      <c r="G175" s="12" t="s">
        <v>11</v>
      </c>
    </row>
    <row r="176" spans="3:7" ht="15" thickBot="1" x14ac:dyDescent="0.35">
      <c r="C176" s="10">
        <v>43248</v>
      </c>
      <c r="D176" s="11">
        <v>0.81835648148148143</v>
      </c>
      <c r="E176" s="12" t="s">
        <v>9</v>
      </c>
      <c r="F176" s="12">
        <v>17</v>
      </c>
      <c r="G176" s="12" t="s">
        <v>10</v>
      </c>
    </row>
    <row r="177" spans="3:7" ht="15" thickBot="1" x14ac:dyDescent="0.35">
      <c r="C177" s="10">
        <v>43248</v>
      </c>
      <c r="D177" s="11">
        <v>0.82731481481481473</v>
      </c>
      <c r="E177" s="12" t="s">
        <v>9</v>
      </c>
      <c r="F177" s="12">
        <v>10</v>
      </c>
      <c r="G177" s="12" t="s">
        <v>11</v>
      </c>
    </row>
    <row r="178" spans="3:7" ht="15" thickBot="1" x14ac:dyDescent="0.35">
      <c r="C178" s="10">
        <v>43248</v>
      </c>
      <c r="D178" s="11">
        <v>0.83104166666666668</v>
      </c>
      <c r="E178" s="12" t="s">
        <v>9</v>
      </c>
      <c r="F178" s="12">
        <v>21</v>
      </c>
      <c r="G178" s="12" t="s">
        <v>10</v>
      </c>
    </row>
    <row r="179" spans="3:7" ht="15" thickBot="1" x14ac:dyDescent="0.35">
      <c r="C179" s="10">
        <v>43248</v>
      </c>
      <c r="D179" s="11">
        <v>0.8383449074074073</v>
      </c>
      <c r="E179" s="12" t="s">
        <v>9</v>
      </c>
      <c r="F179" s="12">
        <v>11</v>
      </c>
      <c r="G179" s="12" t="s">
        <v>11</v>
      </c>
    </row>
    <row r="180" spans="3:7" ht="15" thickBot="1" x14ac:dyDescent="0.35">
      <c r="C180" s="10">
        <v>43248</v>
      </c>
      <c r="D180" s="11">
        <v>0.83969907407407407</v>
      </c>
      <c r="E180" s="12" t="s">
        <v>9</v>
      </c>
      <c r="F180" s="12">
        <v>11</v>
      </c>
      <c r="G180" s="12" t="s">
        <v>11</v>
      </c>
    </row>
    <row r="181" spans="3:7" ht="15" thickBot="1" x14ac:dyDescent="0.35">
      <c r="C181" s="10">
        <v>43248</v>
      </c>
      <c r="D181" s="11">
        <v>0.84137731481481481</v>
      </c>
      <c r="E181" s="12" t="s">
        <v>9</v>
      </c>
      <c r="F181" s="12">
        <v>32</v>
      </c>
      <c r="G181" s="12" t="s">
        <v>11</v>
      </c>
    </row>
    <row r="182" spans="3:7" ht="15" thickBot="1" x14ac:dyDescent="0.35">
      <c r="C182" s="10">
        <v>43248</v>
      </c>
      <c r="D182" s="11">
        <v>0.84442129629629636</v>
      </c>
      <c r="E182" s="12" t="s">
        <v>9</v>
      </c>
      <c r="F182" s="12">
        <v>11</v>
      </c>
      <c r="G182" s="12" t="s">
        <v>11</v>
      </c>
    </row>
    <row r="183" spans="3:7" ht="15" thickBot="1" x14ac:dyDescent="0.35">
      <c r="C183" s="10">
        <v>43248</v>
      </c>
      <c r="D183" s="11">
        <v>0.85361111111111121</v>
      </c>
      <c r="E183" s="12" t="s">
        <v>9</v>
      </c>
      <c r="F183" s="12">
        <v>22</v>
      </c>
      <c r="G183" s="12" t="s">
        <v>10</v>
      </c>
    </row>
    <row r="184" spans="3:7" ht="15" thickBot="1" x14ac:dyDescent="0.35">
      <c r="C184" s="10">
        <v>43248</v>
      </c>
      <c r="D184" s="11">
        <v>0.86858796296296292</v>
      </c>
      <c r="E184" s="12" t="s">
        <v>9</v>
      </c>
      <c r="F184" s="12">
        <v>17</v>
      </c>
      <c r="G184" s="12" t="s">
        <v>11</v>
      </c>
    </row>
    <row r="185" spans="3:7" ht="15" thickBot="1" x14ac:dyDescent="0.35">
      <c r="C185" s="10">
        <v>43248</v>
      </c>
      <c r="D185" s="11">
        <v>0.87273148148148139</v>
      </c>
      <c r="E185" s="12" t="s">
        <v>9</v>
      </c>
      <c r="F185" s="12">
        <v>14</v>
      </c>
      <c r="G185" s="12" t="s">
        <v>11</v>
      </c>
    </row>
    <row r="186" spans="3:7" ht="15" thickBot="1" x14ac:dyDescent="0.35">
      <c r="C186" s="10">
        <v>43248</v>
      </c>
      <c r="D186" s="11">
        <v>0.91162037037037036</v>
      </c>
      <c r="E186" s="12" t="s">
        <v>9</v>
      </c>
      <c r="F186" s="12">
        <v>11</v>
      </c>
      <c r="G186" s="12" t="s">
        <v>10</v>
      </c>
    </row>
    <row r="187" spans="3:7" ht="15" thickBot="1" x14ac:dyDescent="0.35">
      <c r="C187" s="10">
        <v>43248</v>
      </c>
      <c r="D187" s="11">
        <v>0.94813657407407403</v>
      </c>
      <c r="E187" s="12" t="s">
        <v>9</v>
      </c>
      <c r="F187" s="12">
        <v>11</v>
      </c>
      <c r="G187" s="12" t="s">
        <v>11</v>
      </c>
    </row>
    <row r="188" spans="3:7" ht="15" thickBot="1" x14ac:dyDescent="0.35">
      <c r="C188" s="10">
        <v>43249</v>
      </c>
      <c r="D188" s="11">
        <v>0.12026620370370371</v>
      </c>
      <c r="E188" s="12" t="s">
        <v>9</v>
      </c>
      <c r="F188" s="12">
        <v>23</v>
      </c>
      <c r="G188" s="12" t="s">
        <v>10</v>
      </c>
    </row>
    <row r="189" spans="3:7" ht="15" thickBot="1" x14ac:dyDescent="0.35">
      <c r="C189" s="10">
        <v>43249</v>
      </c>
      <c r="D189" s="11">
        <v>0.1227199074074074</v>
      </c>
      <c r="E189" s="12" t="s">
        <v>9</v>
      </c>
      <c r="F189" s="12">
        <v>11</v>
      </c>
      <c r="G189" s="12" t="s">
        <v>11</v>
      </c>
    </row>
    <row r="190" spans="3:7" ht="15" thickBot="1" x14ac:dyDescent="0.35">
      <c r="C190" s="10">
        <v>43249</v>
      </c>
      <c r="D190" s="11">
        <v>0.12306712962962962</v>
      </c>
      <c r="E190" s="12" t="s">
        <v>9</v>
      </c>
      <c r="F190" s="12">
        <v>10</v>
      </c>
      <c r="G190" s="12" t="s">
        <v>11</v>
      </c>
    </row>
    <row r="191" spans="3:7" ht="15" thickBot="1" x14ac:dyDescent="0.35">
      <c r="C191" s="10">
        <v>43249</v>
      </c>
      <c r="D191" s="11">
        <v>0.25079861111111112</v>
      </c>
      <c r="E191" s="12" t="s">
        <v>9</v>
      </c>
      <c r="F191" s="12">
        <v>10</v>
      </c>
      <c r="G191" s="12" t="s">
        <v>10</v>
      </c>
    </row>
    <row r="192" spans="3:7" ht="15" thickBot="1" x14ac:dyDescent="0.35">
      <c r="C192" s="10">
        <v>43249</v>
      </c>
      <c r="D192" s="11">
        <v>0.26516203703703706</v>
      </c>
      <c r="E192" s="12" t="s">
        <v>9</v>
      </c>
      <c r="F192" s="12">
        <v>18</v>
      </c>
      <c r="G192" s="12" t="s">
        <v>10</v>
      </c>
    </row>
    <row r="193" spans="3:7" ht="15" thickBot="1" x14ac:dyDescent="0.35">
      <c r="C193" s="10">
        <v>43249</v>
      </c>
      <c r="D193" s="11">
        <v>0.2807986111111111</v>
      </c>
      <c r="E193" s="12" t="s">
        <v>9</v>
      </c>
      <c r="F193" s="12">
        <v>11</v>
      </c>
      <c r="G193" s="12" t="s">
        <v>11</v>
      </c>
    </row>
    <row r="194" spans="3:7" ht="15" thickBot="1" x14ac:dyDescent="0.35">
      <c r="C194" s="10">
        <v>43249</v>
      </c>
      <c r="D194" s="11">
        <v>0.28228009259259262</v>
      </c>
      <c r="E194" s="12" t="s">
        <v>9</v>
      </c>
      <c r="F194" s="12">
        <v>10</v>
      </c>
      <c r="G194" s="12" t="s">
        <v>11</v>
      </c>
    </row>
    <row r="195" spans="3:7" ht="15" thickBot="1" x14ac:dyDescent="0.35">
      <c r="C195" s="10">
        <v>43249</v>
      </c>
      <c r="D195" s="11">
        <v>0.29006944444444444</v>
      </c>
      <c r="E195" s="12" t="s">
        <v>9</v>
      </c>
      <c r="F195" s="12">
        <v>12</v>
      </c>
      <c r="G195" s="12" t="s">
        <v>11</v>
      </c>
    </row>
    <row r="196" spans="3:7" ht="15" thickBot="1" x14ac:dyDescent="0.35">
      <c r="C196" s="10">
        <v>43249</v>
      </c>
      <c r="D196" s="11">
        <v>0.29547453703703702</v>
      </c>
      <c r="E196" s="12" t="s">
        <v>9</v>
      </c>
      <c r="F196" s="12">
        <v>11</v>
      </c>
      <c r="G196" s="12" t="s">
        <v>11</v>
      </c>
    </row>
    <row r="197" spans="3:7" ht="15" thickBot="1" x14ac:dyDescent="0.35">
      <c r="C197" s="10">
        <v>43249</v>
      </c>
      <c r="D197" s="11">
        <v>0.29697916666666668</v>
      </c>
      <c r="E197" s="12" t="s">
        <v>9</v>
      </c>
      <c r="F197" s="12">
        <v>14</v>
      </c>
      <c r="G197" s="12" t="s">
        <v>11</v>
      </c>
    </row>
    <row r="198" spans="3:7" ht="15" thickBot="1" x14ac:dyDescent="0.35">
      <c r="C198" s="10">
        <v>43249</v>
      </c>
      <c r="D198" s="11">
        <v>0.31862268518518516</v>
      </c>
      <c r="E198" s="12" t="s">
        <v>9</v>
      </c>
      <c r="F198" s="12">
        <v>12</v>
      </c>
      <c r="G198" s="12" t="s">
        <v>11</v>
      </c>
    </row>
    <row r="199" spans="3:7" ht="15" thickBot="1" x14ac:dyDescent="0.35">
      <c r="C199" s="10">
        <v>43249</v>
      </c>
      <c r="D199" s="11">
        <v>0.31912037037037039</v>
      </c>
      <c r="E199" s="12" t="s">
        <v>9</v>
      </c>
      <c r="F199" s="12">
        <v>11</v>
      </c>
      <c r="G199" s="12" t="s">
        <v>11</v>
      </c>
    </row>
    <row r="200" spans="3:7" ht="15" thickBot="1" x14ac:dyDescent="0.35">
      <c r="C200" s="10">
        <v>43249</v>
      </c>
      <c r="D200" s="11">
        <v>0.33399305555555553</v>
      </c>
      <c r="E200" s="12" t="s">
        <v>9</v>
      </c>
      <c r="F200" s="12">
        <v>11</v>
      </c>
      <c r="G200" s="12" t="s">
        <v>11</v>
      </c>
    </row>
    <row r="201" spans="3:7" ht="15" thickBot="1" x14ac:dyDescent="0.35">
      <c r="C201" s="10">
        <v>43249</v>
      </c>
      <c r="D201" s="11">
        <v>0.33866898148148145</v>
      </c>
      <c r="E201" s="12" t="s">
        <v>9</v>
      </c>
      <c r="F201" s="12">
        <v>11</v>
      </c>
      <c r="G201" s="12" t="s">
        <v>10</v>
      </c>
    </row>
    <row r="202" spans="3:7" ht="15" thickBot="1" x14ac:dyDescent="0.35">
      <c r="C202" s="10">
        <v>43249</v>
      </c>
      <c r="D202" s="11">
        <v>0.34166666666666662</v>
      </c>
      <c r="E202" s="12" t="s">
        <v>9</v>
      </c>
      <c r="F202" s="12">
        <v>14</v>
      </c>
      <c r="G202" s="12" t="s">
        <v>11</v>
      </c>
    </row>
    <row r="203" spans="3:7" ht="15" thickBot="1" x14ac:dyDescent="0.35">
      <c r="C203" s="10">
        <v>43249</v>
      </c>
      <c r="D203" s="11">
        <v>0.34177083333333336</v>
      </c>
      <c r="E203" s="12" t="s">
        <v>9</v>
      </c>
      <c r="F203" s="12">
        <v>13</v>
      </c>
      <c r="G203" s="12" t="s">
        <v>11</v>
      </c>
    </row>
    <row r="204" spans="3:7" ht="15" thickBot="1" x14ac:dyDescent="0.35">
      <c r="C204" s="10">
        <v>43249</v>
      </c>
      <c r="D204" s="11">
        <v>0.36652777777777779</v>
      </c>
      <c r="E204" s="12" t="s">
        <v>9</v>
      </c>
      <c r="F204" s="12">
        <v>10</v>
      </c>
      <c r="G204" s="12" t="s">
        <v>11</v>
      </c>
    </row>
    <row r="205" spans="3:7" ht="15" thickBot="1" x14ac:dyDescent="0.35">
      <c r="C205" s="10">
        <v>43249</v>
      </c>
      <c r="D205" s="11">
        <v>0.37402777777777779</v>
      </c>
      <c r="E205" s="12" t="s">
        <v>9</v>
      </c>
      <c r="F205" s="12">
        <v>15</v>
      </c>
      <c r="G205" s="12" t="s">
        <v>10</v>
      </c>
    </row>
    <row r="206" spans="3:7" ht="15" thickBot="1" x14ac:dyDescent="0.35">
      <c r="C206" s="10">
        <v>43249</v>
      </c>
      <c r="D206" s="11">
        <v>0.37708333333333338</v>
      </c>
      <c r="E206" s="12" t="s">
        <v>9</v>
      </c>
      <c r="F206" s="12">
        <v>14</v>
      </c>
      <c r="G206" s="12" t="s">
        <v>10</v>
      </c>
    </row>
    <row r="207" spans="3:7" ht="15" thickBot="1" x14ac:dyDescent="0.35">
      <c r="C207" s="10">
        <v>43249</v>
      </c>
      <c r="D207" s="11">
        <v>0.37759259259259265</v>
      </c>
      <c r="E207" s="12" t="s">
        <v>9</v>
      </c>
      <c r="F207" s="12">
        <v>9</v>
      </c>
      <c r="G207" s="12" t="s">
        <v>11</v>
      </c>
    </row>
    <row r="208" spans="3:7" ht="15" thickBot="1" x14ac:dyDescent="0.35">
      <c r="C208" s="10">
        <v>43249</v>
      </c>
      <c r="D208" s="11">
        <v>0.41846064814814815</v>
      </c>
      <c r="E208" s="12" t="s">
        <v>9</v>
      </c>
      <c r="F208" s="12">
        <v>8</v>
      </c>
      <c r="G208" s="12" t="s">
        <v>11</v>
      </c>
    </row>
    <row r="209" spans="3:7" ht="15" thickBot="1" x14ac:dyDescent="0.35">
      <c r="C209" s="10">
        <v>43249</v>
      </c>
      <c r="D209" s="11">
        <v>0.42789351851851848</v>
      </c>
      <c r="E209" s="12" t="s">
        <v>9</v>
      </c>
      <c r="F209" s="12">
        <v>14</v>
      </c>
      <c r="G209" s="12" t="s">
        <v>11</v>
      </c>
    </row>
    <row r="210" spans="3:7" ht="15" thickBot="1" x14ac:dyDescent="0.35">
      <c r="C210" s="10">
        <v>43249</v>
      </c>
      <c r="D210" s="11">
        <v>0.42791666666666667</v>
      </c>
      <c r="E210" s="12" t="s">
        <v>9</v>
      </c>
      <c r="F210" s="12">
        <v>16</v>
      </c>
      <c r="G210" s="12" t="s">
        <v>11</v>
      </c>
    </row>
    <row r="211" spans="3:7" ht="15" thickBot="1" x14ac:dyDescent="0.35">
      <c r="C211" s="10">
        <v>43249</v>
      </c>
      <c r="D211" s="11">
        <v>0.42792824074074076</v>
      </c>
      <c r="E211" s="12" t="s">
        <v>9</v>
      </c>
      <c r="F211" s="12">
        <v>18</v>
      </c>
      <c r="G211" s="12" t="s">
        <v>11</v>
      </c>
    </row>
    <row r="212" spans="3:7" ht="15" thickBot="1" x14ac:dyDescent="0.35">
      <c r="C212" s="10">
        <v>43249</v>
      </c>
      <c r="D212" s="11">
        <v>0.42796296296296293</v>
      </c>
      <c r="E212" s="12" t="s">
        <v>9</v>
      </c>
      <c r="F212" s="12">
        <v>26</v>
      </c>
      <c r="G212" s="12" t="s">
        <v>11</v>
      </c>
    </row>
    <row r="213" spans="3:7" ht="15" thickBot="1" x14ac:dyDescent="0.35">
      <c r="C213" s="10">
        <v>43249</v>
      </c>
      <c r="D213" s="11">
        <v>0.42798611111111112</v>
      </c>
      <c r="E213" s="12" t="s">
        <v>9</v>
      </c>
      <c r="F213" s="12">
        <v>15</v>
      </c>
      <c r="G213" s="12" t="s">
        <v>11</v>
      </c>
    </row>
    <row r="214" spans="3:7" ht="15" thickBot="1" x14ac:dyDescent="0.35">
      <c r="C214" s="10">
        <v>43249</v>
      </c>
      <c r="D214" s="11">
        <v>0.43244212962962963</v>
      </c>
      <c r="E214" s="12" t="s">
        <v>9</v>
      </c>
      <c r="F214" s="12">
        <v>26</v>
      </c>
      <c r="G214" s="12" t="s">
        <v>10</v>
      </c>
    </row>
    <row r="215" spans="3:7" ht="15" thickBot="1" x14ac:dyDescent="0.35">
      <c r="C215" s="10">
        <v>43249</v>
      </c>
      <c r="D215" s="11">
        <v>0.43988425925925928</v>
      </c>
      <c r="E215" s="12" t="s">
        <v>9</v>
      </c>
      <c r="F215" s="12">
        <v>11</v>
      </c>
      <c r="G215" s="12" t="s">
        <v>11</v>
      </c>
    </row>
    <row r="216" spans="3:7" ht="15" thickBot="1" x14ac:dyDescent="0.35">
      <c r="C216" s="10">
        <v>43249</v>
      </c>
      <c r="D216" s="11">
        <v>0.44171296296296297</v>
      </c>
      <c r="E216" s="12" t="s">
        <v>9</v>
      </c>
      <c r="F216" s="12">
        <v>10</v>
      </c>
      <c r="G216" s="12" t="s">
        <v>10</v>
      </c>
    </row>
    <row r="217" spans="3:7" ht="15" thickBot="1" x14ac:dyDescent="0.35">
      <c r="C217" s="10">
        <v>43249</v>
      </c>
      <c r="D217" s="11">
        <v>0.44377314814814817</v>
      </c>
      <c r="E217" s="12" t="s">
        <v>9</v>
      </c>
      <c r="F217" s="12">
        <v>14</v>
      </c>
      <c r="G217" s="12" t="s">
        <v>10</v>
      </c>
    </row>
    <row r="218" spans="3:7" ht="15" thickBot="1" x14ac:dyDescent="0.35">
      <c r="C218" s="10">
        <v>43249</v>
      </c>
      <c r="D218" s="11">
        <v>0.44388888888888894</v>
      </c>
      <c r="E218" s="12" t="s">
        <v>9</v>
      </c>
      <c r="F218" s="12">
        <v>14</v>
      </c>
      <c r="G218" s="12" t="s">
        <v>10</v>
      </c>
    </row>
    <row r="219" spans="3:7" ht="15" thickBot="1" x14ac:dyDescent="0.35">
      <c r="C219" s="10">
        <v>43249</v>
      </c>
      <c r="D219" s="11">
        <v>0.45903935185185185</v>
      </c>
      <c r="E219" s="12" t="s">
        <v>9</v>
      </c>
      <c r="F219" s="12">
        <v>27</v>
      </c>
      <c r="G219" s="12" t="s">
        <v>10</v>
      </c>
    </row>
    <row r="220" spans="3:7" ht="15" thickBot="1" x14ac:dyDescent="0.35">
      <c r="C220" s="10">
        <v>43249</v>
      </c>
      <c r="D220" s="11">
        <v>0.45991898148148147</v>
      </c>
      <c r="E220" s="12" t="s">
        <v>9</v>
      </c>
      <c r="F220" s="12">
        <v>12</v>
      </c>
      <c r="G220" s="12" t="s">
        <v>11</v>
      </c>
    </row>
    <row r="221" spans="3:7" ht="15" thickBot="1" x14ac:dyDescent="0.35">
      <c r="C221" s="10">
        <v>43249</v>
      </c>
      <c r="D221" s="11">
        <v>0.46043981481481483</v>
      </c>
      <c r="E221" s="12" t="s">
        <v>9</v>
      </c>
      <c r="F221" s="12">
        <v>11</v>
      </c>
      <c r="G221" s="12" t="s">
        <v>11</v>
      </c>
    </row>
    <row r="222" spans="3:7" ht="15" thickBot="1" x14ac:dyDescent="0.35">
      <c r="C222" s="10">
        <v>43249</v>
      </c>
      <c r="D222" s="11">
        <v>0.46599537037037037</v>
      </c>
      <c r="E222" s="12" t="s">
        <v>9</v>
      </c>
      <c r="F222" s="12">
        <v>10</v>
      </c>
      <c r="G222" s="12" t="s">
        <v>11</v>
      </c>
    </row>
    <row r="223" spans="3:7" ht="15" thickBot="1" x14ac:dyDescent="0.35">
      <c r="C223" s="10">
        <v>43249</v>
      </c>
      <c r="D223" s="11">
        <v>0.46812499999999996</v>
      </c>
      <c r="E223" s="12" t="s">
        <v>9</v>
      </c>
      <c r="F223" s="12">
        <v>11</v>
      </c>
      <c r="G223" s="12" t="s">
        <v>11</v>
      </c>
    </row>
    <row r="224" spans="3:7" ht="15" thickBot="1" x14ac:dyDescent="0.35">
      <c r="C224" s="10">
        <v>43249</v>
      </c>
      <c r="D224" s="11">
        <v>0.46869212962962964</v>
      </c>
      <c r="E224" s="12" t="s">
        <v>9</v>
      </c>
      <c r="F224" s="12">
        <v>10</v>
      </c>
      <c r="G224" s="12" t="s">
        <v>11</v>
      </c>
    </row>
    <row r="225" spans="3:7" ht="15" thickBot="1" x14ac:dyDescent="0.35">
      <c r="C225" s="10">
        <v>43249</v>
      </c>
      <c r="D225" s="11">
        <v>0.47107638888888892</v>
      </c>
      <c r="E225" s="12" t="s">
        <v>9</v>
      </c>
      <c r="F225" s="12">
        <v>10</v>
      </c>
      <c r="G225" s="12" t="s">
        <v>10</v>
      </c>
    </row>
    <row r="226" spans="3:7" ht="15" thickBot="1" x14ac:dyDescent="0.35">
      <c r="C226" s="10">
        <v>43249</v>
      </c>
      <c r="D226" s="11">
        <v>0.47192129629629626</v>
      </c>
      <c r="E226" s="12" t="s">
        <v>9</v>
      </c>
      <c r="F226" s="12">
        <v>13</v>
      </c>
      <c r="G226" s="12" t="s">
        <v>10</v>
      </c>
    </row>
    <row r="227" spans="3:7" ht="15" thickBot="1" x14ac:dyDescent="0.35">
      <c r="C227" s="10">
        <v>43249</v>
      </c>
      <c r="D227" s="11">
        <v>0.47627314814814814</v>
      </c>
      <c r="E227" s="12" t="s">
        <v>9</v>
      </c>
      <c r="F227" s="12">
        <v>11</v>
      </c>
      <c r="G227" s="12" t="s">
        <v>11</v>
      </c>
    </row>
    <row r="228" spans="3:7" ht="15" thickBot="1" x14ac:dyDescent="0.35">
      <c r="C228" s="10">
        <v>43249</v>
      </c>
      <c r="D228" s="11">
        <v>0.47863425925925923</v>
      </c>
      <c r="E228" s="12" t="s">
        <v>9</v>
      </c>
      <c r="F228" s="12">
        <v>10</v>
      </c>
      <c r="G228" s="12" t="s">
        <v>10</v>
      </c>
    </row>
    <row r="229" spans="3:7" ht="15" thickBot="1" x14ac:dyDescent="0.35">
      <c r="C229" s="10">
        <v>43249</v>
      </c>
      <c r="D229" s="11">
        <v>0.50850694444444444</v>
      </c>
      <c r="E229" s="12" t="s">
        <v>9</v>
      </c>
      <c r="F229" s="12">
        <v>10</v>
      </c>
      <c r="G229" s="12" t="s">
        <v>11</v>
      </c>
    </row>
    <row r="230" spans="3:7" ht="15" thickBot="1" x14ac:dyDescent="0.35">
      <c r="C230" s="10">
        <v>43249</v>
      </c>
      <c r="D230" s="11">
        <v>0.50851851851851848</v>
      </c>
      <c r="E230" s="12" t="s">
        <v>9</v>
      </c>
      <c r="F230" s="12">
        <v>10</v>
      </c>
      <c r="G230" s="12" t="s">
        <v>11</v>
      </c>
    </row>
    <row r="231" spans="3:7" ht="15" thickBot="1" x14ac:dyDescent="0.35">
      <c r="C231" s="10">
        <v>43249</v>
      </c>
      <c r="D231" s="11">
        <v>0.51598379629629632</v>
      </c>
      <c r="E231" s="12" t="s">
        <v>9</v>
      </c>
      <c r="F231" s="12">
        <v>10</v>
      </c>
      <c r="G231" s="12" t="s">
        <v>10</v>
      </c>
    </row>
    <row r="232" spans="3:7" ht="15" thickBot="1" x14ac:dyDescent="0.35">
      <c r="C232" s="10">
        <v>43249</v>
      </c>
      <c r="D232" s="11">
        <v>0.52333333333333332</v>
      </c>
      <c r="E232" s="12" t="s">
        <v>9</v>
      </c>
      <c r="F232" s="12">
        <v>12</v>
      </c>
      <c r="G232" s="12" t="s">
        <v>10</v>
      </c>
    </row>
    <row r="233" spans="3:7" ht="15" thickBot="1" x14ac:dyDescent="0.35">
      <c r="C233" s="10">
        <v>43249</v>
      </c>
      <c r="D233" s="11">
        <v>0.52481481481481485</v>
      </c>
      <c r="E233" s="12" t="s">
        <v>9</v>
      </c>
      <c r="F233" s="12">
        <v>17</v>
      </c>
      <c r="G233" s="12" t="s">
        <v>10</v>
      </c>
    </row>
    <row r="234" spans="3:7" ht="15" thickBot="1" x14ac:dyDescent="0.35">
      <c r="C234" s="10">
        <v>43249</v>
      </c>
      <c r="D234" s="11">
        <v>0.52489583333333334</v>
      </c>
      <c r="E234" s="12" t="s">
        <v>9</v>
      </c>
      <c r="F234" s="12">
        <v>20</v>
      </c>
      <c r="G234" s="12" t="s">
        <v>10</v>
      </c>
    </row>
    <row r="235" spans="3:7" ht="15" thickBot="1" x14ac:dyDescent="0.35">
      <c r="C235" s="10">
        <v>43249</v>
      </c>
      <c r="D235" s="11">
        <v>0.52878472222222228</v>
      </c>
      <c r="E235" s="12" t="s">
        <v>9</v>
      </c>
      <c r="F235" s="12">
        <v>11</v>
      </c>
      <c r="G235" s="12" t="s">
        <v>11</v>
      </c>
    </row>
    <row r="236" spans="3:7" ht="15" thickBot="1" x14ac:dyDescent="0.35">
      <c r="C236" s="10">
        <v>43249</v>
      </c>
      <c r="D236" s="11">
        <v>0.5292824074074074</v>
      </c>
      <c r="E236" s="12" t="s">
        <v>9</v>
      </c>
      <c r="F236" s="12">
        <v>23</v>
      </c>
      <c r="G236" s="12" t="s">
        <v>10</v>
      </c>
    </row>
    <row r="237" spans="3:7" ht="15" thickBot="1" x14ac:dyDescent="0.35">
      <c r="C237" s="10">
        <v>43249</v>
      </c>
      <c r="D237" s="11">
        <v>0.54439814814814813</v>
      </c>
      <c r="E237" s="12" t="s">
        <v>9</v>
      </c>
      <c r="F237" s="12">
        <v>18</v>
      </c>
      <c r="G237" s="12" t="s">
        <v>11</v>
      </c>
    </row>
    <row r="238" spans="3:7" ht="15" thickBot="1" x14ac:dyDescent="0.35">
      <c r="C238" s="10">
        <v>43249</v>
      </c>
      <c r="D238" s="11">
        <v>0.58002314814814815</v>
      </c>
      <c r="E238" s="12" t="s">
        <v>9</v>
      </c>
      <c r="F238" s="12">
        <v>10</v>
      </c>
      <c r="G238" s="12" t="s">
        <v>10</v>
      </c>
    </row>
    <row r="239" spans="3:7" ht="15" thickBot="1" x14ac:dyDescent="0.35">
      <c r="C239" s="10">
        <v>43249</v>
      </c>
      <c r="D239" s="11">
        <v>0.60341435185185188</v>
      </c>
      <c r="E239" s="12" t="s">
        <v>9</v>
      </c>
      <c r="F239" s="12">
        <v>9</v>
      </c>
      <c r="G239" s="12" t="s">
        <v>11</v>
      </c>
    </row>
    <row r="240" spans="3:7" ht="15" thickBot="1" x14ac:dyDescent="0.35">
      <c r="C240" s="10">
        <v>43249</v>
      </c>
      <c r="D240" s="11">
        <v>0.61398148148148146</v>
      </c>
      <c r="E240" s="12" t="s">
        <v>9</v>
      </c>
      <c r="F240" s="12">
        <v>10</v>
      </c>
      <c r="G240" s="12" t="s">
        <v>10</v>
      </c>
    </row>
    <row r="241" spans="3:7" ht="15" thickBot="1" x14ac:dyDescent="0.35">
      <c r="C241" s="10">
        <v>43249</v>
      </c>
      <c r="D241" s="11">
        <v>0.61567129629629636</v>
      </c>
      <c r="E241" s="12" t="s">
        <v>9</v>
      </c>
      <c r="F241" s="12">
        <v>17</v>
      </c>
      <c r="G241" s="12" t="s">
        <v>10</v>
      </c>
    </row>
    <row r="242" spans="3:7" ht="15" thickBot="1" x14ac:dyDescent="0.35">
      <c r="C242" s="10">
        <v>43249</v>
      </c>
      <c r="D242" s="11">
        <v>0.61570601851851847</v>
      </c>
      <c r="E242" s="12" t="s">
        <v>9</v>
      </c>
      <c r="F242" s="12">
        <v>21</v>
      </c>
      <c r="G242" s="12" t="s">
        <v>10</v>
      </c>
    </row>
    <row r="243" spans="3:7" ht="15" thickBot="1" x14ac:dyDescent="0.35">
      <c r="C243" s="10">
        <v>43249</v>
      </c>
      <c r="D243" s="11">
        <v>0.61571759259259262</v>
      </c>
      <c r="E243" s="12" t="s">
        <v>9</v>
      </c>
      <c r="F243" s="12">
        <v>20</v>
      </c>
      <c r="G243" s="12" t="s">
        <v>10</v>
      </c>
    </row>
    <row r="244" spans="3:7" ht="15" thickBot="1" x14ac:dyDescent="0.35">
      <c r="C244" s="10">
        <v>43249</v>
      </c>
      <c r="D244" s="11">
        <v>0.61574074074074081</v>
      </c>
      <c r="E244" s="12" t="s">
        <v>9</v>
      </c>
      <c r="F244" s="12">
        <v>24</v>
      </c>
      <c r="G244" s="12" t="s">
        <v>10</v>
      </c>
    </row>
    <row r="245" spans="3:7" ht="15" thickBot="1" x14ac:dyDescent="0.35">
      <c r="C245" s="10">
        <v>43249</v>
      </c>
      <c r="D245" s="11">
        <v>0.61575231481481485</v>
      </c>
      <c r="E245" s="12" t="s">
        <v>9</v>
      </c>
      <c r="F245" s="12">
        <v>24</v>
      </c>
      <c r="G245" s="12" t="s">
        <v>10</v>
      </c>
    </row>
    <row r="246" spans="3:7" ht="15" thickBot="1" x14ac:dyDescent="0.35">
      <c r="C246" s="10">
        <v>43249</v>
      </c>
      <c r="D246" s="11">
        <v>0.62111111111111106</v>
      </c>
      <c r="E246" s="12" t="s">
        <v>9</v>
      </c>
      <c r="F246" s="12">
        <v>24</v>
      </c>
      <c r="G246" s="12" t="s">
        <v>11</v>
      </c>
    </row>
    <row r="247" spans="3:7" ht="15" thickBot="1" x14ac:dyDescent="0.35">
      <c r="C247" s="10">
        <v>43249</v>
      </c>
      <c r="D247" s="11">
        <v>0.62730324074074073</v>
      </c>
      <c r="E247" s="12" t="s">
        <v>9</v>
      </c>
      <c r="F247" s="12">
        <v>6</v>
      </c>
      <c r="G247" s="12" t="s">
        <v>11</v>
      </c>
    </row>
    <row r="248" spans="3:7" ht="15" thickBot="1" x14ac:dyDescent="0.35">
      <c r="C248" s="10">
        <v>43249</v>
      </c>
      <c r="D248" s="11">
        <v>0.64337962962962958</v>
      </c>
      <c r="E248" s="12" t="s">
        <v>9</v>
      </c>
      <c r="F248" s="12">
        <v>10</v>
      </c>
      <c r="G248" s="12" t="s">
        <v>10</v>
      </c>
    </row>
    <row r="249" spans="3:7" ht="15" thickBot="1" x14ac:dyDescent="0.35">
      <c r="C249" s="10">
        <v>43249</v>
      </c>
      <c r="D249" s="11">
        <v>0.64348379629629626</v>
      </c>
      <c r="E249" s="12" t="s">
        <v>9</v>
      </c>
      <c r="F249" s="12">
        <v>12</v>
      </c>
      <c r="G249" s="12" t="s">
        <v>11</v>
      </c>
    </row>
    <row r="250" spans="3:7" ht="15" thickBot="1" x14ac:dyDescent="0.35">
      <c r="C250" s="10">
        <v>43249</v>
      </c>
      <c r="D250" s="11">
        <v>0.65746527777777775</v>
      </c>
      <c r="E250" s="12" t="s">
        <v>9</v>
      </c>
      <c r="F250" s="12">
        <v>10</v>
      </c>
      <c r="G250" s="12" t="s">
        <v>10</v>
      </c>
    </row>
    <row r="251" spans="3:7" ht="15" thickBot="1" x14ac:dyDescent="0.35">
      <c r="C251" s="10">
        <v>43249</v>
      </c>
      <c r="D251" s="11">
        <v>0.65930555555555559</v>
      </c>
      <c r="E251" s="12" t="s">
        <v>9</v>
      </c>
      <c r="F251" s="12">
        <v>11</v>
      </c>
      <c r="G251" s="12" t="s">
        <v>10</v>
      </c>
    </row>
    <row r="252" spans="3:7" ht="15" thickBot="1" x14ac:dyDescent="0.35">
      <c r="C252" s="10">
        <v>43249</v>
      </c>
      <c r="D252" s="11">
        <v>0.65932870370370367</v>
      </c>
      <c r="E252" s="12" t="s">
        <v>9</v>
      </c>
      <c r="F252" s="12">
        <v>10</v>
      </c>
      <c r="G252" s="12" t="s">
        <v>10</v>
      </c>
    </row>
    <row r="253" spans="3:7" ht="15" thickBot="1" x14ac:dyDescent="0.35">
      <c r="C253" s="10">
        <v>43249</v>
      </c>
      <c r="D253" s="11">
        <v>0.65934027777777782</v>
      </c>
      <c r="E253" s="12" t="s">
        <v>9</v>
      </c>
      <c r="F253" s="12">
        <v>9</v>
      </c>
      <c r="G253" s="12" t="s">
        <v>10</v>
      </c>
    </row>
    <row r="254" spans="3:7" ht="15" thickBot="1" x14ac:dyDescent="0.35">
      <c r="C254" s="10">
        <v>43249</v>
      </c>
      <c r="D254" s="11">
        <v>0.66466435185185191</v>
      </c>
      <c r="E254" s="12" t="s">
        <v>9</v>
      </c>
      <c r="F254" s="12">
        <v>12</v>
      </c>
      <c r="G254" s="12" t="s">
        <v>11</v>
      </c>
    </row>
    <row r="255" spans="3:7" ht="15" thickBot="1" x14ac:dyDescent="0.35">
      <c r="C255" s="10">
        <v>43249</v>
      </c>
      <c r="D255" s="11">
        <v>0.6716550925925926</v>
      </c>
      <c r="E255" s="12" t="s">
        <v>9</v>
      </c>
      <c r="F255" s="12">
        <v>26</v>
      </c>
      <c r="G255" s="12" t="s">
        <v>10</v>
      </c>
    </row>
    <row r="256" spans="3:7" ht="15" thickBot="1" x14ac:dyDescent="0.35">
      <c r="C256" s="10">
        <v>43249</v>
      </c>
      <c r="D256" s="11">
        <v>0.67188657407407415</v>
      </c>
      <c r="E256" s="12" t="s">
        <v>9</v>
      </c>
      <c r="F256" s="12">
        <v>21</v>
      </c>
      <c r="G256" s="12" t="s">
        <v>10</v>
      </c>
    </row>
    <row r="257" spans="3:7" ht="15" thickBot="1" x14ac:dyDescent="0.35">
      <c r="C257" s="10">
        <v>43249</v>
      </c>
      <c r="D257" s="11">
        <v>0.6740856481481482</v>
      </c>
      <c r="E257" s="12" t="s">
        <v>9</v>
      </c>
      <c r="F257" s="12">
        <v>17</v>
      </c>
      <c r="G257" s="12" t="s">
        <v>11</v>
      </c>
    </row>
    <row r="258" spans="3:7" ht="15" thickBot="1" x14ac:dyDescent="0.35">
      <c r="C258" s="10">
        <v>43249</v>
      </c>
      <c r="D258" s="11">
        <v>0.67414351851851861</v>
      </c>
      <c r="E258" s="12" t="s">
        <v>9</v>
      </c>
      <c r="F258" s="12">
        <v>10</v>
      </c>
      <c r="G258" s="12" t="s">
        <v>11</v>
      </c>
    </row>
    <row r="259" spans="3:7" ht="15" thickBot="1" x14ac:dyDescent="0.35">
      <c r="C259" s="10">
        <v>43249</v>
      </c>
      <c r="D259" s="11">
        <v>0.67415509259259254</v>
      </c>
      <c r="E259" s="12" t="s">
        <v>9</v>
      </c>
      <c r="F259" s="12">
        <v>22</v>
      </c>
      <c r="G259" s="12" t="s">
        <v>10</v>
      </c>
    </row>
    <row r="260" spans="3:7" ht="15" thickBot="1" x14ac:dyDescent="0.35">
      <c r="C260" s="10">
        <v>43249</v>
      </c>
      <c r="D260" s="11">
        <v>0.67418981481481488</v>
      </c>
      <c r="E260" s="12" t="s">
        <v>9</v>
      </c>
      <c r="F260" s="12">
        <v>21</v>
      </c>
      <c r="G260" s="12" t="s">
        <v>10</v>
      </c>
    </row>
    <row r="261" spans="3:7" ht="15" thickBot="1" x14ac:dyDescent="0.35">
      <c r="C261" s="10">
        <v>43249</v>
      </c>
      <c r="D261" s="11">
        <v>0.68788194444444439</v>
      </c>
      <c r="E261" s="12" t="s">
        <v>9</v>
      </c>
      <c r="F261" s="12">
        <v>20</v>
      </c>
      <c r="G261" s="12" t="s">
        <v>11</v>
      </c>
    </row>
    <row r="262" spans="3:7" ht="15" thickBot="1" x14ac:dyDescent="0.35">
      <c r="C262" s="10">
        <v>43249</v>
      </c>
      <c r="D262" s="11">
        <v>0.69829861111111102</v>
      </c>
      <c r="E262" s="12" t="s">
        <v>9</v>
      </c>
      <c r="F262" s="12">
        <v>20</v>
      </c>
      <c r="G262" s="12" t="s">
        <v>10</v>
      </c>
    </row>
    <row r="263" spans="3:7" ht="15" thickBot="1" x14ac:dyDescent="0.35">
      <c r="C263" s="10">
        <v>43249</v>
      </c>
      <c r="D263" s="11">
        <v>0.70502314814814815</v>
      </c>
      <c r="E263" s="12" t="s">
        <v>9</v>
      </c>
      <c r="F263" s="12">
        <v>18</v>
      </c>
      <c r="G263" s="12" t="s">
        <v>10</v>
      </c>
    </row>
    <row r="264" spans="3:7" ht="15" thickBot="1" x14ac:dyDescent="0.35">
      <c r="C264" s="10">
        <v>43249</v>
      </c>
      <c r="D264" s="11">
        <v>0.70521990740740748</v>
      </c>
      <c r="E264" s="12" t="s">
        <v>9</v>
      </c>
      <c r="F264" s="12">
        <v>18</v>
      </c>
      <c r="G264" s="12" t="s">
        <v>10</v>
      </c>
    </row>
    <row r="265" spans="3:7" ht="15" thickBot="1" x14ac:dyDescent="0.35">
      <c r="C265" s="10">
        <v>43249</v>
      </c>
      <c r="D265" s="11">
        <v>0.70524305555555555</v>
      </c>
      <c r="E265" s="12" t="s">
        <v>9</v>
      </c>
      <c r="F265" s="12">
        <v>16</v>
      </c>
      <c r="G265" s="12" t="s">
        <v>10</v>
      </c>
    </row>
    <row r="266" spans="3:7" ht="15" thickBot="1" x14ac:dyDescent="0.35">
      <c r="C266" s="10">
        <v>43249</v>
      </c>
      <c r="D266" s="11">
        <v>0.7120023148148148</v>
      </c>
      <c r="E266" s="12" t="s">
        <v>9</v>
      </c>
      <c r="F266" s="12">
        <v>23</v>
      </c>
      <c r="G266" s="12" t="s">
        <v>10</v>
      </c>
    </row>
    <row r="267" spans="3:7" ht="15" thickBot="1" x14ac:dyDescent="0.35">
      <c r="C267" s="10">
        <v>43249</v>
      </c>
      <c r="D267" s="11">
        <v>0.71204861111111117</v>
      </c>
      <c r="E267" s="12" t="s">
        <v>9</v>
      </c>
      <c r="F267" s="12">
        <v>15</v>
      </c>
      <c r="G267" s="12" t="s">
        <v>10</v>
      </c>
    </row>
    <row r="268" spans="3:7" ht="15" thickBot="1" x14ac:dyDescent="0.35">
      <c r="C268" s="10">
        <v>43249</v>
      </c>
      <c r="D268" s="11">
        <v>0.71392361111111102</v>
      </c>
      <c r="E268" s="12" t="s">
        <v>9</v>
      </c>
      <c r="F268" s="12">
        <v>11</v>
      </c>
      <c r="G268" s="12" t="s">
        <v>11</v>
      </c>
    </row>
    <row r="269" spans="3:7" ht="15" thickBot="1" x14ac:dyDescent="0.35">
      <c r="C269" s="10">
        <v>43249</v>
      </c>
      <c r="D269" s="11">
        <v>0.71429398148148149</v>
      </c>
      <c r="E269" s="12" t="s">
        <v>9</v>
      </c>
      <c r="F269" s="12">
        <v>22</v>
      </c>
      <c r="G269" s="12" t="s">
        <v>10</v>
      </c>
    </row>
    <row r="270" spans="3:7" ht="15" thickBot="1" x14ac:dyDescent="0.35">
      <c r="C270" s="10">
        <v>43249</v>
      </c>
      <c r="D270" s="11">
        <v>0.71832175925925934</v>
      </c>
      <c r="E270" s="12" t="s">
        <v>9</v>
      </c>
      <c r="F270" s="12">
        <v>18</v>
      </c>
      <c r="G270" s="12" t="s">
        <v>10</v>
      </c>
    </row>
    <row r="271" spans="3:7" ht="15" thickBot="1" x14ac:dyDescent="0.35">
      <c r="C271" s="10">
        <v>43249</v>
      </c>
      <c r="D271" s="11">
        <v>0.71891203703703699</v>
      </c>
      <c r="E271" s="12" t="s">
        <v>9</v>
      </c>
      <c r="F271" s="12">
        <v>13</v>
      </c>
      <c r="G271" s="12" t="s">
        <v>11</v>
      </c>
    </row>
    <row r="272" spans="3:7" ht="15" thickBot="1" x14ac:dyDescent="0.35">
      <c r="C272" s="10">
        <v>43249</v>
      </c>
      <c r="D272" s="11">
        <v>0.72109953703703711</v>
      </c>
      <c r="E272" s="12" t="s">
        <v>9</v>
      </c>
      <c r="F272" s="12">
        <v>32</v>
      </c>
      <c r="G272" s="12" t="s">
        <v>10</v>
      </c>
    </row>
    <row r="273" spans="3:7" ht="15" thickBot="1" x14ac:dyDescent="0.35">
      <c r="C273" s="10">
        <v>43249</v>
      </c>
      <c r="D273" s="11">
        <v>0.72111111111111104</v>
      </c>
      <c r="E273" s="12" t="s">
        <v>9</v>
      </c>
      <c r="F273" s="12">
        <v>29</v>
      </c>
      <c r="G273" s="12" t="s">
        <v>10</v>
      </c>
    </row>
    <row r="274" spans="3:7" ht="15" thickBot="1" x14ac:dyDescent="0.35">
      <c r="C274" s="10">
        <v>43249</v>
      </c>
      <c r="D274" s="11">
        <v>0.72113425925925922</v>
      </c>
      <c r="E274" s="12" t="s">
        <v>9</v>
      </c>
      <c r="F274" s="12">
        <v>34</v>
      </c>
      <c r="G274" s="12" t="s">
        <v>10</v>
      </c>
    </row>
    <row r="275" spans="3:7" ht="15" thickBot="1" x14ac:dyDescent="0.35">
      <c r="C275" s="10">
        <v>43249</v>
      </c>
      <c r="D275" s="11">
        <v>0.72273148148148147</v>
      </c>
      <c r="E275" s="12" t="s">
        <v>9</v>
      </c>
      <c r="F275" s="12">
        <v>30</v>
      </c>
      <c r="G275" s="12" t="s">
        <v>11</v>
      </c>
    </row>
    <row r="276" spans="3:7" ht="15" thickBot="1" x14ac:dyDescent="0.35">
      <c r="C276" s="10">
        <v>43249</v>
      </c>
      <c r="D276" s="11">
        <v>0.7262615740740741</v>
      </c>
      <c r="E276" s="12" t="s">
        <v>9</v>
      </c>
      <c r="F276" s="12">
        <v>25</v>
      </c>
      <c r="G276" s="12" t="s">
        <v>10</v>
      </c>
    </row>
    <row r="277" spans="3:7" ht="15" thickBot="1" x14ac:dyDescent="0.35">
      <c r="C277" s="10">
        <v>43249</v>
      </c>
      <c r="D277" s="11">
        <v>0.7278472222222222</v>
      </c>
      <c r="E277" s="12" t="s">
        <v>9</v>
      </c>
      <c r="F277" s="12">
        <v>32</v>
      </c>
      <c r="G277" s="12" t="s">
        <v>10</v>
      </c>
    </row>
    <row r="278" spans="3:7" ht="15" thickBot="1" x14ac:dyDescent="0.35">
      <c r="C278" s="10">
        <v>43249</v>
      </c>
      <c r="D278" s="11">
        <v>0.72976851851851843</v>
      </c>
      <c r="E278" s="12" t="s">
        <v>9</v>
      </c>
      <c r="F278" s="12">
        <v>25</v>
      </c>
      <c r="G278" s="12" t="s">
        <v>11</v>
      </c>
    </row>
    <row r="279" spans="3:7" ht="15" thickBot="1" x14ac:dyDescent="0.35">
      <c r="C279" s="10">
        <v>43249</v>
      </c>
      <c r="D279" s="11">
        <v>0.73089120370370375</v>
      </c>
      <c r="E279" s="12" t="s">
        <v>9</v>
      </c>
      <c r="F279" s="12">
        <v>26</v>
      </c>
      <c r="G279" s="12" t="s">
        <v>10</v>
      </c>
    </row>
    <row r="280" spans="3:7" ht="15" thickBot="1" x14ac:dyDescent="0.35">
      <c r="C280" s="10">
        <v>43249</v>
      </c>
      <c r="D280" s="11">
        <v>0.73099537037037043</v>
      </c>
      <c r="E280" s="12" t="s">
        <v>9</v>
      </c>
      <c r="F280" s="12">
        <v>14</v>
      </c>
      <c r="G280" s="12" t="s">
        <v>10</v>
      </c>
    </row>
    <row r="281" spans="3:7" ht="15" thickBot="1" x14ac:dyDescent="0.35">
      <c r="C281" s="10">
        <v>43249</v>
      </c>
      <c r="D281" s="11">
        <v>0.73168981481481488</v>
      </c>
      <c r="E281" s="12" t="s">
        <v>9</v>
      </c>
      <c r="F281" s="12">
        <v>17</v>
      </c>
      <c r="G281" s="12" t="s">
        <v>11</v>
      </c>
    </row>
    <row r="282" spans="3:7" ht="15" thickBot="1" x14ac:dyDescent="0.35">
      <c r="C282" s="10">
        <v>43249</v>
      </c>
      <c r="D282" s="11">
        <v>0.73343749999999996</v>
      </c>
      <c r="E282" s="12" t="s">
        <v>9</v>
      </c>
      <c r="F282" s="12">
        <v>14</v>
      </c>
      <c r="G282" s="12" t="s">
        <v>11</v>
      </c>
    </row>
    <row r="283" spans="3:7" ht="15" thickBot="1" x14ac:dyDescent="0.35">
      <c r="C283" s="10">
        <v>43249</v>
      </c>
      <c r="D283" s="11">
        <v>0.73453703703703699</v>
      </c>
      <c r="E283" s="12" t="s">
        <v>9</v>
      </c>
      <c r="F283" s="12">
        <v>25</v>
      </c>
      <c r="G283" s="12" t="s">
        <v>10</v>
      </c>
    </row>
    <row r="284" spans="3:7" ht="15" thickBot="1" x14ac:dyDescent="0.35">
      <c r="C284" s="10">
        <v>43249</v>
      </c>
      <c r="D284" s="11">
        <v>0.73585648148148142</v>
      </c>
      <c r="E284" s="12" t="s">
        <v>9</v>
      </c>
      <c r="F284" s="12">
        <v>24</v>
      </c>
      <c r="G284" s="12" t="s">
        <v>10</v>
      </c>
    </row>
    <row r="285" spans="3:7" ht="15" thickBot="1" x14ac:dyDescent="0.35">
      <c r="C285" s="10">
        <v>43249</v>
      </c>
      <c r="D285" s="11">
        <v>0.73614583333333339</v>
      </c>
      <c r="E285" s="12" t="s">
        <v>9</v>
      </c>
      <c r="F285" s="12">
        <v>15</v>
      </c>
      <c r="G285" s="12" t="s">
        <v>11</v>
      </c>
    </row>
    <row r="286" spans="3:7" ht="15" thickBot="1" x14ac:dyDescent="0.35">
      <c r="C286" s="10">
        <v>43249</v>
      </c>
      <c r="D286" s="11">
        <v>0.73995370370370372</v>
      </c>
      <c r="E286" s="12" t="s">
        <v>9</v>
      </c>
      <c r="F286" s="12">
        <v>10</v>
      </c>
      <c r="G286" s="12" t="s">
        <v>11</v>
      </c>
    </row>
    <row r="287" spans="3:7" ht="15" thickBot="1" x14ac:dyDescent="0.35">
      <c r="C287" s="10">
        <v>43249</v>
      </c>
      <c r="D287" s="11">
        <v>0.74518518518518517</v>
      </c>
      <c r="E287" s="12" t="s">
        <v>9</v>
      </c>
      <c r="F287" s="12">
        <v>25</v>
      </c>
      <c r="G287" s="12" t="s">
        <v>10</v>
      </c>
    </row>
    <row r="288" spans="3:7" ht="15" thickBot="1" x14ac:dyDescent="0.35">
      <c r="C288" s="10">
        <v>43249</v>
      </c>
      <c r="D288" s="11">
        <v>0.74858796296296293</v>
      </c>
      <c r="E288" s="12" t="s">
        <v>9</v>
      </c>
      <c r="F288" s="12">
        <v>16</v>
      </c>
      <c r="G288" s="12" t="s">
        <v>10</v>
      </c>
    </row>
    <row r="289" spans="3:7" ht="15" thickBot="1" x14ac:dyDescent="0.35">
      <c r="C289" s="10">
        <v>43249</v>
      </c>
      <c r="D289" s="11">
        <v>0.76318287037037036</v>
      </c>
      <c r="E289" s="12" t="s">
        <v>9</v>
      </c>
      <c r="F289" s="12">
        <v>15</v>
      </c>
      <c r="G289" s="12" t="s">
        <v>10</v>
      </c>
    </row>
    <row r="290" spans="3:7" ht="15" thickBot="1" x14ac:dyDescent="0.35">
      <c r="C290" s="10">
        <v>43249</v>
      </c>
      <c r="D290" s="11">
        <v>0.7631944444444444</v>
      </c>
      <c r="E290" s="12" t="s">
        <v>9</v>
      </c>
      <c r="F290" s="12">
        <v>17</v>
      </c>
      <c r="G290" s="12" t="s">
        <v>10</v>
      </c>
    </row>
    <row r="291" spans="3:7" ht="15" thickBot="1" x14ac:dyDescent="0.35">
      <c r="C291" s="10">
        <v>43249</v>
      </c>
      <c r="D291" s="11">
        <v>0.7632175925925927</v>
      </c>
      <c r="E291" s="12" t="s">
        <v>9</v>
      </c>
      <c r="F291" s="12">
        <v>22</v>
      </c>
      <c r="G291" s="12" t="s">
        <v>10</v>
      </c>
    </row>
    <row r="292" spans="3:7" ht="15" thickBot="1" x14ac:dyDescent="0.35">
      <c r="C292" s="10">
        <v>43249</v>
      </c>
      <c r="D292" s="11">
        <v>0.76481481481481473</v>
      </c>
      <c r="E292" s="12" t="s">
        <v>9</v>
      </c>
      <c r="F292" s="12">
        <v>14</v>
      </c>
      <c r="G292" s="12" t="s">
        <v>10</v>
      </c>
    </row>
    <row r="293" spans="3:7" ht="15" thickBot="1" x14ac:dyDescent="0.35">
      <c r="C293" s="10">
        <v>43249</v>
      </c>
      <c r="D293" s="11">
        <v>0.76483796296296302</v>
      </c>
      <c r="E293" s="12" t="s">
        <v>9</v>
      </c>
      <c r="F293" s="12">
        <v>10</v>
      </c>
      <c r="G293" s="12" t="s">
        <v>10</v>
      </c>
    </row>
    <row r="294" spans="3:7" ht="15" thickBot="1" x14ac:dyDescent="0.35">
      <c r="C294" s="10">
        <v>43249</v>
      </c>
      <c r="D294" s="11">
        <v>0.77063657407407404</v>
      </c>
      <c r="E294" s="12" t="s">
        <v>9</v>
      </c>
      <c r="F294" s="12">
        <v>25</v>
      </c>
      <c r="G294" s="12" t="s">
        <v>10</v>
      </c>
    </row>
    <row r="295" spans="3:7" ht="15" thickBot="1" x14ac:dyDescent="0.35">
      <c r="C295" s="10">
        <v>43249</v>
      </c>
      <c r="D295" s="11">
        <v>0.77068287037037031</v>
      </c>
      <c r="E295" s="12" t="s">
        <v>9</v>
      </c>
      <c r="F295" s="12">
        <v>29</v>
      </c>
      <c r="G295" s="12" t="s">
        <v>10</v>
      </c>
    </row>
    <row r="296" spans="3:7" ht="15" thickBot="1" x14ac:dyDescent="0.35">
      <c r="C296" s="10">
        <v>43249</v>
      </c>
      <c r="D296" s="11">
        <v>0.77597222222222229</v>
      </c>
      <c r="E296" s="12" t="s">
        <v>9</v>
      </c>
      <c r="F296" s="12">
        <v>17</v>
      </c>
      <c r="G296" s="12" t="s">
        <v>10</v>
      </c>
    </row>
    <row r="297" spans="3:7" ht="15" thickBot="1" x14ac:dyDescent="0.35">
      <c r="C297" s="10">
        <v>43249</v>
      </c>
      <c r="D297" s="11">
        <v>0.77704861111111112</v>
      </c>
      <c r="E297" s="12" t="s">
        <v>9</v>
      </c>
      <c r="F297" s="12">
        <v>12</v>
      </c>
      <c r="G297" s="12" t="s">
        <v>11</v>
      </c>
    </row>
    <row r="298" spans="3:7" ht="15" thickBot="1" x14ac:dyDescent="0.35">
      <c r="C298" s="10">
        <v>43249</v>
      </c>
      <c r="D298" s="11">
        <v>0.77728009259259256</v>
      </c>
      <c r="E298" s="12" t="s">
        <v>9</v>
      </c>
      <c r="F298" s="12">
        <v>12</v>
      </c>
      <c r="G298" s="12" t="s">
        <v>11</v>
      </c>
    </row>
    <row r="299" spans="3:7" ht="15" thickBot="1" x14ac:dyDescent="0.35">
      <c r="C299" s="10">
        <v>43249</v>
      </c>
      <c r="D299" s="11">
        <v>0.77848379629629638</v>
      </c>
      <c r="E299" s="12" t="s">
        <v>9</v>
      </c>
      <c r="F299" s="12">
        <v>20</v>
      </c>
      <c r="G299" s="12" t="s">
        <v>10</v>
      </c>
    </row>
    <row r="300" spans="3:7" ht="15" thickBot="1" x14ac:dyDescent="0.35">
      <c r="C300" s="10">
        <v>43249</v>
      </c>
      <c r="D300" s="11">
        <v>0.78697916666666667</v>
      </c>
      <c r="E300" s="12" t="s">
        <v>9</v>
      </c>
      <c r="F300" s="12">
        <v>17</v>
      </c>
      <c r="G300" s="12" t="s">
        <v>10</v>
      </c>
    </row>
    <row r="301" spans="3:7" ht="15" thickBot="1" x14ac:dyDescent="0.35">
      <c r="C301" s="10">
        <v>43249</v>
      </c>
      <c r="D301" s="11">
        <v>0.78847222222222213</v>
      </c>
      <c r="E301" s="12" t="s">
        <v>9</v>
      </c>
      <c r="F301" s="12">
        <v>23</v>
      </c>
      <c r="G301" s="12" t="s">
        <v>10</v>
      </c>
    </row>
    <row r="302" spans="3:7" ht="15" thickBot="1" x14ac:dyDescent="0.35">
      <c r="C302" s="10">
        <v>43249</v>
      </c>
      <c r="D302" s="11">
        <v>0.78849537037037043</v>
      </c>
      <c r="E302" s="12" t="s">
        <v>9</v>
      </c>
      <c r="F302" s="12">
        <v>30</v>
      </c>
      <c r="G302" s="12" t="s">
        <v>10</v>
      </c>
    </row>
    <row r="303" spans="3:7" ht="15" thickBot="1" x14ac:dyDescent="0.35">
      <c r="C303" s="10">
        <v>43249</v>
      </c>
      <c r="D303" s="11">
        <v>0.78851851851851851</v>
      </c>
      <c r="E303" s="12" t="s">
        <v>9</v>
      </c>
      <c r="F303" s="12">
        <v>33</v>
      </c>
      <c r="G303" s="12" t="s">
        <v>10</v>
      </c>
    </row>
    <row r="304" spans="3:7" ht="15" thickBot="1" x14ac:dyDescent="0.35">
      <c r="C304" s="10">
        <v>43249</v>
      </c>
      <c r="D304" s="11">
        <v>0.79636574074074085</v>
      </c>
      <c r="E304" s="12" t="s">
        <v>9</v>
      </c>
      <c r="F304" s="12">
        <v>18</v>
      </c>
      <c r="G304" s="12" t="s">
        <v>10</v>
      </c>
    </row>
    <row r="305" spans="3:7" ht="15" thickBot="1" x14ac:dyDescent="0.35">
      <c r="C305" s="10">
        <v>43249</v>
      </c>
      <c r="D305" s="11">
        <v>0.80069444444444438</v>
      </c>
      <c r="E305" s="12" t="s">
        <v>9</v>
      </c>
      <c r="F305" s="12">
        <v>18</v>
      </c>
      <c r="G305" s="12" t="s">
        <v>10</v>
      </c>
    </row>
    <row r="306" spans="3:7" ht="15" thickBot="1" x14ac:dyDescent="0.35">
      <c r="C306" s="10">
        <v>43249</v>
      </c>
      <c r="D306" s="11">
        <v>0.80380787037037038</v>
      </c>
      <c r="E306" s="12" t="s">
        <v>9</v>
      </c>
      <c r="F306" s="12">
        <v>25</v>
      </c>
      <c r="G306" s="12" t="s">
        <v>10</v>
      </c>
    </row>
    <row r="307" spans="3:7" ht="15" thickBot="1" x14ac:dyDescent="0.35">
      <c r="C307" s="10">
        <v>43249</v>
      </c>
      <c r="D307" s="11">
        <v>0.80552083333333335</v>
      </c>
      <c r="E307" s="12" t="s">
        <v>9</v>
      </c>
      <c r="F307" s="12">
        <v>10</v>
      </c>
      <c r="G307" s="12" t="s">
        <v>11</v>
      </c>
    </row>
    <row r="308" spans="3:7" ht="15" thickBot="1" x14ac:dyDescent="0.35">
      <c r="C308" s="10">
        <v>43249</v>
      </c>
      <c r="D308" s="11">
        <v>0.80561342592592589</v>
      </c>
      <c r="E308" s="12" t="s">
        <v>9</v>
      </c>
      <c r="F308" s="12">
        <v>32</v>
      </c>
      <c r="G308" s="12" t="s">
        <v>11</v>
      </c>
    </row>
    <row r="309" spans="3:7" ht="15" thickBot="1" x14ac:dyDescent="0.35">
      <c r="C309" s="10">
        <v>43249</v>
      </c>
      <c r="D309" s="11">
        <v>0.80562500000000004</v>
      </c>
      <c r="E309" s="12" t="s">
        <v>9</v>
      </c>
      <c r="F309" s="12">
        <v>28</v>
      </c>
      <c r="G309" s="12" t="s">
        <v>11</v>
      </c>
    </row>
    <row r="310" spans="3:7" ht="15" thickBot="1" x14ac:dyDescent="0.35">
      <c r="C310" s="10">
        <v>43249</v>
      </c>
      <c r="D310" s="11">
        <v>0.80798611111111107</v>
      </c>
      <c r="E310" s="12" t="s">
        <v>9</v>
      </c>
      <c r="F310" s="12">
        <v>18</v>
      </c>
      <c r="G310" s="12" t="s">
        <v>10</v>
      </c>
    </row>
    <row r="311" spans="3:7" ht="15" thickBot="1" x14ac:dyDescent="0.35">
      <c r="C311" s="10">
        <v>43249</v>
      </c>
      <c r="D311" s="11">
        <v>0.82865740740740745</v>
      </c>
      <c r="E311" s="12" t="s">
        <v>9</v>
      </c>
      <c r="F311" s="12">
        <v>30</v>
      </c>
      <c r="G311" s="12" t="s">
        <v>10</v>
      </c>
    </row>
    <row r="312" spans="3:7" ht="15" thickBot="1" x14ac:dyDescent="0.35">
      <c r="C312" s="10">
        <v>43249</v>
      </c>
      <c r="D312" s="11">
        <v>0.82881944444444444</v>
      </c>
      <c r="E312" s="12" t="s">
        <v>9</v>
      </c>
      <c r="F312" s="12">
        <v>30</v>
      </c>
      <c r="G312" s="12" t="s">
        <v>11</v>
      </c>
    </row>
    <row r="313" spans="3:7" ht="15" thickBot="1" x14ac:dyDescent="0.35">
      <c r="C313" s="10">
        <v>43249</v>
      </c>
      <c r="D313" s="11">
        <v>0.82946759259259262</v>
      </c>
      <c r="E313" s="12" t="s">
        <v>9</v>
      </c>
      <c r="F313" s="12">
        <v>13</v>
      </c>
      <c r="G313" s="12" t="s">
        <v>10</v>
      </c>
    </row>
    <row r="314" spans="3:7" ht="15" thickBot="1" x14ac:dyDescent="0.35">
      <c r="C314" s="10">
        <v>43249</v>
      </c>
      <c r="D314" s="11">
        <v>0.84226851851851858</v>
      </c>
      <c r="E314" s="12" t="s">
        <v>9</v>
      </c>
      <c r="F314" s="12">
        <v>21</v>
      </c>
      <c r="G314" s="12" t="s">
        <v>11</v>
      </c>
    </row>
    <row r="315" spans="3:7" ht="15" thickBot="1" x14ac:dyDescent="0.35">
      <c r="C315" s="10">
        <v>43249</v>
      </c>
      <c r="D315" s="11">
        <v>0.84231481481481485</v>
      </c>
      <c r="E315" s="12" t="s">
        <v>9</v>
      </c>
      <c r="F315" s="12">
        <v>12</v>
      </c>
      <c r="G315" s="12" t="s">
        <v>11</v>
      </c>
    </row>
    <row r="316" spans="3:7" ht="15" thickBot="1" x14ac:dyDescent="0.35">
      <c r="C316" s="10">
        <v>43249</v>
      </c>
      <c r="D316" s="11">
        <v>0.84363425925925928</v>
      </c>
      <c r="E316" s="12" t="s">
        <v>9</v>
      </c>
      <c r="F316" s="12">
        <v>15</v>
      </c>
      <c r="G316" s="12" t="s">
        <v>11</v>
      </c>
    </row>
    <row r="317" spans="3:7" ht="15" thickBot="1" x14ac:dyDescent="0.35">
      <c r="C317" s="10">
        <v>43249</v>
      </c>
      <c r="D317" s="11">
        <v>0.84370370370370373</v>
      </c>
      <c r="E317" s="12" t="s">
        <v>9</v>
      </c>
      <c r="F317" s="12">
        <v>11</v>
      </c>
      <c r="G317" s="12" t="s">
        <v>11</v>
      </c>
    </row>
    <row r="318" spans="3:7" ht="15" thickBot="1" x14ac:dyDescent="0.35">
      <c r="C318" s="10">
        <v>43249</v>
      </c>
      <c r="D318" s="11">
        <v>0.84526620370370376</v>
      </c>
      <c r="E318" s="12" t="s">
        <v>9</v>
      </c>
      <c r="F318" s="12">
        <v>9</v>
      </c>
      <c r="G318" s="12" t="s">
        <v>11</v>
      </c>
    </row>
    <row r="319" spans="3:7" ht="15" thickBot="1" x14ac:dyDescent="0.35">
      <c r="C319" s="10">
        <v>43249</v>
      </c>
      <c r="D319" s="11">
        <v>0.84532407407407406</v>
      </c>
      <c r="E319" s="12" t="s">
        <v>9</v>
      </c>
      <c r="F319" s="12">
        <v>10</v>
      </c>
      <c r="G319" s="12" t="s">
        <v>11</v>
      </c>
    </row>
    <row r="320" spans="3:7" ht="15" thickBot="1" x14ac:dyDescent="0.35">
      <c r="C320" s="10">
        <v>43249</v>
      </c>
      <c r="D320" s="11">
        <v>0.84577546296296291</v>
      </c>
      <c r="E320" s="12" t="s">
        <v>9</v>
      </c>
      <c r="F320" s="12">
        <v>11</v>
      </c>
      <c r="G320" s="12" t="s">
        <v>11</v>
      </c>
    </row>
    <row r="321" spans="3:7" ht="15" thickBot="1" x14ac:dyDescent="0.35">
      <c r="C321" s="10">
        <v>43249</v>
      </c>
      <c r="D321" s="11">
        <v>0.84721064814814817</v>
      </c>
      <c r="E321" s="12" t="s">
        <v>9</v>
      </c>
      <c r="F321" s="12">
        <v>10</v>
      </c>
      <c r="G321" s="12" t="s">
        <v>11</v>
      </c>
    </row>
    <row r="322" spans="3:7" ht="15" thickBot="1" x14ac:dyDescent="0.35">
      <c r="C322" s="10">
        <v>43249</v>
      </c>
      <c r="D322" s="11">
        <v>0.85160879629629627</v>
      </c>
      <c r="E322" s="12" t="s">
        <v>9</v>
      </c>
      <c r="F322" s="12">
        <v>12</v>
      </c>
      <c r="G322" s="12" t="s">
        <v>11</v>
      </c>
    </row>
    <row r="323" spans="3:7" ht="15" thickBot="1" x14ac:dyDescent="0.35">
      <c r="C323" s="10">
        <v>43249</v>
      </c>
      <c r="D323" s="11">
        <v>0.85391203703703711</v>
      </c>
      <c r="E323" s="12" t="s">
        <v>9</v>
      </c>
      <c r="F323" s="12">
        <v>32</v>
      </c>
      <c r="G323" s="12" t="s">
        <v>10</v>
      </c>
    </row>
    <row r="324" spans="3:7" ht="15" thickBot="1" x14ac:dyDescent="0.35">
      <c r="C324" s="10">
        <v>43249</v>
      </c>
      <c r="D324" s="11">
        <v>0.85546296296296298</v>
      </c>
      <c r="E324" s="12" t="s">
        <v>9</v>
      </c>
      <c r="F324" s="12">
        <v>16</v>
      </c>
      <c r="G324" s="12" t="s">
        <v>11</v>
      </c>
    </row>
    <row r="325" spans="3:7" ht="15" thickBot="1" x14ac:dyDescent="0.35">
      <c r="C325" s="10">
        <v>43249</v>
      </c>
      <c r="D325" s="11">
        <v>0.85878472222222213</v>
      </c>
      <c r="E325" s="12" t="s">
        <v>9</v>
      </c>
      <c r="F325" s="12">
        <v>15</v>
      </c>
      <c r="G325" s="12" t="s">
        <v>11</v>
      </c>
    </row>
    <row r="326" spans="3:7" ht="15" thickBot="1" x14ac:dyDescent="0.35">
      <c r="C326" s="10">
        <v>43249</v>
      </c>
      <c r="D326" s="11">
        <v>0.85898148148148146</v>
      </c>
      <c r="E326" s="12" t="s">
        <v>9</v>
      </c>
      <c r="F326" s="12">
        <v>12</v>
      </c>
      <c r="G326" s="12" t="s">
        <v>11</v>
      </c>
    </row>
    <row r="327" spans="3:7" ht="15" thickBot="1" x14ac:dyDescent="0.35">
      <c r="C327" s="10">
        <v>43249</v>
      </c>
      <c r="D327" s="11">
        <v>0.87443287037037043</v>
      </c>
      <c r="E327" s="12" t="s">
        <v>9</v>
      </c>
      <c r="F327" s="12">
        <v>10</v>
      </c>
      <c r="G327" s="12" t="s">
        <v>11</v>
      </c>
    </row>
    <row r="328" spans="3:7" ht="15" thickBot="1" x14ac:dyDescent="0.35">
      <c r="C328" s="10">
        <v>43249</v>
      </c>
      <c r="D328" s="11">
        <v>0.87811342592592589</v>
      </c>
      <c r="E328" s="12" t="s">
        <v>9</v>
      </c>
      <c r="F328" s="12">
        <v>11</v>
      </c>
      <c r="G328" s="12" t="s">
        <v>11</v>
      </c>
    </row>
    <row r="329" spans="3:7" ht="15" thickBot="1" x14ac:dyDescent="0.35">
      <c r="C329" s="10">
        <v>43249</v>
      </c>
      <c r="D329" s="11">
        <v>0.91214120370370377</v>
      </c>
      <c r="E329" s="12" t="s">
        <v>9</v>
      </c>
      <c r="F329" s="12">
        <v>11</v>
      </c>
      <c r="G329" s="12" t="s">
        <v>10</v>
      </c>
    </row>
    <row r="330" spans="3:7" ht="15" thickBot="1" x14ac:dyDescent="0.35">
      <c r="C330" s="10">
        <v>43250</v>
      </c>
      <c r="D330" s="11">
        <v>0.12589120370370369</v>
      </c>
      <c r="E330" s="12" t="s">
        <v>9</v>
      </c>
      <c r="F330" s="12">
        <v>27</v>
      </c>
      <c r="G330" s="12" t="s">
        <v>10</v>
      </c>
    </row>
    <row r="331" spans="3:7" ht="15" thickBot="1" x14ac:dyDescent="0.35">
      <c r="C331" s="10">
        <v>43250</v>
      </c>
      <c r="D331" s="11">
        <v>0.1282986111111111</v>
      </c>
      <c r="E331" s="12" t="s">
        <v>9</v>
      </c>
      <c r="F331" s="12">
        <v>11</v>
      </c>
      <c r="G331" s="12" t="s">
        <v>11</v>
      </c>
    </row>
    <row r="332" spans="3:7" ht="15" thickBot="1" x14ac:dyDescent="0.35">
      <c r="C332" s="10">
        <v>43250</v>
      </c>
      <c r="D332" s="11">
        <v>0.12856481481481483</v>
      </c>
      <c r="E332" s="12" t="s">
        <v>9</v>
      </c>
      <c r="F332" s="12">
        <v>14</v>
      </c>
      <c r="G332" s="12" t="s">
        <v>11</v>
      </c>
    </row>
    <row r="333" spans="3:7" ht="15" thickBot="1" x14ac:dyDescent="0.35">
      <c r="C333" s="10">
        <v>43250</v>
      </c>
      <c r="D333" s="11">
        <v>0.12863425925925925</v>
      </c>
      <c r="E333" s="12" t="s">
        <v>9</v>
      </c>
      <c r="F333" s="12">
        <v>13</v>
      </c>
      <c r="G333" s="12" t="s">
        <v>11</v>
      </c>
    </row>
    <row r="334" spans="3:7" ht="15" thickBot="1" x14ac:dyDescent="0.35">
      <c r="C334" s="10">
        <v>43250</v>
      </c>
      <c r="D334" s="11">
        <v>0.31362268518518516</v>
      </c>
      <c r="E334" s="12" t="s">
        <v>9</v>
      </c>
      <c r="F334" s="12">
        <v>12</v>
      </c>
      <c r="G334" s="12" t="s">
        <v>11</v>
      </c>
    </row>
    <row r="335" spans="3:7" ht="15" thickBot="1" x14ac:dyDescent="0.35">
      <c r="C335" s="10">
        <v>43250</v>
      </c>
      <c r="D335" s="11">
        <v>0.31364583333333335</v>
      </c>
      <c r="E335" s="12" t="s">
        <v>9</v>
      </c>
      <c r="F335" s="12">
        <v>11</v>
      </c>
      <c r="G335" s="12" t="s">
        <v>11</v>
      </c>
    </row>
    <row r="336" spans="3:7" ht="15" thickBot="1" x14ac:dyDescent="0.35">
      <c r="C336" s="10">
        <v>43250</v>
      </c>
      <c r="D336" s="11">
        <v>0.31364583333333335</v>
      </c>
      <c r="E336" s="12" t="s">
        <v>9</v>
      </c>
      <c r="F336" s="12">
        <v>16</v>
      </c>
      <c r="G336" s="12" t="s">
        <v>11</v>
      </c>
    </row>
    <row r="337" spans="3:7" ht="15" thickBot="1" x14ac:dyDescent="0.35">
      <c r="C337" s="10">
        <v>43250</v>
      </c>
      <c r="D337" s="11">
        <v>0.31540509259259258</v>
      </c>
      <c r="E337" s="12" t="s">
        <v>9</v>
      </c>
      <c r="F337" s="12">
        <v>18</v>
      </c>
      <c r="G337" s="12" t="s">
        <v>11</v>
      </c>
    </row>
    <row r="338" spans="3:7" ht="15" thickBot="1" x14ac:dyDescent="0.35">
      <c r="C338" s="10">
        <v>43250</v>
      </c>
      <c r="D338" s="11">
        <v>0.315462962962963</v>
      </c>
      <c r="E338" s="12" t="s">
        <v>9</v>
      </c>
      <c r="F338" s="12">
        <v>12</v>
      </c>
      <c r="G338" s="12" t="s">
        <v>11</v>
      </c>
    </row>
    <row r="339" spans="3:7" ht="15" thickBot="1" x14ac:dyDescent="0.35">
      <c r="C339" s="10">
        <v>43250</v>
      </c>
      <c r="D339" s="11">
        <v>0.31732638888888892</v>
      </c>
      <c r="E339" s="12" t="s">
        <v>9</v>
      </c>
      <c r="F339" s="12">
        <v>14</v>
      </c>
      <c r="G339" s="12" t="s">
        <v>11</v>
      </c>
    </row>
    <row r="340" spans="3:7" ht="15" thickBot="1" x14ac:dyDescent="0.35">
      <c r="C340" s="10">
        <v>43250</v>
      </c>
      <c r="D340" s="11">
        <v>0.31791666666666668</v>
      </c>
      <c r="E340" s="12" t="s">
        <v>9</v>
      </c>
      <c r="F340" s="12">
        <v>11</v>
      </c>
      <c r="G340" s="12" t="s">
        <v>11</v>
      </c>
    </row>
    <row r="341" spans="3:7" ht="15" thickBot="1" x14ac:dyDescent="0.35">
      <c r="C341" s="10">
        <v>43250</v>
      </c>
      <c r="D341" s="11">
        <v>0.3218287037037037</v>
      </c>
      <c r="E341" s="12" t="s">
        <v>9</v>
      </c>
      <c r="F341" s="12">
        <v>11</v>
      </c>
      <c r="G341" s="12" t="s">
        <v>11</v>
      </c>
    </row>
    <row r="342" spans="3:7" ht="15" thickBot="1" x14ac:dyDescent="0.35">
      <c r="C342" s="10">
        <v>43250</v>
      </c>
      <c r="D342" s="11">
        <v>0.32187499999999997</v>
      </c>
      <c r="E342" s="12" t="s">
        <v>9</v>
      </c>
      <c r="F342" s="12">
        <v>23</v>
      </c>
      <c r="G342" s="12" t="s">
        <v>11</v>
      </c>
    </row>
    <row r="343" spans="3:7" ht="15" thickBot="1" x14ac:dyDescent="0.35">
      <c r="C343" s="10">
        <v>43250</v>
      </c>
      <c r="D343" s="11">
        <v>0.32190972222222219</v>
      </c>
      <c r="E343" s="12" t="s">
        <v>9</v>
      </c>
      <c r="F343" s="12">
        <v>12</v>
      </c>
      <c r="G343" s="12" t="s">
        <v>11</v>
      </c>
    </row>
    <row r="344" spans="3:7" ht="15" thickBot="1" x14ac:dyDescent="0.35">
      <c r="C344" s="10">
        <v>43250</v>
      </c>
      <c r="D344" s="11">
        <v>0.33141203703703703</v>
      </c>
      <c r="E344" s="12" t="s">
        <v>9</v>
      </c>
      <c r="F344" s="12">
        <v>13</v>
      </c>
      <c r="G344" s="12" t="s">
        <v>10</v>
      </c>
    </row>
    <row r="345" spans="3:7" ht="15" thickBot="1" x14ac:dyDescent="0.35">
      <c r="C345" s="10">
        <v>43250</v>
      </c>
      <c r="D345" s="11">
        <v>0.34537037037037038</v>
      </c>
      <c r="E345" s="12" t="s">
        <v>9</v>
      </c>
      <c r="F345" s="12">
        <v>13</v>
      </c>
      <c r="G345" s="12" t="s">
        <v>11</v>
      </c>
    </row>
    <row r="346" spans="3:7" ht="15" thickBot="1" x14ac:dyDescent="0.35">
      <c r="C346" s="10">
        <v>43250</v>
      </c>
      <c r="D346" s="11">
        <v>0.3646064814814815</v>
      </c>
      <c r="E346" s="12" t="s">
        <v>9</v>
      </c>
      <c r="F346" s="12">
        <v>10</v>
      </c>
      <c r="G346" s="12" t="s">
        <v>11</v>
      </c>
    </row>
    <row r="347" spans="3:7" ht="15" thickBot="1" x14ac:dyDescent="0.35">
      <c r="C347" s="10">
        <v>43250</v>
      </c>
      <c r="D347" s="11">
        <v>0.37106481481481479</v>
      </c>
      <c r="E347" s="12" t="s">
        <v>9</v>
      </c>
      <c r="F347" s="12">
        <v>11</v>
      </c>
      <c r="G347" s="12" t="s">
        <v>10</v>
      </c>
    </row>
    <row r="348" spans="3:7" ht="15" thickBot="1" x14ac:dyDescent="0.35">
      <c r="C348" s="10">
        <v>43250</v>
      </c>
      <c r="D348" s="11">
        <v>0.37769675925925927</v>
      </c>
      <c r="E348" s="12" t="s">
        <v>9</v>
      </c>
      <c r="F348" s="12">
        <v>11</v>
      </c>
      <c r="G348" s="12" t="s">
        <v>10</v>
      </c>
    </row>
    <row r="349" spans="3:7" ht="15" thickBot="1" x14ac:dyDescent="0.35">
      <c r="C349" s="10">
        <v>43250</v>
      </c>
      <c r="D349" s="11">
        <v>0.41465277777777776</v>
      </c>
      <c r="E349" s="12" t="s">
        <v>9</v>
      </c>
      <c r="F349" s="12">
        <v>11</v>
      </c>
      <c r="G349" s="12" t="s">
        <v>11</v>
      </c>
    </row>
    <row r="350" spans="3:7" ht="15" thickBot="1" x14ac:dyDescent="0.35">
      <c r="C350" s="10">
        <v>43250</v>
      </c>
      <c r="D350" s="11">
        <v>0.4322685185185185</v>
      </c>
      <c r="E350" s="12" t="s">
        <v>9</v>
      </c>
      <c r="F350" s="12">
        <v>10</v>
      </c>
      <c r="G350" s="12" t="s">
        <v>11</v>
      </c>
    </row>
    <row r="351" spans="3:7" ht="15" thickBot="1" x14ac:dyDescent="0.35">
      <c r="C351" s="10">
        <v>43250</v>
      </c>
      <c r="D351" s="11">
        <v>0.44238425925925928</v>
      </c>
      <c r="E351" s="12" t="s">
        <v>9</v>
      </c>
      <c r="F351" s="12">
        <v>18</v>
      </c>
      <c r="G351" s="12" t="s">
        <v>10</v>
      </c>
    </row>
    <row r="352" spans="3:7" ht="15" thickBot="1" x14ac:dyDescent="0.35">
      <c r="C352" s="10">
        <v>43250</v>
      </c>
      <c r="D352" s="11">
        <v>0.44241898148148145</v>
      </c>
      <c r="E352" s="12" t="s">
        <v>9</v>
      </c>
      <c r="F352" s="12">
        <v>17</v>
      </c>
      <c r="G352" s="12" t="s">
        <v>10</v>
      </c>
    </row>
    <row r="353" spans="3:7" ht="15" thickBot="1" x14ac:dyDescent="0.35">
      <c r="C353" s="10">
        <v>43250</v>
      </c>
      <c r="D353" s="11">
        <v>0.44245370370370374</v>
      </c>
      <c r="E353" s="12" t="s">
        <v>9</v>
      </c>
      <c r="F353" s="12">
        <v>14</v>
      </c>
      <c r="G353" s="12" t="s">
        <v>10</v>
      </c>
    </row>
    <row r="354" spans="3:7" ht="15" thickBot="1" x14ac:dyDescent="0.35">
      <c r="C354" s="10">
        <v>43250</v>
      </c>
      <c r="D354" s="11">
        <v>0.4435763888888889</v>
      </c>
      <c r="E354" s="12" t="s">
        <v>9</v>
      </c>
      <c r="F354" s="12">
        <v>12</v>
      </c>
      <c r="G354" s="12" t="s">
        <v>10</v>
      </c>
    </row>
    <row r="355" spans="3:7" ht="15" thickBot="1" x14ac:dyDescent="0.35">
      <c r="C355" s="10">
        <v>43250</v>
      </c>
      <c r="D355" s="11">
        <v>0.44364583333333335</v>
      </c>
      <c r="E355" s="12" t="s">
        <v>9</v>
      </c>
      <c r="F355" s="12">
        <v>12</v>
      </c>
      <c r="G355" s="12" t="s">
        <v>10</v>
      </c>
    </row>
    <row r="356" spans="3:7" ht="15" thickBot="1" x14ac:dyDescent="0.35">
      <c r="C356" s="10">
        <v>43250</v>
      </c>
      <c r="D356" s="11">
        <v>0.44366898148148143</v>
      </c>
      <c r="E356" s="12" t="s">
        <v>9</v>
      </c>
      <c r="F356" s="12">
        <v>13</v>
      </c>
      <c r="G356" s="12" t="s">
        <v>10</v>
      </c>
    </row>
    <row r="357" spans="3:7" ht="15" thickBot="1" x14ac:dyDescent="0.35">
      <c r="C357" s="10">
        <v>43250</v>
      </c>
      <c r="D357" s="11">
        <v>0.44368055555555558</v>
      </c>
      <c r="E357" s="12" t="s">
        <v>9</v>
      </c>
      <c r="F357" s="12">
        <v>18</v>
      </c>
      <c r="G357" s="12" t="s">
        <v>11</v>
      </c>
    </row>
    <row r="358" spans="3:7" ht="15" thickBot="1" x14ac:dyDescent="0.35">
      <c r="C358" s="10">
        <v>43250</v>
      </c>
      <c r="D358" s="11">
        <v>0.44370370370370371</v>
      </c>
      <c r="E358" s="12" t="s">
        <v>9</v>
      </c>
      <c r="F358" s="12">
        <v>12</v>
      </c>
      <c r="G358" s="12" t="s">
        <v>11</v>
      </c>
    </row>
    <row r="359" spans="3:7" ht="15" thickBot="1" x14ac:dyDescent="0.35">
      <c r="C359" s="10">
        <v>43250</v>
      </c>
      <c r="D359" s="11">
        <v>0.44372685185185184</v>
      </c>
      <c r="E359" s="12" t="s">
        <v>9</v>
      </c>
      <c r="F359" s="12">
        <v>13</v>
      </c>
      <c r="G359" s="12" t="s">
        <v>11</v>
      </c>
    </row>
    <row r="360" spans="3:7" ht="15" thickBot="1" x14ac:dyDescent="0.35">
      <c r="C360" s="10">
        <v>43250</v>
      </c>
      <c r="D360" s="11">
        <v>0.44413194444444443</v>
      </c>
      <c r="E360" s="12" t="s">
        <v>9</v>
      </c>
      <c r="F360" s="12">
        <v>21</v>
      </c>
      <c r="G360" s="12" t="s">
        <v>10</v>
      </c>
    </row>
    <row r="361" spans="3:7" ht="15" thickBot="1" x14ac:dyDescent="0.35">
      <c r="C361" s="10">
        <v>43250</v>
      </c>
      <c r="D361" s="11">
        <v>0.4484143518518518</v>
      </c>
      <c r="E361" s="12" t="s">
        <v>9</v>
      </c>
      <c r="F361" s="12">
        <v>20</v>
      </c>
      <c r="G361" s="12" t="s">
        <v>10</v>
      </c>
    </row>
    <row r="362" spans="3:7" ht="15" thickBot="1" x14ac:dyDescent="0.35">
      <c r="C362" s="10">
        <v>43250</v>
      </c>
      <c r="D362" s="11">
        <v>0.44843749999999999</v>
      </c>
      <c r="E362" s="12" t="s">
        <v>9</v>
      </c>
      <c r="F362" s="12">
        <v>15</v>
      </c>
      <c r="G362" s="12" t="s">
        <v>10</v>
      </c>
    </row>
    <row r="363" spans="3:7" ht="15" thickBot="1" x14ac:dyDescent="0.35">
      <c r="C363" s="10">
        <v>43250</v>
      </c>
      <c r="D363" s="11">
        <v>0.46435185185185185</v>
      </c>
      <c r="E363" s="12" t="s">
        <v>9</v>
      </c>
      <c r="F363" s="12">
        <v>14</v>
      </c>
      <c r="G363" s="12" t="s">
        <v>11</v>
      </c>
    </row>
    <row r="364" spans="3:7" ht="15" thickBot="1" x14ac:dyDescent="0.35">
      <c r="C364" s="10">
        <v>43250</v>
      </c>
      <c r="D364" s="11">
        <v>0.47872685185185188</v>
      </c>
      <c r="E364" s="12" t="s">
        <v>9</v>
      </c>
      <c r="F364" s="12">
        <v>17</v>
      </c>
      <c r="G364" s="12" t="s">
        <v>10</v>
      </c>
    </row>
    <row r="365" spans="3:7" ht="15" thickBot="1" x14ac:dyDescent="0.35">
      <c r="C365" s="10">
        <v>43250</v>
      </c>
      <c r="D365" s="11">
        <v>0.47878472222222218</v>
      </c>
      <c r="E365" s="12" t="s">
        <v>9</v>
      </c>
      <c r="F365" s="12">
        <v>15</v>
      </c>
      <c r="G365" s="12" t="s">
        <v>10</v>
      </c>
    </row>
    <row r="366" spans="3:7" ht="15" thickBot="1" x14ac:dyDescent="0.35">
      <c r="C366" s="10">
        <v>43250</v>
      </c>
      <c r="D366" s="11">
        <v>0.47881944444444446</v>
      </c>
      <c r="E366" s="12" t="s">
        <v>9</v>
      </c>
      <c r="F366" s="12">
        <v>13</v>
      </c>
      <c r="G366" s="12" t="s">
        <v>10</v>
      </c>
    </row>
    <row r="367" spans="3:7" ht="15" thickBot="1" x14ac:dyDescent="0.35">
      <c r="C367" s="10">
        <v>43250</v>
      </c>
      <c r="D367" s="11">
        <v>0.48453703703703704</v>
      </c>
      <c r="E367" s="12" t="s">
        <v>9</v>
      </c>
      <c r="F367" s="12">
        <v>27</v>
      </c>
      <c r="G367" s="12" t="s">
        <v>10</v>
      </c>
    </row>
    <row r="368" spans="3:7" ht="15" thickBot="1" x14ac:dyDescent="0.35">
      <c r="C368" s="10">
        <v>43250</v>
      </c>
      <c r="D368" s="11">
        <v>0.48508101851851854</v>
      </c>
      <c r="E368" s="12" t="s">
        <v>9</v>
      </c>
      <c r="F368" s="12">
        <v>12</v>
      </c>
      <c r="G368" s="12" t="s">
        <v>11</v>
      </c>
    </row>
    <row r="369" spans="3:7" ht="15" thickBot="1" x14ac:dyDescent="0.35">
      <c r="C369" s="10">
        <v>43250</v>
      </c>
      <c r="D369" s="11">
        <v>0.48532407407407407</v>
      </c>
      <c r="E369" s="12" t="s">
        <v>9</v>
      </c>
      <c r="F369" s="12">
        <v>10</v>
      </c>
      <c r="G369" s="12" t="s">
        <v>11</v>
      </c>
    </row>
    <row r="370" spans="3:7" ht="15" thickBot="1" x14ac:dyDescent="0.35">
      <c r="C370" s="10">
        <v>43250</v>
      </c>
      <c r="D370" s="11">
        <v>0.49386574074074074</v>
      </c>
      <c r="E370" s="12" t="s">
        <v>9</v>
      </c>
      <c r="F370" s="12">
        <v>10</v>
      </c>
      <c r="G370" s="12" t="s">
        <v>11</v>
      </c>
    </row>
    <row r="371" spans="3:7" ht="15" thickBot="1" x14ac:dyDescent="0.35">
      <c r="C371" s="10">
        <v>43250</v>
      </c>
      <c r="D371" s="11">
        <v>0.4954513888888889</v>
      </c>
      <c r="E371" s="12" t="s">
        <v>9</v>
      </c>
      <c r="F371" s="12">
        <v>9</v>
      </c>
      <c r="G371" s="12" t="s">
        <v>11</v>
      </c>
    </row>
    <row r="372" spans="3:7" ht="15" thickBot="1" x14ac:dyDescent="0.35">
      <c r="C372" s="10">
        <v>43250</v>
      </c>
      <c r="D372" s="11">
        <v>0.49571759259259257</v>
      </c>
      <c r="E372" s="12" t="s">
        <v>9</v>
      </c>
      <c r="F372" s="12">
        <v>10</v>
      </c>
      <c r="G372" s="12" t="s">
        <v>10</v>
      </c>
    </row>
    <row r="373" spans="3:7" ht="15" thickBot="1" x14ac:dyDescent="0.35">
      <c r="C373" s="10">
        <v>43250</v>
      </c>
      <c r="D373" s="11">
        <v>0.50085648148148143</v>
      </c>
      <c r="E373" s="12" t="s">
        <v>9</v>
      </c>
      <c r="F373" s="12">
        <v>3</v>
      </c>
      <c r="G373" s="12" t="s">
        <v>11</v>
      </c>
    </row>
    <row r="374" spans="3:7" ht="15" thickBot="1" x14ac:dyDescent="0.35">
      <c r="C374" s="10">
        <v>43250</v>
      </c>
      <c r="D374" s="11">
        <v>0.50108796296296299</v>
      </c>
      <c r="E374" s="12" t="s">
        <v>9</v>
      </c>
      <c r="F374" s="12">
        <v>13</v>
      </c>
      <c r="G374" s="12" t="s">
        <v>11</v>
      </c>
    </row>
    <row r="375" spans="3:7" ht="15" thickBot="1" x14ac:dyDescent="0.35">
      <c r="C375" s="10">
        <v>43250</v>
      </c>
      <c r="D375" s="11">
        <v>0.51305555555555549</v>
      </c>
      <c r="E375" s="12" t="s">
        <v>9</v>
      </c>
      <c r="F375" s="12">
        <v>26</v>
      </c>
      <c r="G375" s="12" t="s">
        <v>10</v>
      </c>
    </row>
    <row r="376" spans="3:7" ht="15" thickBot="1" x14ac:dyDescent="0.35">
      <c r="C376" s="10">
        <v>43250</v>
      </c>
      <c r="D376" s="11">
        <v>0.51306712962962964</v>
      </c>
      <c r="E376" s="12" t="s">
        <v>9</v>
      </c>
      <c r="F376" s="12">
        <v>27</v>
      </c>
      <c r="G376" s="12" t="s">
        <v>10</v>
      </c>
    </row>
    <row r="377" spans="3:7" ht="15" thickBot="1" x14ac:dyDescent="0.35">
      <c r="C377" s="10">
        <v>43250</v>
      </c>
      <c r="D377" s="11">
        <v>0.51422453703703697</v>
      </c>
      <c r="E377" s="12" t="s">
        <v>9</v>
      </c>
      <c r="F377" s="12">
        <v>27</v>
      </c>
      <c r="G377" s="12" t="s">
        <v>11</v>
      </c>
    </row>
    <row r="378" spans="3:7" ht="15" thickBot="1" x14ac:dyDescent="0.35">
      <c r="C378" s="10">
        <v>43250</v>
      </c>
      <c r="D378" s="11">
        <v>0.51436342592592588</v>
      </c>
      <c r="E378" s="12" t="s">
        <v>9</v>
      </c>
      <c r="F378" s="12">
        <v>11</v>
      </c>
      <c r="G378" s="12" t="s">
        <v>11</v>
      </c>
    </row>
    <row r="379" spans="3:7" ht="15" thickBot="1" x14ac:dyDescent="0.35">
      <c r="C379" s="10">
        <v>43250</v>
      </c>
      <c r="D379" s="11">
        <v>0.55081018518518521</v>
      </c>
      <c r="E379" s="12" t="s">
        <v>9</v>
      </c>
      <c r="F379" s="12">
        <v>12</v>
      </c>
      <c r="G379" s="12" t="s">
        <v>10</v>
      </c>
    </row>
    <row r="380" spans="3:7" ht="15" thickBot="1" x14ac:dyDescent="0.35">
      <c r="C380" s="10">
        <v>43250</v>
      </c>
      <c r="D380" s="11">
        <v>0.55090277777777785</v>
      </c>
      <c r="E380" s="12" t="s">
        <v>9</v>
      </c>
      <c r="F380" s="12">
        <v>13</v>
      </c>
      <c r="G380" s="12" t="s">
        <v>10</v>
      </c>
    </row>
    <row r="381" spans="3:7" ht="15" thickBot="1" x14ac:dyDescent="0.35">
      <c r="C381" s="10">
        <v>43250</v>
      </c>
      <c r="D381" s="11">
        <v>0.55224537037037036</v>
      </c>
      <c r="E381" s="12" t="s">
        <v>9</v>
      </c>
      <c r="F381" s="12">
        <v>14</v>
      </c>
      <c r="G381" s="12" t="s">
        <v>10</v>
      </c>
    </row>
    <row r="382" spans="3:7" ht="15" thickBot="1" x14ac:dyDescent="0.35">
      <c r="C382" s="10">
        <v>43250</v>
      </c>
      <c r="D382" s="11">
        <v>0.56041666666666667</v>
      </c>
      <c r="E382" s="12" t="s">
        <v>9</v>
      </c>
      <c r="F382" s="12">
        <v>13</v>
      </c>
      <c r="G382" s="12" t="s">
        <v>10</v>
      </c>
    </row>
    <row r="383" spans="3:7" ht="15" thickBot="1" x14ac:dyDescent="0.35">
      <c r="C383" s="10">
        <v>43250</v>
      </c>
      <c r="D383" s="11">
        <v>0.57240740740740736</v>
      </c>
      <c r="E383" s="12" t="s">
        <v>9</v>
      </c>
      <c r="F383" s="12">
        <v>18</v>
      </c>
      <c r="G383" s="12" t="s">
        <v>11</v>
      </c>
    </row>
    <row r="384" spans="3:7" ht="15" thickBot="1" x14ac:dyDescent="0.35">
      <c r="C384" s="10">
        <v>43250</v>
      </c>
      <c r="D384" s="11">
        <v>0.57851851851851854</v>
      </c>
      <c r="E384" s="12" t="s">
        <v>9</v>
      </c>
      <c r="F384" s="12">
        <v>13</v>
      </c>
      <c r="G384" s="12" t="s">
        <v>11</v>
      </c>
    </row>
    <row r="385" spans="3:7" ht="15" thickBot="1" x14ac:dyDescent="0.35">
      <c r="C385" s="10">
        <v>43250</v>
      </c>
      <c r="D385" s="11">
        <v>0.60200231481481481</v>
      </c>
      <c r="E385" s="12" t="s">
        <v>9</v>
      </c>
      <c r="F385" s="12">
        <v>10</v>
      </c>
      <c r="G385" s="12" t="s">
        <v>10</v>
      </c>
    </row>
    <row r="386" spans="3:7" ht="15" thickBot="1" x14ac:dyDescent="0.35">
      <c r="C386" s="10">
        <v>43250</v>
      </c>
      <c r="D386" s="11">
        <v>0.61724537037037031</v>
      </c>
      <c r="E386" s="12" t="s">
        <v>9</v>
      </c>
      <c r="F386" s="12">
        <v>10</v>
      </c>
      <c r="G386" s="12" t="s">
        <v>11</v>
      </c>
    </row>
    <row r="387" spans="3:7" ht="15" thickBot="1" x14ac:dyDescent="0.35">
      <c r="C387" s="10">
        <v>43250</v>
      </c>
      <c r="D387" s="11">
        <v>0.62184027777777773</v>
      </c>
      <c r="E387" s="12" t="s">
        <v>9</v>
      </c>
      <c r="F387" s="12">
        <v>13</v>
      </c>
      <c r="G387" s="12" t="s">
        <v>11</v>
      </c>
    </row>
    <row r="388" spans="3:7" ht="15" thickBot="1" x14ac:dyDescent="0.35">
      <c r="C388" s="10">
        <v>43250</v>
      </c>
      <c r="D388" s="11">
        <v>0.63025462962962964</v>
      </c>
      <c r="E388" s="12" t="s">
        <v>9</v>
      </c>
      <c r="F388" s="12">
        <v>12</v>
      </c>
      <c r="G388" s="12" t="s">
        <v>11</v>
      </c>
    </row>
    <row r="389" spans="3:7" ht="15" thickBot="1" x14ac:dyDescent="0.35">
      <c r="C389" s="10">
        <v>43250</v>
      </c>
      <c r="D389" s="11">
        <v>0.64112268518518511</v>
      </c>
      <c r="E389" s="12" t="s">
        <v>9</v>
      </c>
      <c r="F389" s="12">
        <v>19</v>
      </c>
      <c r="G389" s="12" t="s">
        <v>10</v>
      </c>
    </row>
    <row r="390" spans="3:7" ht="15" thickBot="1" x14ac:dyDescent="0.35">
      <c r="C390" s="10">
        <v>43250</v>
      </c>
      <c r="D390" s="11">
        <v>0.67704861111111114</v>
      </c>
      <c r="E390" s="12" t="s">
        <v>9</v>
      </c>
      <c r="F390" s="12">
        <v>16</v>
      </c>
      <c r="G390" s="12" t="s">
        <v>11</v>
      </c>
    </row>
    <row r="391" spans="3:7" ht="15" thickBot="1" x14ac:dyDescent="0.35">
      <c r="C391" s="10">
        <v>43250</v>
      </c>
      <c r="D391" s="11">
        <v>0.67710648148148145</v>
      </c>
      <c r="E391" s="12" t="s">
        <v>9</v>
      </c>
      <c r="F391" s="12">
        <v>14</v>
      </c>
      <c r="G391" s="12" t="s">
        <v>11</v>
      </c>
    </row>
    <row r="392" spans="3:7" ht="15" thickBot="1" x14ac:dyDescent="0.35">
      <c r="C392" s="10">
        <v>43250</v>
      </c>
      <c r="D392" s="11">
        <v>0.67733796296296289</v>
      </c>
      <c r="E392" s="12" t="s">
        <v>9</v>
      </c>
      <c r="F392" s="12">
        <v>11</v>
      </c>
      <c r="G392" s="12" t="s">
        <v>11</v>
      </c>
    </row>
    <row r="393" spans="3:7" ht="15" thickBot="1" x14ac:dyDescent="0.35">
      <c r="C393" s="10">
        <v>43250</v>
      </c>
      <c r="D393" s="11">
        <v>0.67991898148148155</v>
      </c>
      <c r="E393" s="12" t="s">
        <v>9</v>
      </c>
      <c r="F393" s="12">
        <v>13</v>
      </c>
      <c r="G393" s="12" t="s">
        <v>10</v>
      </c>
    </row>
    <row r="394" spans="3:7" ht="15" thickBot="1" x14ac:dyDescent="0.35">
      <c r="C394" s="10">
        <v>43250</v>
      </c>
      <c r="D394" s="11">
        <v>0.67993055555555559</v>
      </c>
      <c r="E394" s="12" t="s">
        <v>9</v>
      </c>
      <c r="F394" s="12">
        <v>23</v>
      </c>
      <c r="G394" s="12" t="s">
        <v>10</v>
      </c>
    </row>
    <row r="395" spans="3:7" ht="15" thickBot="1" x14ac:dyDescent="0.35">
      <c r="C395" s="10">
        <v>43250</v>
      </c>
      <c r="D395" s="11">
        <v>0.67995370370370367</v>
      </c>
      <c r="E395" s="12" t="s">
        <v>9</v>
      </c>
      <c r="F395" s="12">
        <v>23</v>
      </c>
      <c r="G395" s="12" t="s">
        <v>10</v>
      </c>
    </row>
    <row r="396" spans="3:7" ht="15" thickBot="1" x14ac:dyDescent="0.35">
      <c r="C396" s="10">
        <v>43250</v>
      </c>
      <c r="D396" s="11">
        <v>0.67996527777777782</v>
      </c>
      <c r="E396" s="12" t="s">
        <v>9</v>
      </c>
      <c r="F396" s="12">
        <v>17</v>
      </c>
      <c r="G396" s="12" t="s">
        <v>10</v>
      </c>
    </row>
    <row r="397" spans="3:7" ht="15" thickBot="1" x14ac:dyDescent="0.35">
      <c r="C397" s="10">
        <v>43250</v>
      </c>
      <c r="D397" s="11">
        <v>0.67997685185185175</v>
      </c>
      <c r="E397" s="12" t="s">
        <v>9</v>
      </c>
      <c r="F397" s="12">
        <v>23</v>
      </c>
      <c r="G397" s="12" t="s">
        <v>10</v>
      </c>
    </row>
    <row r="398" spans="3:7" ht="15" thickBot="1" x14ac:dyDescent="0.35">
      <c r="C398" s="10">
        <v>43250</v>
      </c>
      <c r="D398" s="11">
        <v>0.6799884259259259</v>
      </c>
      <c r="E398" s="12" t="s">
        <v>9</v>
      </c>
      <c r="F398" s="12">
        <v>18</v>
      </c>
      <c r="G398" s="12" t="s">
        <v>10</v>
      </c>
    </row>
    <row r="399" spans="3:7" ht="15" thickBot="1" x14ac:dyDescent="0.35">
      <c r="C399" s="10">
        <v>43250</v>
      </c>
      <c r="D399" s="11">
        <v>0.68210648148148145</v>
      </c>
      <c r="E399" s="12" t="s">
        <v>9</v>
      </c>
      <c r="F399" s="12">
        <v>18</v>
      </c>
      <c r="G399" s="12" t="s">
        <v>10</v>
      </c>
    </row>
    <row r="400" spans="3:7" ht="15" thickBot="1" x14ac:dyDescent="0.35">
      <c r="C400" s="10">
        <v>43250</v>
      </c>
      <c r="D400" s="11">
        <v>0.68236111111111108</v>
      </c>
      <c r="E400" s="12" t="s">
        <v>9</v>
      </c>
      <c r="F400" s="12">
        <v>22</v>
      </c>
      <c r="G400" s="12" t="s">
        <v>11</v>
      </c>
    </row>
    <row r="401" spans="3:7" ht="15" thickBot="1" x14ac:dyDescent="0.35">
      <c r="C401" s="10">
        <v>43250</v>
      </c>
      <c r="D401" s="11">
        <v>0.69488425925925934</v>
      </c>
      <c r="E401" s="12" t="s">
        <v>9</v>
      </c>
      <c r="F401" s="12">
        <v>23</v>
      </c>
      <c r="G401" s="12" t="s">
        <v>10</v>
      </c>
    </row>
    <row r="402" spans="3:7" ht="15" thickBot="1" x14ac:dyDescent="0.35">
      <c r="C402" s="10">
        <v>43250</v>
      </c>
      <c r="D402" s="11">
        <v>0.6958333333333333</v>
      </c>
      <c r="E402" s="12" t="s">
        <v>9</v>
      </c>
      <c r="F402" s="12">
        <v>19</v>
      </c>
      <c r="G402" s="12" t="s">
        <v>10</v>
      </c>
    </row>
    <row r="403" spans="3:7" ht="15" thickBot="1" x14ac:dyDescent="0.35">
      <c r="C403" s="10">
        <v>43250</v>
      </c>
      <c r="D403" s="11">
        <v>0.69976851851851851</v>
      </c>
      <c r="E403" s="12" t="s">
        <v>9</v>
      </c>
      <c r="F403" s="12">
        <v>18</v>
      </c>
      <c r="G403" s="12" t="s">
        <v>10</v>
      </c>
    </row>
    <row r="404" spans="3:7" ht="15" thickBot="1" x14ac:dyDescent="0.35">
      <c r="C404" s="10">
        <v>43250</v>
      </c>
      <c r="D404" s="11">
        <v>0.69978009259259266</v>
      </c>
      <c r="E404" s="12" t="s">
        <v>9</v>
      </c>
      <c r="F404" s="12">
        <v>26</v>
      </c>
      <c r="G404" s="12" t="s">
        <v>10</v>
      </c>
    </row>
    <row r="405" spans="3:7" ht="15" thickBot="1" x14ac:dyDescent="0.35">
      <c r="C405" s="10">
        <v>43250</v>
      </c>
      <c r="D405" s="11">
        <v>0.69980324074074074</v>
      </c>
      <c r="E405" s="12" t="s">
        <v>9</v>
      </c>
      <c r="F405" s="12">
        <v>25</v>
      </c>
      <c r="G405" s="12" t="s">
        <v>10</v>
      </c>
    </row>
    <row r="406" spans="3:7" ht="15" thickBot="1" x14ac:dyDescent="0.35">
      <c r="C406" s="10">
        <v>43250</v>
      </c>
      <c r="D406" s="11">
        <v>0.69981481481481478</v>
      </c>
      <c r="E406" s="12" t="s">
        <v>9</v>
      </c>
      <c r="F406" s="12">
        <v>28</v>
      </c>
      <c r="G406" s="12" t="s">
        <v>10</v>
      </c>
    </row>
    <row r="407" spans="3:7" ht="15" thickBot="1" x14ac:dyDescent="0.35">
      <c r="C407" s="10">
        <v>43250</v>
      </c>
      <c r="D407" s="11">
        <v>0.70130787037037035</v>
      </c>
      <c r="E407" s="12" t="s">
        <v>9</v>
      </c>
      <c r="F407" s="12">
        <v>13</v>
      </c>
      <c r="G407" s="12" t="s">
        <v>11</v>
      </c>
    </row>
    <row r="408" spans="3:7" ht="15" thickBot="1" x14ac:dyDescent="0.35">
      <c r="C408" s="10">
        <v>43250</v>
      </c>
      <c r="D408" s="11">
        <v>0.70170138888888889</v>
      </c>
      <c r="E408" s="12" t="s">
        <v>9</v>
      </c>
      <c r="F408" s="12">
        <v>16</v>
      </c>
      <c r="G408" s="12" t="s">
        <v>10</v>
      </c>
    </row>
    <row r="409" spans="3:7" ht="15" thickBot="1" x14ac:dyDescent="0.35">
      <c r="C409" s="10">
        <v>43250</v>
      </c>
      <c r="D409" s="11">
        <v>0.70171296296296293</v>
      </c>
      <c r="E409" s="12" t="s">
        <v>9</v>
      </c>
      <c r="F409" s="12">
        <v>16</v>
      </c>
      <c r="G409" s="12" t="s">
        <v>10</v>
      </c>
    </row>
    <row r="410" spans="3:7" ht="15" thickBot="1" x14ac:dyDescent="0.35">
      <c r="C410" s="10">
        <v>43250</v>
      </c>
      <c r="D410" s="11">
        <v>0.70173611111111101</v>
      </c>
      <c r="E410" s="12" t="s">
        <v>9</v>
      </c>
      <c r="F410" s="12">
        <v>24</v>
      </c>
      <c r="G410" s="12" t="s">
        <v>10</v>
      </c>
    </row>
    <row r="411" spans="3:7" ht="15" thickBot="1" x14ac:dyDescent="0.35">
      <c r="C411" s="10">
        <v>43250</v>
      </c>
      <c r="D411" s="11">
        <v>0.70196759259259256</v>
      </c>
      <c r="E411" s="12" t="s">
        <v>9</v>
      </c>
      <c r="F411" s="12">
        <v>25</v>
      </c>
      <c r="G411" s="12" t="s">
        <v>10</v>
      </c>
    </row>
    <row r="412" spans="3:7" ht="15" thickBot="1" x14ac:dyDescent="0.35">
      <c r="C412" s="10">
        <v>43250</v>
      </c>
      <c r="D412" s="11">
        <v>0.70223379629629623</v>
      </c>
      <c r="E412" s="12" t="s">
        <v>9</v>
      </c>
      <c r="F412" s="12">
        <v>26</v>
      </c>
      <c r="G412" s="12" t="s">
        <v>10</v>
      </c>
    </row>
    <row r="413" spans="3:7" ht="15" thickBot="1" x14ac:dyDescent="0.35">
      <c r="C413" s="10">
        <v>43250</v>
      </c>
      <c r="D413" s="11">
        <v>0.70250000000000001</v>
      </c>
      <c r="E413" s="12" t="s">
        <v>9</v>
      </c>
      <c r="F413" s="12">
        <v>25</v>
      </c>
      <c r="G413" s="12" t="s">
        <v>10</v>
      </c>
    </row>
    <row r="414" spans="3:7" ht="15" thickBot="1" x14ac:dyDescent="0.35">
      <c r="C414" s="10">
        <v>43250</v>
      </c>
      <c r="D414" s="11">
        <v>0.70341435185185175</v>
      </c>
      <c r="E414" s="12" t="s">
        <v>9</v>
      </c>
      <c r="F414" s="12">
        <v>28</v>
      </c>
      <c r="G414" s="12" t="s">
        <v>10</v>
      </c>
    </row>
    <row r="415" spans="3:7" ht="15" thickBot="1" x14ac:dyDescent="0.35">
      <c r="C415" s="10">
        <v>43250</v>
      </c>
      <c r="D415" s="11">
        <v>0.7034259259259259</v>
      </c>
      <c r="E415" s="12" t="s">
        <v>9</v>
      </c>
      <c r="F415" s="12">
        <v>29</v>
      </c>
      <c r="G415" s="12" t="s">
        <v>10</v>
      </c>
    </row>
    <row r="416" spans="3:7" ht="15" thickBot="1" x14ac:dyDescent="0.35">
      <c r="C416" s="10">
        <v>43250</v>
      </c>
      <c r="D416" s="11">
        <v>0.70343750000000005</v>
      </c>
      <c r="E416" s="12" t="s">
        <v>9</v>
      </c>
      <c r="F416" s="12">
        <v>29</v>
      </c>
      <c r="G416" s="12" t="s">
        <v>10</v>
      </c>
    </row>
    <row r="417" spans="3:7" ht="15" thickBot="1" x14ac:dyDescent="0.35">
      <c r="C417" s="10">
        <v>43250</v>
      </c>
      <c r="D417" s="11">
        <v>0.70840277777777771</v>
      </c>
      <c r="E417" s="12" t="s">
        <v>9</v>
      </c>
      <c r="F417" s="12">
        <v>27</v>
      </c>
      <c r="G417" s="12" t="s">
        <v>10</v>
      </c>
    </row>
    <row r="418" spans="3:7" ht="15" thickBot="1" x14ac:dyDescent="0.35">
      <c r="C418" s="10">
        <v>43250</v>
      </c>
      <c r="D418" s="11">
        <v>0.70844907407407398</v>
      </c>
      <c r="E418" s="12" t="s">
        <v>9</v>
      </c>
      <c r="F418" s="12">
        <v>20</v>
      </c>
      <c r="G418" s="12" t="s">
        <v>10</v>
      </c>
    </row>
    <row r="419" spans="3:7" ht="15" thickBot="1" x14ac:dyDescent="0.35">
      <c r="C419" s="10">
        <v>43250</v>
      </c>
      <c r="D419" s="11">
        <v>0.70846064814814813</v>
      </c>
      <c r="E419" s="12" t="s">
        <v>9</v>
      </c>
      <c r="F419" s="12">
        <v>15</v>
      </c>
      <c r="G419" s="12" t="s">
        <v>10</v>
      </c>
    </row>
    <row r="420" spans="3:7" ht="15" thickBot="1" x14ac:dyDescent="0.35">
      <c r="C420" s="10">
        <v>43250</v>
      </c>
      <c r="D420" s="11">
        <v>0.70848379629629632</v>
      </c>
      <c r="E420" s="12" t="s">
        <v>9</v>
      </c>
      <c r="F420" s="12">
        <v>14</v>
      </c>
      <c r="G420" s="12" t="s">
        <v>10</v>
      </c>
    </row>
    <row r="421" spans="3:7" ht="15" thickBot="1" x14ac:dyDescent="0.35">
      <c r="C421" s="10">
        <v>43250</v>
      </c>
      <c r="D421" s="11">
        <v>0.7085300925925927</v>
      </c>
      <c r="E421" s="12" t="s">
        <v>9</v>
      </c>
      <c r="F421" s="12">
        <v>19</v>
      </c>
      <c r="G421" s="12" t="s">
        <v>10</v>
      </c>
    </row>
    <row r="422" spans="3:7" ht="15" thickBot="1" x14ac:dyDescent="0.35">
      <c r="C422" s="10">
        <v>43250</v>
      </c>
      <c r="D422" s="11">
        <v>0.71053240740740742</v>
      </c>
      <c r="E422" s="12" t="s">
        <v>9</v>
      </c>
      <c r="F422" s="12">
        <v>19</v>
      </c>
      <c r="G422" s="12" t="s">
        <v>11</v>
      </c>
    </row>
    <row r="423" spans="3:7" ht="15" thickBot="1" x14ac:dyDescent="0.35">
      <c r="C423" s="10">
        <v>43250</v>
      </c>
      <c r="D423" s="11">
        <v>0.71166666666666656</v>
      </c>
      <c r="E423" s="12" t="s">
        <v>9</v>
      </c>
      <c r="F423" s="12">
        <v>22</v>
      </c>
      <c r="G423" s="12" t="s">
        <v>10</v>
      </c>
    </row>
    <row r="424" spans="3:7" ht="15" thickBot="1" x14ac:dyDescent="0.35">
      <c r="C424" s="10">
        <v>43250</v>
      </c>
      <c r="D424" s="11">
        <v>0.71168981481481486</v>
      </c>
      <c r="E424" s="12" t="s">
        <v>9</v>
      </c>
      <c r="F424" s="12">
        <v>23</v>
      </c>
      <c r="G424" s="12" t="s">
        <v>10</v>
      </c>
    </row>
    <row r="425" spans="3:7" ht="15" thickBot="1" x14ac:dyDescent="0.35">
      <c r="C425" s="10">
        <v>43250</v>
      </c>
      <c r="D425" s="11">
        <v>0.71171296296296294</v>
      </c>
      <c r="E425" s="12" t="s">
        <v>9</v>
      </c>
      <c r="F425" s="12">
        <v>22</v>
      </c>
      <c r="G425" s="12" t="s">
        <v>10</v>
      </c>
    </row>
    <row r="426" spans="3:7" ht="15" thickBot="1" x14ac:dyDescent="0.35">
      <c r="C426" s="10">
        <v>43250</v>
      </c>
      <c r="D426" s="11">
        <v>0.71321759259259254</v>
      </c>
      <c r="E426" s="12" t="s">
        <v>9</v>
      </c>
      <c r="F426" s="12">
        <v>10</v>
      </c>
      <c r="G426" s="12" t="s">
        <v>10</v>
      </c>
    </row>
    <row r="427" spans="3:7" ht="15" thickBot="1" x14ac:dyDescent="0.35">
      <c r="C427" s="10">
        <v>43250</v>
      </c>
      <c r="D427" s="11">
        <v>0.71778935185185189</v>
      </c>
      <c r="E427" s="12" t="s">
        <v>9</v>
      </c>
      <c r="F427" s="12">
        <v>18</v>
      </c>
      <c r="G427" s="12" t="s">
        <v>10</v>
      </c>
    </row>
    <row r="428" spans="3:7" ht="15" thickBot="1" x14ac:dyDescent="0.35">
      <c r="C428" s="10">
        <v>43250</v>
      </c>
      <c r="D428" s="11">
        <v>0.72622685185185187</v>
      </c>
      <c r="E428" s="12" t="s">
        <v>9</v>
      </c>
      <c r="F428" s="12">
        <v>23</v>
      </c>
      <c r="G428" s="12" t="s">
        <v>10</v>
      </c>
    </row>
    <row r="429" spans="3:7" ht="15" thickBot="1" x14ac:dyDescent="0.35">
      <c r="C429" s="10">
        <v>43250</v>
      </c>
      <c r="D429" s="11">
        <v>0.72631944444444441</v>
      </c>
      <c r="E429" s="12" t="s">
        <v>9</v>
      </c>
      <c r="F429" s="12">
        <v>16</v>
      </c>
      <c r="G429" s="12" t="s">
        <v>11</v>
      </c>
    </row>
    <row r="430" spans="3:7" ht="15" thickBot="1" x14ac:dyDescent="0.35">
      <c r="C430" s="10">
        <v>43250</v>
      </c>
      <c r="D430" s="11">
        <v>0.72734953703703698</v>
      </c>
      <c r="E430" s="12" t="s">
        <v>9</v>
      </c>
      <c r="F430" s="12">
        <v>16</v>
      </c>
      <c r="G430" s="12" t="s">
        <v>10</v>
      </c>
    </row>
    <row r="431" spans="3:7" ht="15" thickBot="1" x14ac:dyDescent="0.35">
      <c r="C431" s="10">
        <v>43250</v>
      </c>
      <c r="D431" s="11">
        <v>0.72748842592592589</v>
      </c>
      <c r="E431" s="12" t="s">
        <v>9</v>
      </c>
      <c r="F431" s="12">
        <v>13</v>
      </c>
      <c r="G431" s="12" t="s">
        <v>11</v>
      </c>
    </row>
    <row r="432" spans="3:7" ht="15" thickBot="1" x14ac:dyDescent="0.35">
      <c r="C432" s="10">
        <v>43250</v>
      </c>
      <c r="D432" s="11">
        <v>0.72893518518518519</v>
      </c>
      <c r="E432" s="12" t="s">
        <v>9</v>
      </c>
      <c r="F432" s="12">
        <v>14</v>
      </c>
      <c r="G432" s="12" t="s">
        <v>11</v>
      </c>
    </row>
    <row r="433" spans="3:7" ht="15" thickBot="1" x14ac:dyDescent="0.35">
      <c r="C433" s="10">
        <v>43250</v>
      </c>
      <c r="D433" s="11">
        <v>0.73015046296296304</v>
      </c>
      <c r="E433" s="12" t="s">
        <v>9</v>
      </c>
      <c r="F433" s="12">
        <v>28</v>
      </c>
      <c r="G433" s="12" t="s">
        <v>10</v>
      </c>
    </row>
    <row r="434" spans="3:7" ht="15" thickBot="1" x14ac:dyDescent="0.35">
      <c r="C434" s="10">
        <v>43250</v>
      </c>
      <c r="D434" s="11">
        <v>0.73265046296296299</v>
      </c>
      <c r="E434" s="12" t="s">
        <v>9</v>
      </c>
      <c r="F434" s="12">
        <v>27</v>
      </c>
      <c r="G434" s="12" t="s">
        <v>11</v>
      </c>
    </row>
    <row r="435" spans="3:7" ht="15" thickBot="1" x14ac:dyDescent="0.35">
      <c r="C435" s="10">
        <v>43250</v>
      </c>
      <c r="D435" s="11">
        <v>0.73531250000000004</v>
      </c>
      <c r="E435" s="12" t="s">
        <v>9</v>
      </c>
      <c r="F435" s="12">
        <v>42</v>
      </c>
      <c r="G435" s="12" t="s">
        <v>10</v>
      </c>
    </row>
    <row r="436" spans="3:7" ht="15" thickBot="1" x14ac:dyDescent="0.35">
      <c r="C436" s="10">
        <v>43250</v>
      </c>
      <c r="D436" s="11">
        <v>0.73972222222222228</v>
      </c>
      <c r="E436" s="12" t="s">
        <v>9</v>
      </c>
      <c r="F436" s="12">
        <v>37</v>
      </c>
      <c r="G436" s="12" t="s">
        <v>10</v>
      </c>
    </row>
    <row r="437" spans="3:7" ht="15" thickBot="1" x14ac:dyDescent="0.35">
      <c r="C437" s="10">
        <v>43250</v>
      </c>
      <c r="D437" s="11">
        <v>0.74605324074074064</v>
      </c>
      <c r="E437" s="12" t="s">
        <v>9</v>
      </c>
      <c r="F437" s="12">
        <v>15</v>
      </c>
      <c r="G437" s="12" t="s">
        <v>10</v>
      </c>
    </row>
    <row r="438" spans="3:7" ht="15" thickBot="1" x14ac:dyDescent="0.35">
      <c r="C438" s="10">
        <v>43250</v>
      </c>
      <c r="D438" s="11">
        <v>0.74606481481481479</v>
      </c>
      <c r="E438" s="12" t="s">
        <v>9</v>
      </c>
      <c r="F438" s="12">
        <v>13</v>
      </c>
      <c r="G438" s="12" t="s">
        <v>10</v>
      </c>
    </row>
    <row r="439" spans="3:7" ht="15" thickBot="1" x14ac:dyDescent="0.35">
      <c r="C439" s="10">
        <v>43250</v>
      </c>
      <c r="D439" s="11">
        <v>0.74790509259259252</v>
      </c>
      <c r="E439" s="12" t="s">
        <v>9</v>
      </c>
      <c r="F439" s="12">
        <v>25</v>
      </c>
      <c r="G439" s="12" t="s">
        <v>10</v>
      </c>
    </row>
    <row r="440" spans="3:7" ht="15" thickBot="1" x14ac:dyDescent="0.35">
      <c r="C440" s="10">
        <v>43250</v>
      </c>
      <c r="D440" s="11">
        <v>0.74880787037037033</v>
      </c>
      <c r="E440" s="12" t="s">
        <v>9</v>
      </c>
      <c r="F440" s="12">
        <v>22</v>
      </c>
      <c r="G440" s="12" t="s">
        <v>11</v>
      </c>
    </row>
    <row r="441" spans="3:7" ht="15" thickBot="1" x14ac:dyDescent="0.35">
      <c r="C441" s="10">
        <v>43250</v>
      </c>
      <c r="D441" s="11">
        <v>0.75010416666666668</v>
      </c>
      <c r="E441" s="12" t="s">
        <v>9</v>
      </c>
      <c r="F441" s="12">
        <v>21</v>
      </c>
      <c r="G441" s="12" t="s">
        <v>10</v>
      </c>
    </row>
    <row r="442" spans="3:7" ht="15" thickBot="1" x14ac:dyDescent="0.35">
      <c r="C442" s="10">
        <v>43250</v>
      </c>
      <c r="D442" s="11">
        <v>0.75663194444444448</v>
      </c>
      <c r="E442" s="12" t="s">
        <v>9</v>
      </c>
      <c r="F442" s="12">
        <v>23</v>
      </c>
      <c r="G442" s="12" t="s">
        <v>11</v>
      </c>
    </row>
    <row r="443" spans="3:7" ht="15" thickBot="1" x14ac:dyDescent="0.35">
      <c r="C443" s="10">
        <v>43250</v>
      </c>
      <c r="D443" s="11">
        <v>0.75952546296296297</v>
      </c>
      <c r="E443" s="12" t="s">
        <v>9</v>
      </c>
      <c r="F443" s="12">
        <v>16</v>
      </c>
      <c r="G443" s="12" t="s">
        <v>10</v>
      </c>
    </row>
    <row r="444" spans="3:7" ht="15" thickBot="1" x14ac:dyDescent="0.35">
      <c r="C444" s="10">
        <v>43250</v>
      </c>
      <c r="D444" s="11">
        <v>0.75953703703703701</v>
      </c>
      <c r="E444" s="12" t="s">
        <v>9</v>
      </c>
      <c r="F444" s="12">
        <v>21</v>
      </c>
      <c r="G444" s="12" t="s">
        <v>10</v>
      </c>
    </row>
    <row r="445" spans="3:7" ht="15" thickBot="1" x14ac:dyDescent="0.35">
      <c r="C445" s="10">
        <v>43250</v>
      </c>
      <c r="D445" s="11">
        <v>0.75958333333333339</v>
      </c>
      <c r="E445" s="12" t="s">
        <v>9</v>
      </c>
      <c r="F445" s="12">
        <v>22</v>
      </c>
      <c r="G445" s="12" t="s">
        <v>10</v>
      </c>
    </row>
    <row r="446" spans="3:7" ht="15" thickBot="1" x14ac:dyDescent="0.35">
      <c r="C446" s="10">
        <v>43250</v>
      </c>
      <c r="D446" s="11">
        <v>0.75979166666666664</v>
      </c>
      <c r="E446" s="12" t="s">
        <v>9</v>
      </c>
      <c r="F446" s="12">
        <v>12</v>
      </c>
      <c r="G446" s="12" t="s">
        <v>10</v>
      </c>
    </row>
    <row r="447" spans="3:7" ht="15" thickBot="1" x14ac:dyDescent="0.35">
      <c r="C447" s="10">
        <v>43250</v>
      </c>
      <c r="D447" s="11">
        <v>0.75980324074074079</v>
      </c>
      <c r="E447" s="12" t="s">
        <v>9</v>
      </c>
      <c r="F447" s="12">
        <v>12</v>
      </c>
      <c r="G447" s="12" t="s">
        <v>10</v>
      </c>
    </row>
    <row r="448" spans="3:7" ht="15" thickBot="1" x14ac:dyDescent="0.35">
      <c r="C448" s="10">
        <v>43250</v>
      </c>
      <c r="D448" s="11">
        <v>0.75981481481481483</v>
      </c>
      <c r="E448" s="12" t="s">
        <v>9</v>
      </c>
      <c r="F448" s="12">
        <v>12</v>
      </c>
      <c r="G448" s="12" t="s">
        <v>10</v>
      </c>
    </row>
    <row r="449" spans="3:7" ht="15" thickBot="1" x14ac:dyDescent="0.35">
      <c r="C449" s="10">
        <v>43250</v>
      </c>
      <c r="D449" s="11">
        <v>0.7600231481481482</v>
      </c>
      <c r="E449" s="12" t="s">
        <v>9</v>
      </c>
      <c r="F449" s="12">
        <v>9</v>
      </c>
      <c r="G449" s="12" t="s">
        <v>11</v>
      </c>
    </row>
    <row r="450" spans="3:7" ht="15" thickBot="1" x14ac:dyDescent="0.35">
      <c r="C450" s="10">
        <v>43250</v>
      </c>
      <c r="D450" s="11">
        <v>0.76263888888888898</v>
      </c>
      <c r="E450" s="12" t="s">
        <v>9</v>
      </c>
      <c r="F450" s="12">
        <v>23</v>
      </c>
      <c r="G450" s="12" t="s">
        <v>10</v>
      </c>
    </row>
    <row r="451" spans="3:7" ht="15" thickBot="1" x14ac:dyDescent="0.35">
      <c r="C451" s="10">
        <v>43250</v>
      </c>
      <c r="D451" s="11">
        <v>0.76650462962962962</v>
      </c>
      <c r="E451" s="12" t="s">
        <v>9</v>
      </c>
      <c r="F451" s="12">
        <v>24</v>
      </c>
      <c r="G451" s="12" t="s">
        <v>10</v>
      </c>
    </row>
    <row r="452" spans="3:7" ht="15" thickBot="1" x14ac:dyDescent="0.35">
      <c r="C452" s="10">
        <v>43250</v>
      </c>
      <c r="D452" s="11">
        <v>0.76665509259259268</v>
      </c>
      <c r="E452" s="12" t="s">
        <v>9</v>
      </c>
      <c r="F452" s="12">
        <v>12</v>
      </c>
      <c r="G452" s="12" t="s">
        <v>11</v>
      </c>
    </row>
    <row r="453" spans="3:7" ht="15" thickBot="1" x14ac:dyDescent="0.35">
      <c r="C453" s="10">
        <v>43250</v>
      </c>
      <c r="D453" s="11">
        <v>0.76740740740740743</v>
      </c>
      <c r="E453" s="12" t="s">
        <v>9</v>
      </c>
      <c r="F453" s="12">
        <v>25</v>
      </c>
      <c r="G453" s="12" t="s">
        <v>10</v>
      </c>
    </row>
    <row r="454" spans="3:7" ht="15" thickBot="1" x14ac:dyDescent="0.35">
      <c r="C454" s="10">
        <v>43250</v>
      </c>
      <c r="D454" s="11">
        <v>0.77011574074074074</v>
      </c>
      <c r="E454" s="12" t="s">
        <v>9</v>
      </c>
      <c r="F454" s="12">
        <v>11</v>
      </c>
      <c r="G454" s="12" t="s">
        <v>10</v>
      </c>
    </row>
    <row r="455" spans="3:7" ht="15" thickBot="1" x14ac:dyDescent="0.35">
      <c r="C455" s="10">
        <v>43250</v>
      </c>
      <c r="D455" s="11">
        <v>0.77399305555555553</v>
      </c>
      <c r="E455" s="12" t="s">
        <v>9</v>
      </c>
      <c r="F455" s="12">
        <v>23</v>
      </c>
      <c r="G455" s="12" t="s">
        <v>11</v>
      </c>
    </row>
    <row r="456" spans="3:7" ht="15" thickBot="1" x14ac:dyDescent="0.35">
      <c r="C456" s="10">
        <v>43250</v>
      </c>
      <c r="D456" s="11">
        <v>0.77400462962962957</v>
      </c>
      <c r="E456" s="12" t="s">
        <v>9</v>
      </c>
      <c r="F456" s="12">
        <v>17</v>
      </c>
      <c r="G456" s="12" t="s">
        <v>11</v>
      </c>
    </row>
    <row r="457" spans="3:7" ht="15" thickBot="1" x14ac:dyDescent="0.35">
      <c r="C457" s="10">
        <v>43250</v>
      </c>
      <c r="D457" s="11">
        <v>0.77401620370370372</v>
      </c>
      <c r="E457" s="12" t="s">
        <v>9</v>
      </c>
      <c r="F457" s="12">
        <v>24</v>
      </c>
      <c r="G457" s="12" t="s">
        <v>11</v>
      </c>
    </row>
    <row r="458" spans="3:7" ht="15" thickBot="1" x14ac:dyDescent="0.35">
      <c r="C458" s="10">
        <v>43250</v>
      </c>
      <c r="D458" s="11">
        <v>0.77402777777777787</v>
      </c>
      <c r="E458" s="12" t="s">
        <v>9</v>
      </c>
      <c r="F458" s="12">
        <v>23</v>
      </c>
      <c r="G458" s="12" t="s">
        <v>11</v>
      </c>
    </row>
    <row r="459" spans="3:7" ht="15" thickBot="1" x14ac:dyDescent="0.35">
      <c r="C459" s="10">
        <v>43250</v>
      </c>
      <c r="D459" s="11">
        <v>0.7740393518518518</v>
      </c>
      <c r="E459" s="12" t="s">
        <v>9</v>
      </c>
      <c r="F459" s="12">
        <v>22</v>
      </c>
      <c r="G459" s="12" t="s">
        <v>11</v>
      </c>
    </row>
    <row r="460" spans="3:7" ht="15" thickBot="1" x14ac:dyDescent="0.35">
      <c r="C460" s="10">
        <v>43250</v>
      </c>
      <c r="D460" s="11">
        <v>0.77406249999999999</v>
      </c>
      <c r="E460" s="12" t="s">
        <v>9</v>
      </c>
      <c r="F460" s="12">
        <v>15</v>
      </c>
      <c r="G460" s="12" t="s">
        <v>11</v>
      </c>
    </row>
    <row r="461" spans="3:7" ht="15" thickBot="1" x14ac:dyDescent="0.35">
      <c r="C461" s="10">
        <v>43250</v>
      </c>
      <c r="D461" s="11">
        <v>0.77407407407407414</v>
      </c>
      <c r="E461" s="12" t="s">
        <v>9</v>
      </c>
      <c r="F461" s="12">
        <v>10</v>
      </c>
      <c r="G461" s="12" t="s">
        <v>11</v>
      </c>
    </row>
    <row r="462" spans="3:7" ht="15" thickBot="1" x14ac:dyDescent="0.35">
      <c r="C462" s="10">
        <v>43250</v>
      </c>
      <c r="D462" s="11">
        <v>0.77740740740740744</v>
      </c>
      <c r="E462" s="12" t="s">
        <v>9</v>
      </c>
      <c r="F462" s="12">
        <v>14</v>
      </c>
      <c r="G462" s="12" t="s">
        <v>11</v>
      </c>
    </row>
    <row r="463" spans="3:7" ht="15" thickBot="1" x14ac:dyDescent="0.35">
      <c r="C463" s="10">
        <v>43250</v>
      </c>
      <c r="D463" s="11">
        <v>0.77939814814814812</v>
      </c>
      <c r="E463" s="12" t="s">
        <v>9</v>
      </c>
      <c r="F463" s="12">
        <v>10</v>
      </c>
      <c r="G463" s="12" t="s">
        <v>11</v>
      </c>
    </row>
    <row r="464" spans="3:7" ht="15" thickBot="1" x14ac:dyDescent="0.35">
      <c r="C464" s="10">
        <v>43250</v>
      </c>
      <c r="D464" s="11">
        <v>0.78563657407407417</v>
      </c>
      <c r="E464" s="12" t="s">
        <v>9</v>
      </c>
      <c r="F464" s="12">
        <v>21</v>
      </c>
      <c r="G464" s="12" t="s">
        <v>10</v>
      </c>
    </row>
    <row r="465" spans="3:7" ht="15" thickBot="1" x14ac:dyDescent="0.35">
      <c r="C465" s="10">
        <v>43250</v>
      </c>
      <c r="D465" s="11">
        <v>0.78828703703703706</v>
      </c>
      <c r="E465" s="12" t="s">
        <v>9</v>
      </c>
      <c r="F465" s="12">
        <v>20</v>
      </c>
      <c r="G465" s="12" t="s">
        <v>11</v>
      </c>
    </row>
    <row r="466" spans="3:7" ht="15" thickBot="1" x14ac:dyDescent="0.35">
      <c r="C466" s="10">
        <v>43250</v>
      </c>
      <c r="D466" s="11">
        <v>0.78954861111111108</v>
      </c>
      <c r="E466" s="12" t="s">
        <v>9</v>
      </c>
      <c r="F466" s="12">
        <v>13</v>
      </c>
      <c r="G466" s="12" t="s">
        <v>11</v>
      </c>
    </row>
    <row r="467" spans="3:7" ht="15" thickBot="1" x14ac:dyDescent="0.35">
      <c r="C467" s="10">
        <v>43250</v>
      </c>
      <c r="D467" s="11">
        <v>0.79361111111111116</v>
      </c>
      <c r="E467" s="12" t="s">
        <v>9</v>
      </c>
      <c r="F467" s="12">
        <v>11</v>
      </c>
      <c r="G467" s="12" t="s">
        <v>11</v>
      </c>
    </row>
    <row r="468" spans="3:7" ht="15" thickBot="1" x14ac:dyDescent="0.35">
      <c r="C468" s="10">
        <v>43250</v>
      </c>
      <c r="D468" s="11">
        <v>0.80259259259259252</v>
      </c>
      <c r="E468" s="12" t="s">
        <v>9</v>
      </c>
      <c r="F468" s="12">
        <v>10</v>
      </c>
      <c r="G468" s="12" t="s">
        <v>10</v>
      </c>
    </row>
    <row r="469" spans="3:7" ht="15" thickBot="1" x14ac:dyDescent="0.35">
      <c r="C469" s="10">
        <v>43250</v>
      </c>
      <c r="D469" s="11">
        <v>0.80535879629629636</v>
      </c>
      <c r="E469" s="12" t="s">
        <v>9</v>
      </c>
      <c r="F469" s="12">
        <v>6</v>
      </c>
      <c r="G469" s="12" t="s">
        <v>11</v>
      </c>
    </row>
    <row r="470" spans="3:7" ht="15" thickBot="1" x14ac:dyDescent="0.35">
      <c r="C470" s="10">
        <v>43250</v>
      </c>
      <c r="D470" s="11">
        <v>0.80828703703703697</v>
      </c>
      <c r="E470" s="12" t="s">
        <v>9</v>
      </c>
      <c r="F470" s="12">
        <v>11</v>
      </c>
      <c r="G470" s="12" t="s">
        <v>11</v>
      </c>
    </row>
    <row r="471" spans="3:7" ht="15" thickBot="1" x14ac:dyDescent="0.35">
      <c r="C471" s="10">
        <v>43250</v>
      </c>
      <c r="D471" s="11">
        <v>0.81704861111111116</v>
      </c>
      <c r="E471" s="12" t="s">
        <v>9</v>
      </c>
      <c r="F471" s="12">
        <v>10</v>
      </c>
      <c r="G471" s="12" t="s">
        <v>10</v>
      </c>
    </row>
    <row r="472" spans="3:7" ht="15" thickBot="1" x14ac:dyDescent="0.35">
      <c r="C472" s="10">
        <v>43250</v>
      </c>
      <c r="D472" s="11">
        <v>0.83817129629629628</v>
      </c>
      <c r="E472" s="12" t="s">
        <v>9</v>
      </c>
      <c r="F472" s="12">
        <v>20</v>
      </c>
      <c r="G472" s="12" t="s">
        <v>10</v>
      </c>
    </row>
    <row r="473" spans="3:7" ht="15" thickBot="1" x14ac:dyDescent="0.35">
      <c r="C473" s="10">
        <v>43250</v>
      </c>
      <c r="D473" s="11">
        <v>0.83853009259259259</v>
      </c>
      <c r="E473" s="12" t="s">
        <v>9</v>
      </c>
      <c r="F473" s="12">
        <v>10</v>
      </c>
      <c r="G473" s="12" t="s">
        <v>11</v>
      </c>
    </row>
    <row r="474" spans="3:7" ht="15" thickBot="1" x14ac:dyDescent="0.35">
      <c r="C474" s="10">
        <v>43250</v>
      </c>
      <c r="D474" s="11">
        <v>0.84667824074074083</v>
      </c>
      <c r="E474" s="12" t="s">
        <v>9</v>
      </c>
      <c r="F474" s="12">
        <v>13</v>
      </c>
      <c r="G474" s="12" t="s">
        <v>11</v>
      </c>
    </row>
    <row r="475" spans="3:7" ht="15" thickBot="1" x14ac:dyDescent="0.35">
      <c r="C475" s="10">
        <v>43250</v>
      </c>
      <c r="D475" s="11">
        <v>0.85804398148148142</v>
      </c>
      <c r="E475" s="12" t="s">
        <v>9</v>
      </c>
      <c r="F475" s="12">
        <v>13</v>
      </c>
      <c r="G475" s="12" t="s">
        <v>11</v>
      </c>
    </row>
    <row r="476" spans="3:7" ht="15" thickBot="1" x14ac:dyDescent="0.35">
      <c r="C476" s="10">
        <v>43250</v>
      </c>
      <c r="D476" s="11">
        <v>0.85835648148148147</v>
      </c>
      <c r="E476" s="12" t="s">
        <v>9</v>
      </c>
      <c r="F476" s="12">
        <v>21</v>
      </c>
      <c r="G476" s="12" t="s">
        <v>11</v>
      </c>
    </row>
    <row r="477" spans="3:7" ht="15" thickBot="1" x14ac:dyDescent="0.35">
      <c r="C477" s="10">
        <v>43250</v>
      </c>
      <c r="D477" s="11">
        <v>0.85836805555555562</v>
      </c>
      <c r="E477" s="12" t="s">
        <v>9</v>
      </c>
      <c r="F477" s="12">
        <v>14</v>
      </c>
      <c r="G477" s="12" t="s">
        <v>11</v>
      </c>
    </row>
    <row r="478" spans="3:7" ht="15" thickBot="1" x14ac:dyDescent="0.35">
      <c r="C478" s="10">
        <v>43250</v>
      </c>
      <c r="D478" s="11">
        <v>0.87878472222222215</v>
      </c>
      <c r="E478" s="12" t="s">
        <v>9</v>
      </c>
      <c r="F478" s="12">
        <v>12</v>
      </c>
      <c r="G478" s="12" t="s">
        <v>11</v>
      </c>
    </row>
    <row r="479" spans="3:7" ht="15" thickBot="1" x14ac:dyDescent="0.35">
      <c r="C479" s="10">
        <v>43250</v>
      </c>
      <c r="D479" s="11">
        <v>0.88928240740740738</v>
      </c>
      <c r="E479" s="12" t="s">
        <v>9</v>
      </c>
      <c r="F479" s="12">
        <v>22</v>
      </c>
      <c r="G479" s="12" t="s">
        <v>10</v>
      </c>
    </row>
    <row r="480" spans="3:7" ht="15" thickBot="1" x14ac:dyDescent="0.35">
      <c r="C480" s="10">
        <v>43251</v>
      </c>
      <c r="D480" s="11">
        <v>0.1552199074074074</v>
      </c>
      <c r="E480" s="12" t="s">
        <v>9</v>
      </c>
      <c r="F480" s="12">
        <v>23</v>
      </c>
      <c r="G480" s="12" t="s">
        <v>10</v>
      </c>
    </row>
    <row r="481" spans="3:7" ht="15" thickBot="1" x14ac:dyDescent="0.35">
      <c r="C481" s="10">
        <v>43251</v>
      </c>
      <c r="D481" s="11">
        <v>0.15834490740740739</v>
      </c>
      <c r="E481" s="12" t="s">
        <v>9</v>
      </c>
      <c r="F481" s="12">
        <v>11</v>
      </c>
      <c r="G481" s="12" t="s">
        <v>11</v>
      </c>
    </row>
    <row r="482" spans="3:7" ht="15" thickBot="1" x14ac:dyDescent="0.35">
      <c r="C482" s="10">
        <v>43251</v>
      </c>
      <c r="D482" s="11">
        <v>0.1587962962962963</v>
      </c>
      <c r="E482" s="12" t="s">
        <v>9</v>
      </c>
      <c r="F482" s="12">
        <v>11</v>
      </c>
      <c r="G482" s="12" t="s">
        <v>11</v>
      </c>
    </row>
    <row r="483" spans="3:7" ht="15" thickBot="1" x14ac:dyDescent="0.35">
      <c r="C483" s="10">
        <v>43251</v>
      </c>
      <c r="D483" s="11">
        <v>0.28225694444444444</v>
      </c>
      <c r="E483" s="12" t="s">
        <v>9</v>
      </c>
      <c r="F483" s="12">
        <v>11</v>
      </c>
      <c r="G483" s="12" t="s">
        <v>11</v>
      </c>
    </row>
    <row r="484" spans="3:7" ht="15" thickBot="1" x14ac:dyDescent="0.35">
      <c r="C484" s="10">
        <v>43251</v>
      </c>
      <c r="D484" s="11">
        <v>0.30340277777777774</v>
      </c>
      <c r="E484" s="12" t="s">
        <v>9</v>
      </c>
      <c r="F484" s="12">
        <v>11</v>
      </c>
      <c r="G484" s="12" t="s">
        <v>11</v>
      </c>
    </row>
    <row r="485" spans="3:7" ht="15" thickBot="1" x14ac:dyDescent="0.35">
      <c r="C485" s="10">
        <v>43251</v>
      </c>
      <c r="D485" s="11">
        <v>0.30418981481481483</v>
      </c>
      <c r="E485" s="12" t="s">
        <v>9</v>
      </c>
      <c r="F485" s="12">
        <v>10</v>
      </c>
      <c r="G485" s="12" t="s">
        <v>11</v>
      </c>
    </row>
    <row r="486" spans="3:7" ht="15" thickBot="1" x14ac:dyDescent="0.35">
      <c r="C486" s="10">
        <v>43251</v>
      </c>
      <c r="D486" s="11">
        <v>0.32508101851851851</v>
      </c>
      <c r="E486" s="12" t="s">
        <v>9</v>
      </c>
      <c r="F486" s="12">
        <v>27</v>
      </c>
      <c r="G486" s="12" t="s">
        <v>11</v>
      </c>
    </row>
    <row r="487" spans="3:7" ht="15" thickBot="1" x14ac:dyDescent="0.35">
      <c r="C487" s="10">
        <v>43251</v>
      </c>
      <c r="D487" s="11">
        <v>0.3250925925925926</v>
      </c>
      <c r="E487" s="12" t="s">
        <v>9</v>
      </c>
      <c r="F487" s="12">
        <v>27</v>
      </c>
      <c r="G487" s="12" t="s">
        <v>11</v>
      </c>
    </row>
    <row r="488" spans="3:7" ht="15" thickBot="1" x14ac:dyDescent="0.35">
      <c r="C488" s="10">
        <v>43251</v>
      </c>
      <c r="D488" s="11">
        <v>0.32510416666666669</v>
      </c>
      <c r="E488" s="12" t="s">
        <v>9</v>
      </c>
      <c r="F488" s="12">
        <v>25</v>
      </c>
      <c r="G488" s="12" t="s">
        <v>11</v>
      </c>
    </row>
    <row r="489" spans="3:7" ht="15" thickBot="1" x14ac:dyDescent="0.35">
      <c r="C489" s="10">
        <v>43251</v>
      </c>
      <c r="D489" s="11">
        <v>0.32512731481481483</v>
      </c>
      <c r="E489" s="12" t="s">
        <v>9</v>
      </c>
      <c r="F489" s="12">
        <v>22</v>
      </c>
      <c r="G489" s="12" t="s">
        <v>11</v>
      </c>
    </row>
    <row r="490" spans="3:7" ht="15" thickBot="1" x14ac:dyDescent="0.35">
      <c r="C490" s="10">
        <v>43251</v>
      </c>
      <c r="D490" s="11">
        <v>0.32850694444444445</v>
      </c>
      <c r="E490" s="12" t="s">
        <v>9</v>
      </c>
      <c r="F490" s="12">
        <v>10</v>
      </c>
      <c r="G490" s="12" t="s">
        <v>11</v>
      </c>
    </row>
    <row r="491" spans="3:7" ht="15" thickBot="1" x14ac:dyDescent="0.35">
      <c r="C491" s="10">
        <v>43251</v>
      </c>
      <c r="D491" s="11">
        <v>0.33153935185185185</v>
      </c>
      <c r="E491" s="12" t="s">
        <v>9</v>
      </c>
      <c r="F491" s="12">
        <v>17</v>
      </c>
      <c r="G491" s="12" t="s">
        <v>11</v>
      </c>
    </row>
    <row r="492" spans="3:7" ht="15" thickBot="1" x14ac:dyDescent="0.35">
      <c r="C492" s="10">
        <v>43251</v>
      </c>
      <c r="D492" s="11">
        <v>0.33156249999999998</v>
      </c>
      <c r="E492" s="12" t="s">
        <v>9</v>
      </c>
      <c r="F492" s="12">
        <v>18</v>
      </c>
      <c r="G492" s="12" t="s">
        <v>11</v>
      </c>
    </row>
    <row r="493" spans="3:7" ht="15" thickBot="1" x14ac:dyDescent="0.35">
      <c r="C493" s="10">
        <v>43251</v>
      </c>
      <c r="D493" s="11">
        <v>0.33158564814814812</v>
      </c>
      <c r="E493" s="12" t="s">
        <v>9</v>
      </c>
      <c r="F493" s="12">
        <v>18</v>
      </c>
      <c r="G493" s="12" t="s">
        <v>11</v>
      </c>
    </row>
    <row r="494" spans="3:7" ht="15" thickBot="1" x14ac:dyDescent="0.35">
      <c r="C494" s="10">
        <v>43251</v>
      </c>
      <c r="D494" s="11">
        <v>0.3316087962962963</v>
      </c>
      <c r="E494" s="12" t="s">
        <v>9</v>
      </c>
      <c r="F494" s="12">
        <v>16</v>
      </c>
      <c r="G494" s="12" t="s">
        <v>11</v>
      </c>
    </row>
    <row r="495" spans="3:7" ht="15" thickBot="1" x14ac:dyDescent="0.35">
      <c r="C495" s="10">
        <v>43251</v>
      </c>
      <c r="D495" s="11">
        <v>0.33163194444444444</v>
      </c>
      <c r="E495" s="12" t="s">
        <v>9</v>
      </c>
      <c r="F495" s="12">
        <v>12</v>
      </c>
      <c r="G495" s="12" t="s">
        <v>11</v>
      </c>
    </row>
    <row r="496" spans="3:7" ht="15" thickBot="1" x14ac:dyDescent="0.35">
      <c r="C496" s="10">
        <v>43251</v>
      </c>
      <c r="D496" s="11">
        <v>0.33182870370370371</v>
      </c>
      <c r="E496" s="12" t="s">
        <v>9</v>
      </c>
      <c r="F496" s="12">
        <v>10</v>
      </c>
      <c r="G496" s="12" t="s">
        <v>11</v>
      </c>
    </row>
    <row r="497" spans="3:7" ht="15" thickBot="1" x14ac:dyDescent="0.35">
      <c r="C497" s="10">
        <v>43251</v>
      </c>
      <c r="D497" s="11">
        <v>0.34099537037037037</v>
      </c>
      <c r="E497" s="12" t="s">
        <v>9</v>
      </c>
      <c r="F497" s="12">
        <v>13</v>
      </c>
      <c r="G497" s="12" t="s">
        <v>11</v>
      </c>
    </row>
    <row r="498" spans="3:7" ht="15" thickBot="1" x14ac:dyDescent="0.35">
      <c r="C498" s="10">
        <v>43251</v>
      </c>
      <c r="D498" s="11">
        <v>0.34708333333333335</v>
      </c>
      <c r="E498" s="12" t="s">
        <v>9</v>
      </c>
      <c r="F498" s="12">
        <v>21</v>
      </c>
      <c r="G498" s="12" t="s">
        <v>10</v>
      </c>
    </row>
    <row r="499" spans="3:7" ht="15" thickBot="1" x14ac:dyDescent="0.35">
      <c r="C499" s="10">
        <v>43251</v>
      </c>
      <c r="D499" s="11">
        <v>0.34710648148148149</v>
      </c>
      <c r="E499" s="12" t="s">
        <v>9</v>
      </c>
      <c r="F499" s="12">
        <v>23</v>
      </c>
      <c r="G499" s="12" t="s">
        <v>10</v>
      </c>
    </row>
    <row r="500" spans="3:7" ht="15" thickBot="1" x14ac:dyDescent="0.35">
      <c r="C500" s="10">
        <v>43251</v>
      </c>
      <c r="D500" s="11">
        <v>0.36842592592592593</v>
      </c>
      <c r="E500" s="12" t="s">
        <v>9</v>
      </c>
      <c r="F500" s="12">
        <v>12</v>
      </c>
      <c r="G500" s="12" t="s">
        <v>11</v>
      </c>
    </row>
    <row r="501" spans="3:7" ht="15" thickBot="1" x14ac:dyDescent="0.35">
      <c r="C501" s="10">
        <v>43251</v>
      </c>
      <c r="D501" s="11">
        <v>0.40627314814814813</v>
      </c>
      <c r="E501" s="12" t="s">
        <v>9</v>
      </c>
      <c r="F501" s="12">
        <v>10</v>
      </c>
      <c r="G501" s="12" t="s">
        <v>10</v>
      </c>
    </row>
    <row r="502" spans="3:7" ht="15" thickBot="1" x14ac:dyDescent="0.35">
      <c r="C502" s="10">
        <v>43251</v>
      </c>
      <c r="D502" s="11">
        <v>0.42032407407407407</v>
      </c>
      <c r="E502" s="12" t="s">
        <v>9</v>
      </c>
      <c r="F502" s="12">
        <v>12</v>
      </c>
      <c r="G502" s="12" t="s">
        <v>11</v>
      </c>
    </row>
    <row r="503" spans="3:7" ht="15" thickBot="1" x14ac:dyDescent="0.35">
      <c r="C503" s="10">
        <v>43251</v>
      </c>
      <c r="D503" s="11">
        <v>0.44258101851851855</v>
      </c>
      <c r="E503" s="12" t="s">
        <v>9</v>
      </c>
      <c r="F503" s="12">
        <v>10</v>
      </c>
      <c r="G503" s="12" t="s">
        <v>11</v>
      </c>
    </row>
    <row r="504" spans="3:7" ht="15" thickBot="1" x14ac:dyDescent="0.35">
      <c r="C504" s="10">
        <v>43251</v>
      </c>
      <c r="D504" s="11">
        <v>0.48582175925925924</v>
      </c>
      <c r="E504" s="12" t="s">
        <v>9</v>
      </c>
      <c r="F504" s="12">
        <v>11</v>
      </c>
      <c r="G504" s="12" t="s">
        <v>11</v>
      </c>
    </row>
    <row r="505" spans="3:7" ht="15" thickBot="1" x14ac:dyDescent="0.35">
      <c r="C505" s="10">
        <v>43251</v>
      </c>
      <c r="D505" s="11">
        <v>0.50186342592592592</v>
      </c>
      <c r="E505" s="12" t="s">
        <v>9</v>
      </c>
      <c r="F505" s="12">
        <v>31</v>
      </c>
      <c r="G505" s="12" t="s">
        <v>10</v>
      </c>
    </row>
    <row r="506" spans="3:7" ht="15" thickBot="1" x14ac:dyDescent="0.35">
      <c r="C506" s="10">
        <v>43251</v>
      </c>
      <c r="D506" s="11">
        <v>0.50187499999999996</v>
      </c>
      <c r="E506" s="12" t="s">
        <v>9</v>
      </c>
      <c r="F506" s="12">
        <v>22</v>
      </c>
      <c r="G506" s="12" t="s">
        <v>10</v>
      </c>
    </row>
    <row r="507" spans="3:7" ht="15" thickBot="1" x14ac:dyDescent="0.35">
      <c r="C507" s="10">
        <v>43251</v>
      </c>
      <c r="D507" s="11">
        <v>0.50189814814814815</v>
      </c>
      <c r="E507" s="12" t="s">
        <v>9</v>
      </c>
      <c r="F507" s="12">
        <v>30</v>
      </c>
      <c r="G507" s="12" t="s">
        <v>10</v>
      </c>
    </row>
    <row r="508" spans="3:7" ht="15" thickBot="1" x14ac:dyDescent="0.35">
      <c r="C508" s="10">
        <v>43251</v>
      </c>
      <c r="D508" s="11">
        <v>0.50292824074074072</v>
      </c>
      <c r="E508" s="12" t="s">
        <v>9</v>
      </c>
      <c r="F508" s="12">
        <v>11</v>
      </c>
      <c r="G508" s="12" t="s">
        <v>11</v>
      </c>
    </row>
    <row r="509" spans="3:7" ht="15" thickBot="1" x14ac:dyDescent="0.35">
      <c r="C509" s="10">
        <v>43251</v>
      </c>
      <c r="D509" s="11">
        <v>0.50336805555555553</v>
      </c>
      <c r="E509" s="12" t="s">
        <v>9</v>
      </c>
      <c r="F509" s="12">
        <v>12</v>
      </c>
      <c r="G509" s="12" t="s">
        <v>11</v>
      </c>
    </row>
    <row r="510" spans="3:7" ht="15" thickBot="1" x14ac:dyDescent="0.35">
      <c r="C510" s="10">
        <v>43251</v>
      </c>
      <c r="D510" s="11">
        <v>0.50461805555555561</v>
      </c>
      <c r="E510" s="12" t="s">
        <v>9</v>
      </c>
      <c r="F510" s="12">
        <v>10</v>
      </c>
      <c r="G510" s="12" t="s">
        <v>10</v>
      </c>
    </row>
    <row r="511" spans="3:7" ht="15" thickBot="1" x14ac:dyDescent="0.35">
      <c r="C511" s="10">
        <v>43251</v>
      </c>
      <c r="D511" s="11">
        <v>0.50462962962962965</v>
      </c>
      <c r="E511" s="12" t="s">
        <v>9</v>
      </c>
      <c r="F511" s="12">
        <v>17</v>
      </c>
      <c r="G511" s="12" t="s">
        <v>10</v>
      </c>
    </row>
    <row r="512" spans="3:7" ht="15" thickBot="1" x14ac:dyDescent="0.35">
      <c r="C512" s="10">
        <v>43251</v>
      </c>
      <c r="D512" s="11">
        <v>0.50467592592592592</v>
      </c>
      <c r="E512" s="12" t="s">
        <v>9</v>
      </c>
      <c r="F512" s="12">
        <v>12</v>
      </c>
      <c r="G512" s="12" t="s">
        <v>10</v>
      </c>
    </row>
    <row r="513" spans="3:7" ht="15" thickBot="1" x14ac:dyDescent="0.35">
      <c r="C513" s="10">
        <v>43251</v>
      </c>
      <c r="D513" s="11">
        <v>0.5058449074074074</v>
      </c>
      <c r="E513" s="12" t="s">
        <v>9</v>
      </c>
      <c r="F513" s="12">
        <v>9</v>
      </c>
      <c r="G513" s="12" t="s">
        <v>11</v>
      </c>
    </row>
    <row r="514" spans="3:7" ht="15" thickBot="1" x14ac:dyDescent="0.35">
      <c r="C514" s="10">
        <v>43251</v>
      </c>
      <c r="D514" s="11">
        <v>0.50586805555555558</v>
      </c>
      <c r="E514" s="12" t="s">
        <v>9</v>
      </c>
      <c r="F514" s="12">
        <v>13</v>
      </c>
      <c r="G514" s="12" t="s">
        <v>11</v>
      </c>
    </row>
    <row r="515" spans="3:7" ht="15" thickBot="1" x14ac:dyDescent="0.35">
      <c r="C515" s="10">
        <v>43251</v>
      </c>
      <c r="D515" s="11">
        <v>0.50586805555555558</v>
      </c>
      <c r="E515" s="12" t="s">
        <v>9</v>
      </c>
      <c r="F515" s="12">
        <v>14</v>
      </c>
      <c r="G515" s="12" t="s">
        <v>11</v>
      </c>
    </row>
    <row r="516" spans="3:7" ht="15" thickBot="1" x14ac:dyDescent="0.35">
      <c r="C516" s="10">
        <v>43251</v>
      </c>
      <c r="D516" s="11">
        <v>0.50589120370370366</v>
      </c>
      <c r="E516" s="12" t="s">
        <v>9</v>
      </c>
      <c r="F516" s="12">
        <v>18</v>
      </c>
      <c r="G516" s="12" t="s">
        <v>11</v>
      </c>
    </row>
    <row r="517" spans="3:7" ht="15" thickBot="1" x14ac:dyDescent="0.35">
      <c r="C517" s="10">
        <v>43251</v>
      </c>
      <c r="D517" s="11">
        <v>0.50590277777777781</v>
      </c>
      <c r="E517" s="12" t="s">
        <v>9</v>
      </c>
      <c r="F517" s="12">
        <v>16</v>
      </c>
      <c r="G517" s="12" t="s">
        <v>11</v>
      </c>
    </row>
    <row r="518" spans="3:7" ht="15" thickBot="1" x14ac:dyDescent="0.35">
      <c r="C518" s="10">
        <v>43251</v>
      </c>
      <c r="D518" s="11">
        <v>0.50614583333333341</v>
      </c>
      <c r="E518" s="12" t="s">
        <v>9</v>
      </c>
      <c r="F518" s="12">
        <v>20</v>
      </c>
      <c r="G518" s="12" t="s">
        <v>10</v>
      </c>
    </row>
    <row r="519" spans="3:7" ht="15" thickBot="1" x14ac:dyDescent="0.35">
      <c r="C519" s="10">
        <v>43251</v>
      </c>
      <c r="D519" s="11">
        <v>0.50614583333333341</v>
      </c>
      <c r="E519" s="12" t="s">
        <v>9</v>
      </c>
      <c r="F519" s="12">
        <v>15</v>
      </c>
      <c r="G519" s="12" t="s">
        <v>10</v>
      </c>
    </row>
    <row r="520" spans="3:7" ht="15" thickBot="1" x14ac:dyDescent="0.35">
      <c r="C520" s="10">
        <v>43251</v>
      </c>
      <c r="D520" s="11">
        <v>0.50619212962962956</v>
      </c>
      <c r="E520" s="12" t="s">
        <v>9</v>
      </c>
      <c r="F520" s="12">
        <v>22</v>
      </c>
      <c r="G520" s="12" t="s">
        <v>10</v>
      </c>
    </row>
    <row r="521" spans="3:7" ht="15" thickBot="1" x14ac:dyDescent="0.35">
      <c r="C521" s="10">
        <v>43251</v>
      </c>
      <c r="D521" s="11">
        <v>0.52262731481481484</v>
      </c>
      <c r="E521" s="12" t="s">
        <v>9</v>
      </c>
      <c r="F521" s="12">
        <v>15</v>
      </c>
      <c r="G521" s="12" t="s">
        <v>10</v>
      </c>
    </row>
    <row r="522" spans="3:7" ht="15" thickBot="1" x14ac:dyDescent="0.35">
      <c r="C522" s="10">
        <v>43251</v>
      </c>
      <c r="D522" s="11">
        <v>0.5315509259259259</v>
      </c>
      <c r="E522" s="12" t="s">
        <v>9</v>
      </c>
      <c r="F522" s="12">
        <v>12</v>
      </c>
      <c r="G522" s="12" t="s">
        <v>11</v>
      </c>
    </row>
    <row r="523" spans="3:7" ht="15" thickBot="1" x14ac:dyDescent="0.35">
      <c r="C523" s="10">
        <v>43251</v>
      </c>
      <c r="D523" s="11">
        <v>0.53156250000000005</v>
      </c>
      <c r="E523" s="12" t="s">
        <v>9</v>
      </c>
      <c r="F523" s="12">
        <v>11</v>
      </c>
      <c r="G523" s="12" t="s">
        <v>11</v>
      </c>
    </row>
    <row r="524" spans="3:7" ht="15" thickBot="1" x14ac:dyDescent="0.35">
      <c r="C524" s="10">
        <v>43251</v>
      </c>
      <c r="D524" s="11">
        <v>0.53158564814814813</v>
      </c>
      <c r="E524" s="12" t="s">
        <v>9</v>
      </c>
      <c r="F524" s="12">
        <v>18</v>
      </c>
      <c r="G524" s="12" t="s">
        <v>11</v>
      </c>
    </row>
    <row r="525" spans="3:7" ht="15" thickBot="1" x14ac:dyDescent="0.35">
      <c r="C525" s="10">
        <v>43251</v>
      </c>
      <c r="D525" s="11">
        <v>0.53159722222222217</v>
      </c>
      <c r="E525" s="12" t="s">
        <v>9</v>
      </c>
      <c r="F525" s="12">
        <v>19</v>
      </c>
      <c r="G525" s="12" t="s">
        <v>11</v>
      </c>
    </row>
    <row r="526" spans="3:7" ht="15" thickBot="1" x14ac:dyDescent="0.35">
      <c r="C526" s="10">
        <v>43251</v>
      </c>
      <c r="D526" s="11">
        <v>0.5316319444444445</v>
      </c>
      <c r="E526" s="12" t="s">
        <v>9</v>
      </c>
      <c r="F526" s="12">
        <v>13</v>
      </c>
      <c r="G526" s="12" t="s">
        <v>11</v>
      </c>
    </row>
    <row r="527" spans="3:7" ht="15" thickBot="1" x14ac:dyDescent="0.35">
      <c r="C527" s="10">
        <v>43251</v>
      </c>
      <c r="D527" s="11">
        <v>0.53841435185185182</v>
      </c>
      <c r="E527" s="12" t="s">
        <v>9</v>
      </c>
      <c r="F527" s="12">
        <v>12</v>
      </c>
      <c r="G527" s="12" t="s">
        <v>11</v>
      </c>
    </row>
    <row r="528" spans="3:7" ht="15" thickBot="1" x14ac:dyDescent="0.35">
      <c r="C528" s="10">
        <v>43251</v>
      </c>
      <c r="D528" s="11">
        <v>0.57046296296296295</v>
      </c>
      <c r="E528" s="12" t="s">
        <v>9</v>
      </c>
      <c r="F528" s="12">
        <v>21</v>
      </c>
      <c r="G528" s="12" t="s">
        <v>10</v>
      </c>
    </row>
    <row r="529" spans="3:7" ht="15" thickBot="1" x14ac:dyDescent="0.35">
      <c r="C529" s="10">
        <v>43251</v>
      </c>
      <c r="D529" s="11">
        <v>0.5705324074074074</v>
      </c>
      <c r="E529" s="12" t="s">
        <v>9</v>
      </c>
      <c r="F529" s="12">
        <v>20</v>
      </c>
      <c r="G529" s="12" t="s">
        <v>10</v>
      </c>
    </row>
    <row r="530" spans="3:7" ht="15" thickBot="1" x14ac:dyDescent="0.35">
      <c r="C530" s="10">
        <v>43251</v>
      </c>
      <c r="D530" s="11">
        <v>0.57399305555555558</v>
      </c>
      <c r="E530" s="12" t="s">
        <v>9</v>
      </c>
      <c r="F530" s="12">
        <v>24</v>
      </c>
      <c r="G530" s="12" t="s">
        <v>10</v>
      </c>
    </row>
    <row r="531" spans="3:7" ht="15" thickBot="1" x14ac:dyDescent="0.35">
      <c r="C531" s="10">
        <v>43251</v>
      </c>
      <c r="D531" s="11">
        <v>0.57403935185185184</v>
      </c>
      <c r="E531" s="12" t="s">
        <v>9</v>
      </c>
      <c r="F531" s="12">
        <v>19</v>
      </c>
      <c r="G531" s="12" t="s">
        <v>10</v>
      </c>
    </row>
    <row r="532" spans="3:7" ht="15" thickBot="1" x14ac:dyDescent="0.35">
      <c r="C532" s="10">
        <v>43251</v>
      </c>
      <c r="D532" s="11">
        <v>0.58403935185185185</v>
      </c>
      <c r="E532" s="12" t="s">
        <v>9</v>
      </c>
      <c r="F532" s="12">
        <v>11</v>
      </c>
      <c r="G532" s="12" t="s">
        <v>11</v>
      </c>
    </row>
    <row r="533" spans="3:7" ht="15" thickBot="1" x14ac:dyDescent="0.35">
      <c r="C533" s="10">
        <v>43251</v>
      </c>
      <c r="D533" s="11">
        <v>0.59846064814814814</v>
      </c>
      <c r="E533" s="12" t="s">
        <v>9</v>
      </c>
      <c r="F533" s="12">
        <v>22</v>
      </c>
      <c r="G533" s="12" t="s">
        <v>10</v>
      </c>
    </row>
    <row r="534" spans="3:7" ht="15" thickBot="1" x14ac:dyDescent="0.35">
      <c r="C534" s="10">
        <v>43251</v>
      </c>
      <c r="D534" s="11">
        <v>0.59849537037037037</v>
      </c>
      <c r="E534" s="12" t="s">
        <v>9</v>
      </c>
      <c r="F534" s="12">
        <v>24</v>
      </c>
      <c r="G534" s="12" t="s">
        <v>10</v>
      </c>
    </row>
    <row r="535" spans="3:7" ht="15" thickBot="1" x14ac:dyDescent="0.35">
      <c r="C535" s="10">
        <v>43251</v>
      </c>
      <c r="D535" s="11">
        <v>0.59850694444444441</v>
      </c>
      <c r="E535" s="12" t="s">
        <v>9</v>
      </c>
      <c r="F535" s="12">
        <v>25</v>
      </c>
      <c r="G535" s="12" t="s">
        <v>10</v>
      </c>
    </row>
    <row r="536" spans="3:7" ht="15" thickBot="1" x14ac:dyDescent="0.35">
      <c r="C536" s="10">
        <v>43251</v>
      </c>
      <c r="D536" s="11">
        <v>0.60954861111111114</v>
      </c>
      <c r="E536" s="12" t="s">
        <v>9</v>
      </c>
      <c r="F536" s="12">
        <v>16</v>
      </c>
      <c r="G536" s="12" t="s">
        <v>11</v>
      </c>
    </row>
    <row r="537" spans="3:7" ht="15" thickBot="1" x14ac:dyDescent="0.35">
      <c r="C537" s="10">
        <v>43251</v>
      </c>
      <c r="D537" s="11">
        <v>0.6095949074074074</v>
      </c>
      <c r="E537" s="12" t="s">
        <v>9</v>
      </c>
      <c r="F537" s="12">
        <v>22</v>
      </c>
      <c r="G537" s="12" t="s">
        <v>11</v>
      </c>
    </row>
    <row r="538" spans="3:7" ht="15" thickBot="1" x14ac:dyDescent="0.35">
      <c r="C538" s="10">
        <v>43251</v>
      </c>
      <c r="D538" s="11">
        <v>0.60960648148148155</v>
      </c>
      <c r="E538" s="12" t="s">
        <v>9</v>
      </c>
      <c r="F538" s="12">
        <v>25</v>
      </c>
      <c r="G538" s="12" t="s">
        <v>11</v>
      </c>
    </row>
    <row r="539" spans="3:7" ht="15" thickBot="1" x14ac:dyDescent="0.35">
      <c r="C539" s="10">
        <v>43251</v>
      </c>
      <c r="D539" s="11">
        <v>0.60962962962962963</v>
      </c>
      <c r="E539" s="12" t="s">
        <v>9</v>
      </c>
      <c r="F539" s="12">
        <v>20</v>
      </c>
      <c r="G539" s="12" t="s">
        <v>11</v>
      </c>
    </row>
    <row r="540" spans="3:7" ht="15" thickBot="1" x14ac:dyDescent="0.35">
      <c r="C540" s="10">
        <v>43251</v>
      </c>
      <c r="D540" s="11">
        <v>0.60964120370370367</v>
      </c>
      <c r="E540" s="12" t="s">
        <v>9</v>
      </c>
      <c r="F540" s="12">
        <v>19</v>
      </c>
      <c r="G540" s="12" t="s">
        <v>11</v>
      </c>
    </row>
    <row r="541" spans="3:7" ht="15" thickBot="1" x14ac:dyDescent="0.35">
      <c r="C541" s="10">
        <v>43251</v>
      </c>
      <c r="D541" s="11">
        <v>0.61163194444444446</v>
      </c>
      <c r="E541" s="12" t="s">
        <v>9</v>
      </c>
      <c r="F541" s="12">
        <v>10</v>
      </c>
      <c r="G541" s="12" t="s">
        <v>10</v>
      </c>
    </row>
    <row r="542" spans="3:7" ht="15" thickBot="1" x14ac:dyDescent="0.35">
      <c r="C542" s="10">
        <v>43251</v>
      </c>
      <c r="D542" s="11">
        <v>0.61167824074074073</v>
      </c>
      <c r="E542" s="12" t="s">
        <v>9</v>
      </c>
      <c r="F542" s="12">
        <v>10</v>
      </c>
      <c r="G542" s="12" t="s">
        <v>11</v>
      </c>
    </row>
    <row r="543" spans="3:7" ht="15" thickBot="1" x14ac:dyDescent="0.35">
      <c r="C543" s="10">
        <v>43251</v>
      </c>
      <c r="D543" s="11">
        <v>0.61179398148148145</v>
      </c>
      <c r="E543" s="12" t="s">
        <v>9</v>
      </c>
      <c r="F543" s="12">
        <v>12</v>
      </c>
      <c r="G543" s="12" t="s">
        <v>11</v>
      </c>
    </row>
    <row r="544" spans="3:7" ht="15" thickBot="1" x14ac:dyDescent="0.35">
      <c r="C544" s="10">
        <v>43251</v>
      </c>
      <c r="D544" s="11">
        <v>0.62097222222222226</v>
      </c>
      <c r="E544" s="12" t="s">
        <v>9</v>
      </c>
      <c r="F544" s="12">
        <v>11</v>
      </c>
      <c r="G544" s="12" t="s">
        <v>10</v>
      </c>
    </row>
    <row r="545" spans="3:7" ht="15" thickBot="1" x14ac:dyDescent="0.35">
      <c r="C545" s="10">
        <v>43251</v>
      </c>
      <c r="D545" s="11">
        <v>0.63538194444444451</v>
      </c>
      <c r="E545" s="12" t="s">
        <v>9</v>
      </c>
      <c r="F545" s="12">
        <v>10</v>
      </c>
      <c r="G545" s="12" t="s">
        <v>10</v>
      </c>
    </row>
    <row r="546" spans="3:7" ht="15" thickBot="1" x14ac:dyDescent="0.35">
      <c r="C546" s="10">
        <v>43251</v>
      </c>
      <c r="D546" s="11">
        <v>0.65126157407407403</v>
      </c>
      <c r="E546" s="12" t="s">
        <v>9</v>
      </c>
      <c r="F546" s="12">
        <v>5</v>
      </c>
      <c r="G546" s="12" t="s">
        <v>11</v>
      </c>
    </row>
    <row r="547" spans="3:7" ht="15" thickBot="1" x14ac:dyDescent="0.35">
      <c r="C547" s="10">
        <v>43251</v>
      </c>
      <c r="D547" s="11">
        <v>0.68407407407407417</v>
      </c>
      <c r="E547" s="12" t="s">
        <v>9</v>
      </c>
      <c r="F547" s="12">
        <v>24</v>
      </c>
      <c r="G547" s="12" t="s">
        <v>10</v>
      </c>
    </row>
    <row r="548" spans="3:7" ht="15" thickBot="1" x14ac:dyDescent="0.35">
      <c r="C548" s="10">
        <v>43251</v>
      </c>
      <c r="D548" s="11">
        <v>0.68503472222222228</v>
      </c>
      <c r="E548" s="12" t="s">
        <v>9</v>
      </c>
      <c r="F548" s="12">
        <v>10</v>
      </c>
      <c r="G548" s="12" t="s">
        <v>11</v>
      </c>
    </row>
    <row r="549" spans="3:7" ht="15" thickBot="1" x14ac:dyDescent="0.35">
      <c r="C549" s="10">
        <v>43251</v>
      </c>
      <c r="D549" s="11">
        <v>0.68972222222222224</v>
      </c>
      <c r="E549" s="12" t="s">
        <v>9</v>
      </c>
      <c r="F549" s="12">
        <v>24</v>
      </c>
      <c r="G549" s="12" t="s">
        <v>11</v>
      </c>
    </row>
    <row r="550" spans="3:7" ht="15" thickBot="1" x14ac:dyDescent="0.35">
      <c r="C550" s="10">
        <v>43251</v>
      </c>
      <c r="D550" s="11">
        <v>0.68974537037037031</v>
      </c>
      <c r="E550" s="12" t="s">
        <v>9</v>
      </c>
      <c r="F550" s="12">
        <v>22</v>
      </c>
      <c r="G550" s="12" t="s">
        <v>11</v>
      </c>
    </row>
    <row r="551" spans="3:7" ht="15" thickBot="1" x14ac:dyDescent="0.35">
      <c r="C551" s="10">
        <v>43251</v>
      </c>
      <c r="D551" s="11">
        <v>0.69045138888888891</v>
      </c>
      <c r="E551" s="12" t="s">
        <v>9</v>
      </c>
      <c r="F551" s="12">
        <v>14</v>
      </c>
      <c r="G551" s="12" t="s">
        <v>11</v>
      </c>
    </row>
    <row r="552" spans="3:7" ht="15" thickBot="1" x14ac:dyDescent="0.35">
      <c r="C552" s="10">
        <v>43251</v>
      </c>
      <c r="D552" s="11">
        <v>0.69675925925925919</v>
      </c>
      <c r="E552" s="12" t="s">
        <v>9</v>
      </c>
      <c r="F552" s="12">
        <v>18</v>
      </c>
      <c r="G552" s="12" t="s">
        <v>10</v>
      </c>
    </row>
    <row r="553" spans="3:7" ht="15" thickBot="1" x14ac:dyDescent="0.35">
      <c r="C553" s="10">
        <v>43251</v>
      </c>
      <c r="D553" s="11">
        <v>0.69740740740740748</v>
      </c>
      <c r="E553" s="12" t="s">
        <v>9</v>
      </c>
      <c r="F553" s="12">
        <v>13</v>
      </c>
      <c r="G553" s="12" t="s">
        <v>10</v>
      </c>
    </row>
    <row r="554" spans="3:7" ht="15" thickBot="1" x14ac:dyDescent="0.35">
      <c r="C554" s="10">
        <v>43251</v>
      </c>
      <c r="D554" s="11">
        <v>0.6974421296296297</v>
      </c>
      <c r="E554" s="12" t="s">
        <v>9</v>
      </c>
      <c r="F554" s="12">
        <v>24</v>
      </c>
      <c r="G554" s="12" t="s">
        <v>10</v>
      </c>
    </row>
    <row r="555" spans="3:7" ht="15" thickBot="1" x14ac:dyDescent="0.35">
      <c r="C555" s="10">
        <v>43251</v>
      </c>
      <c r="D555" s="11">
        <v>0.69746527777777778</v>
      </c>
      <c r="E555" s="12" t="s">
        <v>9</v>
      </c>
      <c r="F555" s="12">
        <v>23</v>
      </c>
      <c r="G555" s="12" t="s">
        <v>10</v>
      </c>
    </row>
    <row r="556" spans="3:7" ht="15" thickBot="1" x14ac:dyDescent="0.35">
      <c r="C556" s="10">
        <v>43251</v>
      </c>
      <c r="D556" s="11">
        <v>0.69851851851851843</v>
      </c>
      <c r="E556" s="12" t="s">
        <v>9</v>
      </c>
      <c r="F556" s="12">
        <v>20</v>
      </c>
      <c r="G556" s="12" t="s">
        <v>10</v>
      </c>
    </row>
    <row r="557" spans="3:7" ht="15" thickBot="1" x14ac:dyDescent="0.35">
      <c r="C557" s="10">
        <v>43251</v>
      </c>
      <c r="D557" s="11">
        <v>0.69908564814814811</v>
      </c>
      <c r="E557" s="12" t="s">
        <v>9</v>
      </c>
      <c r="F557" s="12">
        <v>24</v>
      </c>
      <c r="G557" s="12" t="s">
        <v>10</v>
      </c>
    </row>
    <row r="558" spans="3:7" ht="15" thickBot="1" x14ac:dyDescent="0.35">
      <c r="C558" s="10">
        <v>43251</v>
      </c>
      <c r="D558" s="11">
        <v>0.70149305555555552</v>
      </c>
      <c r="E558" s="12" t="s">
        <v>9</v>
      </c>
      <c r="F558" s="12">
        <v>26</v>
      </c>
      <c r="G558" s="12" t="s">
        <v>10</v>
      </c>
    </row>
    <row r="559" spans="3:7" ht="15" thickBot="1" x14ac:dyDescent="0.35">
      <c r="C559" s="10">
        <v>43251</v>
      </c>
      <c r="D559" s="11">
        <v>0.70396990740740739</v>
      </c>
      <c r="E559" s="12" t="s">
        <v>9</v>
      </c>
      <c r="F559" s="12">
        <v>25</v>
      </c>
      <c r="G559" s="12" t="s">
        <v>10</v>
      </c>
    </row>
    <row r="560" spans="3:7" ht="15" thickBot="1" x14ac:dyDescent="0.35">
      <c r="C560" s="10">
        <v>43251</v>
      </c>
      <c r="D560" s="11">
        <v>0.70398148148148154</v>
      </c>
      <c r="E560" s="12" t="s">
        <v>9</v>
      </c>
      <c r="F560" s="12">
        <v>27</v>
      </c>
      <c r="G560" s="12" t="s">
        <v>10</v>
      </c>
    </row>
    <row r="561" spans="3:7" ht="15" thickBot="1" x14ac:dyDescent="0.35">
      <c r="C561" s="10">
        <v>43251</v>
      </c>
      <c r="D561" s="11">
        <v>0.70556712962962964</v>
      </c>
      <c r="E561" s="12" t="s">
        <v>9</v>
      </c>
      <c r="F561" s="12">
        <v>24</v>
      </c>
      <c r="G561" s="12" t="s">
        <v>10</v>
      </c>
    </row>
    <row r="562" spans="3:7" ht="15" thickBot="1" x14ac:dyDescent="0.35">
      <c r="C562" s="10">
        <v>43251</v>
      </c>
      <c r="D562" s="11">
        <v>0.70768518518518519</v>
      </c>
      <c r="E562" s="12" t="s">
        <v>9</v>
      </c>
      <c r="F562" s="12">
        <v>12</v>
      </c>
      <c r="G562" s="12" t="s">
        <v>11</v>
      </c>
    </row>
    <row r="563" spans="3:7" ht="15" thickBot="1" x14ac:dyDescent="0.35">
      <c r="C563" s="10">
        <v>43251</v>
      </c>
      <c r="D563" s="11">
        <v>0.70770833333333327</v>
      </c>
      <c r="E563" s="12" t="s">
        <v>9</v>
      </c>
      <c r="F563" s="12">
        <v>25</v>
      </c>
      <c r="G563" s="12" t="s">
        <v>10</v>
      </c>
    </row>
    <row r="564" spans="3:7" ht="15" thickBot="1" x14ac:dyDescent="0.35">
      <c r="C564" s="10">
        <v>43251</v>
      </c>
      <c r="D564" s="11">
        <v>0.71466435185185195</v>
      </c>
      <c r="E564" s="12" t="s">
        <v>9</v>
      </c>
      <c r="F564" s="12">
        <v>13</v>
      </c>
      <c r="G564" s="12" t="s">
        <v>10</v>
      </c>
    </row>
    <row r="565" spans="3:7" ht="15" thickBot="1" x14ac:dyDescent="0.35">
      <c r="C565" s="10">
        <v>43251</v>
      </c>
      <c r="D565" s="11">
        <v>0.71467592592592588</v>
      </c>
      <c r="E565" s="12" t="s">
        <v>9</v>
      </c>
      <c r="F565" s="12">
        <v>11</v>
      </c>
      <c r="G565" s="12" t="s">
        <v>10</v>
      </c>
    </row>
    <row r="566" spans="3:7" ht="15" thickBot="1" x14ac:dyDescent="0.35">
      <c r="C566" s="10">
        <v>43251</v>
      </c>
      <c r="D566" s="11">
        <v>0.7192708333333333</v>
      </c>
      <c r="E566" s="12" t="s">
        <v>9</v>
      </c>
      <c r="F566" s="12">
        <v>12</v>
      </c>
      <c r="G566" s="12" t="s">
        <v>11</v>
      </c>
    </row>
    <row r="567" spans="3:7" ht="15" thickBot="1" x14ac:dyDescent="0.35">
      <c r="C567" s="10">
        <v>43251</v>
      </c>
      <c r="D567" s="11">
        <v>0.72373842592592597</v>
      </c>
      <c r="E567" s="12" t="s">
        <v>9</v>
      </c>
      <c r="F567" s="12">
        <v>10</v>
      </c>
      <c r="G567" s="12" t="s">
        <v>11</v>
      </c>
    </row>
    <row r="568" spans="3:7" ht="15" thickBot="1" x14ac:dyDescent="0.35">
      <c r="C568" s="10">
        <v>43251</v>
      </c>
      <c r="D568" s="11">
        <v>0.72376157407407404</v>
      </c>
      <c r="E568" s="12" t="s">
        <v>9</v>
      </c>
      <c r="F568" s="12">
        <v>20</v>
      </c>
      <c r="G568" s="12" t="s">
        <v>11</v>
      </c>
    </row>
    <row r="569" spans="3:7" ht="15" thickBot="1" x14ac:dyDescent="0.35">
      <c r="C569" s="10">
        <v>43251</v>
      </c>
      <c r="D569" s="11">
        <v>0.72377314814814808</v>
      </c>
      <c r="E569" s="12" t="s">
        <v>9</v>
      </c>
      <c r="F569" s="12">
        <v>16</v>
      </c>
      <c r="G569" s="12" t="s">
        <v>11</v>
      </c>
    </row>
    <row r="570" spans="3:7" ht="15" thickBot="1" x14ac:dyDescent="0.35">
      <c r="C570" s="10">
        <v>43251</v>
      </c>
      <c r="D570" s="11">
        <v>0.72379629629629638</v>
      </c>
      <c r="E570" s="12" t="s">
        <v>9</v>
      </c>
      <c r="F570" s="12">
        <v>17</v>
      </c>
      <c r="G570" s="12" t="s">
        <v>11</v>
      </c>
    </row>
    <row r="571" spans="3:7" ht="15" thickBot="1" x14ac:dyDescent="0.35">
      <c r="C571" s="10">
        <v>43251</v>
      </c>
      <c r="D571" s="11">
        <v>0.72642361111111109</v>
      </c>
      <c r="E571" s="12" t="s">
        <v>9</v>
      </c>
      <c r="F571" s="12">
        <v>19</v>
      </c>
      <c r="G571" s="12" t="s">
        <v>10</v>
      </c>
    </row>
    <row r="572" spans="3:7" ht="15" thickBot="1" x14ac:dyDescent="0.35">
      <c r="C572" s="10">
        <v>43251</v>
      </c>
      <c r="D572" s="11">
        <v>0.72644675925925928</v>
      </c>
      <c r="E572" s="12" t="s">
        <v>9</v>
      </c>
      <c r="F572" s="12">
        <v>16</v>
      </c>
      <c r="G572" s="12" t="s">
        <v>10</v>
      </c>
    </row>
    <row r="573" spans="3:7" ht="15" thickBot="1" x14ac:dyDescent="0.35">
      <c r="C573" s="10">
        <v>43251</v>
      </c>
      <c r="D573" s="11">
        <v>0.72648148148148151</v>
      </c>
      <c r="E573" s="12" t="s">
        <v>9</v>
      </c>
      <c r="F573" s="12">
        <v>23</v>
      </c>
      <c r="G573" s="12" t="s">
        <v>10</v>
      </c>
    </row>
    <row r="574" spans="3:7" ht="15" thickBot="1" x14ac:dyDescent="0.35">
      <c r="C574" s="10">
        <v>43251</v>
      </c>
      <c r="D574" s="11">
        <v>0.72893518518518519</v>
      </c>
      <c r="E574" s="12" t="s">
        <v>9</v>
      </c>
      <c r="F574" s="12">
        <v>11</v>
      </c>
      <c r="G574" s="12" t="s">
        <v>10</v>
      </c>
    </row>
    <row r="575" spans="3:7" ht="15" thickBot="1" x14ac:dyDescent="0.35">
      <c r="C575" s="10">
        <v>43251</v>
      </c>
      <c r="D575" s="11">
        <v>0.72895833333333337</v>
      </c>
      <c r="E575" s="12" t="s">
        <v>9</v>
      </c>
      <c r="F575" s="12">
        <v>9</v>
      </c>
      <c r="G575" s="12" t="s">
        <v>11</v>
      </c>
    </row>
    <row r="576" spans="3:7" ht="15" thickBot="1" x14ac:dyDescent="0.35">
      <c r="C576" s="10">
        <v>43251</v>
      </c>
      <c r="D576" s="11">
        <v>0.72903935185185187</v>
      </c>
      <c r="E576" s="12" t="s">
        <v>9</v>
      </c>
      <c r="F576" s="12">
        <v>20</v>
      </c>
      <c r="G576" s="12" t="s">
        <v>11</v>
      </c>
    </row>
    <row r="577" spans="3:7" ht="15" thickBot="1" x14ac:dyDescent="0.35">
      <c r="C577" s="10">
        <v>43251</v>
      </c>
      <c r="D577" s="11">
        <v>0.7290740740740741</v>
      </c>
      <c r="E577" s="12" t="s">
        <v>9</v>
      </c>
      <c r="F577" s="12">
        <v>18</v>
      </c>
      <c r="G577" s="12" t="s">
        <v>10</v>
      </c>
    </row>
    <row r="578" spans="3:7" ht="15" thickBot="1" x14ac:dyDescent="0.35">
      <c r="C578" s="10">
        <v>43251</v>
      </c>
      <c r="D578" s="11">
        <v>0.73302083333333334</v>
      </c>
      <c r="E578" s="12" t="s">
        <v>9</v>
      </c>
      <c r="F578" s="12">
        <v>20</v>
      </c>
      <c r="G578" s="12" t="s">
        <v>10</v>
      </c>
    </row>
    <row r="579" spans="3:7" ht="15" thickBot="1" x14ac:dyDescent="0.35">
      <c r="C579" s="10">
        <v>43251</v>
      </c>
      <c r="D579" s="11">
        <v>0.73303240740740738</v>
      </c>
      <c r="E579" s="12" t="s">
        <v>9</v>
      </c>
      <c r="F579" s="12">
        <v>20</v>
      </c>
      <c r="G579" s="12" t="s">
        <v>10</v>
      </c>
    </row>
    <row r="580" spans="3:7" ht="15" thickBot="1" x14ac:dyDescent="0.35">
      <c r="C580" s="10">
        <v>43251</v>
      </c>
      <c r="D580" s="11">
        <v>0.73307870370370365</v>
      </c>
      <c r="E580" s="12" t="s">
        <v>9</v>
      </c>
      <c r="F580" s="12">
        <v>24</v>
      </c>
      <c r="G580" s="12" t="s">
        <v>10</v>
      </c>
    </row>
    <row r="581" spans="3:7" ht="15" thickBot="1" x14ac:dyDescent="0.35">
      <c r="C581" s="10">
        <v>43251</v>
      </c>
      <c r="D581" s="11">
        <v>0.73356481481481473</v>
      </c>
      <c r="E581" s="12" t="s">
        <v>9</v>
      </c>
      <c r="F581" s="12">
        <v>10</v>
      </c>
      <c r="G581" s="12" t="s">
        <v>10</v>
      </c>
    </row>
    <row r="582" spans="3:7" ht="15" thickBot="1" x14ac:dyDescent="0.35">
      <c r="C582" s="10">
        <v>43251</v>
      </c>
      <c r="D582" s="11">
        <v>0.73509259259259263</v>
      </c>
      <c r="E582" s="12" t="s">
        <v>9</v>
      </c>
      <c r="F582" s="12">
        <v>17</v>
      </c>
      <c r="G582" s="12" t="s">
        <v>10</v>
      </c>
    </row>
    <row r="583" spans="3:7" ht="15" thickBot="1" x14ac:dyDescent="0.35">
      <c r="C583" s="10">
        <v>43251</v>
      </c>
      <c r="D583" s="11">
        <v>0.73510416666666656</v>
      </c>
      <c r="E583" s="12" t="s">
        <v>9</v>
      </c>
      <c r="F583" s="12">
        <v>18</v>
      </c>
      <c r="G583" s="12" t="s">
        <v>10</v>
      </c>
    </row>
    <row r="584" spans="3:7" ht="15" thickBot="1" x14ac:dyDescent="0.35">
      <c r="C584" s="10">
        <v>43251</v>
      </c>
      <c r="D584" s="11">
        <v>0.73515046296296294</v>
      </c>
      <c r="E584" s="12" t="s">
        <v>9</v>
      </c>
      <c r="F584" s="12">
        <v>12</v>
      </c>
      <c r="G584" s="12" t="s">
        <v>10</v>
      </c>
    </row>
    <row r="585" spans="3:7" ht="15" thickBot="1" x14ac:dyDescent="0.35">
      <c r="C585" s="10">
        <v>43251</v>
      </c>
      <c r="D585" s="11">
        <v>0.73870370370370375</v>
      </c>
      <c r="E585" s="12" t="s">
        <v>9</v>
      </c>
      <c r="F585" s="12">
        <v>18</v>
      </c>
      <c r="G585" s="12" t="s">
        <v>10</v>
      </c>
    </row>
    <row r="586" spans="3:7" ht="15" thickBot="1" x14ac:dyDescent="0.35">
      <c r="C586" s="10">
        <v>43251</v>
      </c>
      <c r="D586" s="11">
        <v>0.74016203703703709</v>
      </c>
      <c r="E586" s="12" t="s">
        <v>9</v>
      </c>
      <c r="F586" s="12">
        <v>20</v>
      </c>
      <c r="G586" s="12" t="s">
        <v>10</v>
      </c>
    </row>
    <row r="587" spans="3:7" ht="15" thickBot="1" x14ac:dyDescent="0.35">
      <c r="C587" s="10">
        <v>43251</v>
      </c>
      <c r="D587" s="11">
        <v>0.74049768518518511</v>
      </c>
      <c r="E587" s="12" t="s">
        <v>9</v>
      </c>
      <c r="F587" s="12">
        <v>17</v>
      </c>
      <c r="G587" s="12" t="s">
        <v>11</v>
      </c>
    </row>
    <row r="588" spans="3:7" ht="15" thickBot="1" x14ac:dyDescent="0.35">
      <c r="C588" s="10">
        <v>43251</v>
      </c>
      <c r="D588" s="11">
        <v>0.74148148148148152</v>
      </c>
      <c r="E588" s="12" t="s">
        <v>9</v>
      </c>
      <c r="F588" s="12">
        <v>23</v>
      </c>
      <c r="G588" s="12" t="s">
        <v>10</v>
      </c>
    </row>
    <row r="589" spans="3:7" ht="15" thickBot="1" x14ac:dyDescent="0.35">
      <c r="C589" s="10">
        <v>43251</v>
      </c>
      <c r="D589" s="11">
        <v>0.74153935185185194</v>
      </c>
      <c r="E589" s="12" t="s">
        <v>9</v>
      </c>
      <c r="F589" s="12">
        <v>24</v>
      </c>
      <c r="G589" s="12" t="s">
        <v>10</v>
      </c>
    </row>
    <row r="590" spans="3:7" ht="15" thickBot="1" x14ac:dyDescent="0.35">
      <c r="C590" s="10">
        <v>43251</v>
      </c>
      <c r="D590" s="11">
        <v>0.74199074074074067</v>
      </c>
      <c r="E590" s="12" t="s">
        <v>9</v>
      </c>
      <c r="F590" s="12">
        <v>29</v>
      </c>
      <c r="G590" s="12" t="s">
        <v>10</v>
      </c>
    </row>
    <row r="591" spans="3:7" ht="15" thickBot="1" x14ac:dyDescent="0.35">
      <c r="C591" s="10">
        <v>43251</v>
      </c>
      <c r="D591" s="11">
        <v>0.74201388888888886</v>
      </c>
      <c r="E591" s="12" t="s">
        <v>9</v>
      </c>
      <c r="F591" s="12">
        <v>32</v>
      </c>
      <c r="G591" s="12" t="s">
        <v>10</v>
      </c>
    </row>
    <row r="592" spans="3:7" ht="15" thickBot="1" x14ac:dyDescent="0.35">
      <c r="C592" s="10">
        <v>43251</v>
      </c>
      <c r="D592" s="11">
        <v>0.74202546296296301</v>
      </c>
      <c r="E592" s="12" t="s">
        <v>9</v>
      </c>
      <c r="F592" s="12">
        <v>25</v>
      </c>
      <c r="G592" s="12" t="s">
        <v>10</v>
      </c>
    </row>
    <row r="593" spans="3:7" ht="15" thickBot="1" x14ac:dyDescent="0.35">
      <c r="C593" s="10">
        <v>43251</v>
      </c>
      <c r="D593" s="11">
        <v>0.74337962962962967</v>
      </c>
      <c r="E593" s="12" t="s">
        <v>9</v>
      </c>
      <c r="F593" s="12">
        <v>22</v>
      </c>
      <c r="G593" s="12" t="s">
        <v>10</v>
      </c>
    </row>
    <row r="594" spans="3:7" ht="15" thickBot="1" x14ac:dyDescent="0.35">
      <c r="C594" s="10">
        <v>43251</v>
      </c>
      <c r="D594" s="11">
        <v>0.74422453703703706</v>
      </c>
      <c r="E594" s="12" t="s">
        <v>9</v>
      </c>
      <c r="F594" s="12">
        <v>21</v>
      </c>
      <c r="G594" s="12" t="s">
        <v>11</v>
      </c>
    </row>
    <row r="595" spans="3:7" ht="15" thickBot="1" x14ac:dyDescent="0.35">
      <c r="C595" s="10">
        <v>43251</v>
      </c>
      <c r="D595" s="11">
        <v>0.74565972222222221</v>
      </c>
      <c r="E595" s="12" t="s">
        <v>9</v>
      </c>
      <c r="F595" s="12">
        <v>8</v>
      </c>
      <c r="G595" s="12" t="s">
        <v>10</v>
      </c>
    </row>
    <row r="596" spans="3:7" ht="15" thickBot="1" x14ac:dyDescent="0.35">
      <c r="C596" s="10">
        <v>43251</v>
      </c>
      <c r="D596" s="11">
        <v>0.74569444444444455</v>
      </c>
      <c r="E596" s="12" t="s">
        <v>9</v>
      </c>
      <c r="F596" s="12">
        <v>29</v>
      </c>
      <c r="G596" s="12" t="s">
        <v>10</v>
      </c>
    </row>
    <row r="597" spans="3:7" ht="15" thickBot="1" x14ac:dyDescent="0.35">
      <c r="C597" s="10">
        <v>43251</v>
      </c>
      <c r="D597" s="11">
        <v>0.74671296296296286</v>
      </c>
      <c r="E597" s="12" t="s">
        <v>9</v>
      </c>
      <c r="F597" s="12">
        <v>26</v>
      </c>
      <c r="G597" s="12" t="s">
        <v>10</v>
      </c>
    </row>
    <row r="598" spans="3:7" ht="15" thickBot="1" x14ac:dyDescent="0.35">
      <c r="C598" s="10">
        <v>43251</v>
      </c>
      <c r="D598" s="11">
        <v>0.74734953703703699</v>
      </c>
      <c r="E598" s="12" t="s">
        <v>9</v>
      </c>
      <c r="F598" s="12">
        <v>28</v>
      </c>
      <c r="G598" s="12" t="s">
        <v>10</v>
      </c>
    </row>
    <row r="599" spans="3:7" ht="15" thickBot="1" x14ac:dyDescent="0.35">
      <c r="C599" s="10">
        <v>43251</v>
      </c>
      <c r="D599" s="11">
        <v>0.75591435185185185</v>
      </c>
      <c r="E599" s="12" t="s">
        <v>9</v>
      </c>
      <c r="F599" s="12">
        <v>16</v>
      </c>
      <c r="G599" s="12" t="s">
        <v>10</v>
      </c>
    </row>
    <row r="600" spans="3:7" ht="15" thickBot="1" x14ac:dyDescent="0.35">
      <c r="C600" s="10">
        <v>43251</v>
      </c>
      <c r="D600" s="11">
        <v>0.75594907407407408</v>
      </c>
      <c r="E600" s="12" t="s">
        <v>9</v>
      </c>
      <c r="F600" s="12">
        <v>16</v>
      </c>
      <c r="G600" s="12" t="s">
        <v>10</v>
      </c>
    </row>
    <row r="601" spans="3:7" ht="15" thickBot="1" x14ac:dyDescent="0.35">
      <c r="C601" s="10">
        <v>43251</v>
      </c>
      <c r="D601" s="11">
        <v>0.75599537037037035</v>
      </c>
      <c r="E601" s="12" t="s">
        <v>9</v>
      </c>
      <c r="F601" s="12">
        <v>17</v>
      </c>
      <c r="G601" s="12" t="s">
        <v>11</v>
      </c>
    </row>
    <row r="602" spans="3:7" ht="15" thickBot="1" x14ac:dyDescent="0.35">
      <c r="C602" s="10">
        <v>43251</v>
      </c>
      <c r="D602" s="11">
        <v>0.75601851851851853</v>
      </c>
      <c r="E602" s="12" t="s">
        <v>9</v>
      </c>
      <c r="F602" s="12">
        <v>14</v>
      </c>
      <c r="G602" s="12" t="s">
        <v>10</v>
      </c>
    </row>
    <row r="603" spans="3:7" ht="15" thickBot="1" x14ac:dyDescent="0.35">
      <c r="C603" s="10">
        <v>43251</v>
      </c>
      <c r="D603" s="11">
        <v>0.75655092592592599</v>
      </c>
      <c r="E603" s="12" t="s">
        <v>9</v>
      </c>
      <c r="F603" s="12">
        <v>23</v>
      </c>
      <c r="G603" s="12" t="s">
        <v>11</v>
      </c>
    </row>
    <row r="604" spans="3:7" ht="15" thickBot="1" x14ac:dyDescent="0.35">
      <c r="C604" s="10">
        <v>43251</v>
      </c>
      <c r="D604" s="11">
        <v>0.75657407407407407</v>
      </c>
      <c r="E604" s="12" t="s">
        <v>9</v>
      </c>
      <c r="F604" s="12">
        <v>24</v>
      </c>
      <c r="G604" s="12" t="s">
        <v>11</v>
      </c>
    </row>
    <row r="605" spans="3:7" ht="15" thickBot="1" x14ac:dyDescent="0.35">
      <c r="C605" s="10">
        <v>43251</v>
      </c>
      <c r="D605" s="11">
        <v>0.75657407407407407</v>
      </c>
      <c r="E605" s="12" t="s">
        <v>9</v>
      </c>
      <c r="F605" s="12">
        <v>14</v>
      </c>
      <c r="G605" s="12" t="s">
        <v>11</v>
      </c>
    </row>
    <row r="606" spans="3:7" ht="15" thickBot="1" x14ac:dyDescent="0.35">
      <c r="C606" s="10">
        <v>43251</v>
      </c>
      <c r="D606" s="11">
        <v>0.75665509259259256</v>
      </c>
      <c r="E606" s="12" t="s">
        <v>9</v>
      </c>
      <c r="F606" s="12">
        <v>10</v>
      </c>
      <c r="G606" s="12" t="s">
        <v>11</v>
      </c>
    </row>
    <row r="607" spans="3:7" ht="15" thickBot="1" x14ac:dyDescent="0.35">
      <c r="C607" s="10">
        <v>43251</v>
      </c>
      <c r="D607" s="11">
        <v>0.75763888888888886</v>
      </c>
      <c r="E607" s="12" t="s">
        <v>9</v>
      </c>
      <c r="F607" s="12">
        <v>10</v>
      </c>
      <c r="G607" s="12" t="s">
        <v>11</v>
      </c>
    </row>
    <row r="608" spans="3:7" ht="15" thickBot="1" x14ac:dyDescent="0.35">
      <c r="C608" s="10">
        <v>43251</v>
      </c>
      <c r="D608" s="11">
        <v>0.75789351851851849</v>
      </c>
      <c r="E608" s="12" t="s">
        <v>9</v>
      </c>
      <c r="F608" s="12">
        <v>11</v>
      </c>
      <c r="G608" s="12" t="s">
        <v>11</v>
      </c>
    </row>
    <row r="609" spans="3:7" ht="15" thickBot="1" x14ac:dyDescent="0.35">
      <c r="C609" s="10">
        <v>43251</v>
      </c>
      <c r="D609" s="11">
        <v>0.75947916666666659</v>
      </c>
      <c r="E609" s="12" t="s">
        <v>9</v>
      </c>
      <c r="F609" s="12">
        <v>11</v>
      </c>
      <c r="G609" s="12" t="s">
        <v>10</v>
      </c>
    </row>
    <row r="610" spans="3:7" ht="15" thickBot="1" x14ac:dyDescent="0.35">
      <c r="C610" s="10">
        <v>43251</v>
      </c>
      <c r="D610" s="11">
        <v>0.75949074074074074</v>
      </c>
      <c r="E610" s="12" t="s">
        <v>9</v>
      </c>
      <c r="F610" s="12">
        <v>23</v>
      </c>
      <c r="G610" s="12" t="s">
        <v>10</v>
      </c>
    </row>
    <row r="611" spans="3:7" ht="15" thickBot="1" x14ac:dyDescent="0.35">
      <c r="C611" s="10">
        <v>43251</v>
      </c>
      <c r="D611" s="11">
        <v>0.75950231481481489</v>
      </c>
      <c r="E611" s="12" t="s">
        <v>9</v>
      </c>
      <c r="F611" s="12">
        <v>23</v>
      </c>
      <c r="G611" s="12" t="s">
        <v>10</v>
      </c>
    </row>
    <row r="612" spans="3:7" ht="15" thickBot="1" x14ac:dyDescent="0.35">
      <c r="C612" s="10">
        <v>43251</v>
      </c>
      <c r="D612" s="11">
        <v>0.75951388888888882</v>
      </c>
      <c r="E612" s="12" t="s">
        <v>9</v>
      </c>
      <c r="F612" s="12">
        <v>23</v>
      </c>
      <c r="G612" s="12" t="s">
        <v>10</v>
      </c>
    </row>
    <row r="613" spans="3:7" ht="15" thickBot="1" x14ac:dyDescent="0.35">
      <c r="C613" s="10">
        <v>43251</v>
      </c>
      <c r="D613" s="11">
        <v>0.75952546296296297</v>
      </c>
      <c r="E613" s="12" t="s">
        <v>9</v>
      </c>
      <c r="F613" s="12">
        <v>23</v>
      </c>
      <c r="G613" s="12" t="s">
        <v>10</v>
      </c>
    </row>
    <row r="614" spans="3:7" ht="15" thickBot="1" x14ac:dyDescent="0.35">
      <c r="C614" s="10">
        <v>43251</v>
      </c>
      <c r="D614" s="11">
        <v>0.76162037037037045</v>
      </c>
      <c r="E614" s="12" t="s">
        <v>9</v>
      </c>
      <c r="F614" s="12">
        <v>22</v>
      </c>
      <c r="G614" s="12" t="s">
        <v>10</v>
      </c>
    </row>
    <row r="615" spans="3:7" ht="15" thickBot="1" x14ac:dyDescent="0.35">
      <c r="C615" s="10">
        <v>43251</v>
      </c>
      <c r="D615" s="11">
        <v>0.76444444444444448</v>
      </c>
      <c r="E615" s="12" t="s">
        <v>9</v>
      </c>
      <c r="F615" s="12">
        <v>12</v>
      </c>
      <c r="G615" s="12" t="s">
        <v>11</v>
      </c>
    </row>
    <row r="616" spans="3:7" ht="15" thickBot="1" x14ac:dyDescent="0.35">
      <c r="C616" s="10">
        <v>43251</v>
      </c>
      <c r="D616" s="11">
        <v>0.76542824074074067</v>
      </c>
      <c r="E616" s="12" t="s">
        <v>9</v>
      </c>
      <c r="F616" s="12">
        <v>17</v>
      </c>
      <c r="G616" s="12" t="s">
        <v>10</v>
      </c>
    </row>
    <row r="617" spans="3:7" ht="15" thickBot="1" x14ac:dyDescent="0.35">
      <c r="C617" s="10">
        <v>43251</v>
      </c>
      <c r="D617" s="11">
        <v>0.76550925925925928</v>
      </c>
      <c r="E617" s="12" t="s">
        <v>9</v>
      </c>
      <c r="F617" s="12">
        <v>19</v>
      </c>
      <c r="G617" s="12" t="s">
        <v>11</v>
      </c>
    </row>
    <row r="618" spans="3:7" ht="15" thickBot="1" x14ac:dyDescent="0.35">
      <c r="C618" s="10">
        <v>43251</v>
      </c>
      <c r="D618" s="11">
        <v>0.76554398148148151</v>
      </c>
      <c r="E618" s="12" t="s">
        <v>9</v>
      </c>
      <c r="F618" s="12">
        <v>21</v>
      </c>
      <c r="G618" s="12" t="s">
        <v>10</v>
      </c>
    </row>
    <row r="619" spans="3:7" ht="15" thickBot="1" x14ac:dyDescent="0.35">
      <c r="C619" s="10">
        <v>43251</v>
      </c>
      <c r="D619" s="11">
        <v>0.76791666666666669</v>
      </c>
      <c r="E619" s="12" t="s">
        <v>9</v>
      </c>
      <c r="F619" s="12">
        <v>16</v>
      </c>
      <c r="G619" s="12" t="s">
        <v>10</v>
      </c>
    </row>
    <row r="620" spans="3:7" ht="15" thickBot="1" x14ac:dyDescent="0.35">
      <c r="C620" s="10">
        <v>43251</v>
      </c>
      <c r="D620" s="11">
        <v>0.76796296296296296</v>
      </c>
      <c r="E620" s="12" t="s">
        <v>9</v>
      </c>
      <c r="F620" s="12">
        <v>17</v>
      </c>
      <c r="G620" s="12" t="s">
        <v>10</v>
      </c>
    </row>
    <row r="621" spans="3:7" ht="15" thickBot="1" x14ac:dyDescent="0.35">
      <c r="C621" s="10">
        <v>43251</v>
      </c>
      <c r="D621" s="11">
        <v>0.7680324074074073</v>
      </c>
      <c r="E621" s="12" t="s">
        <v>9</v>
      </c>
      <c r="F621" s="12">
        <v>22</v>
      </c>
      <c r="G621" s="12" t="s">
        <v>10</v>
      </c>
    </row>
    <row r="622" spans="3:7" ht="15" thickBot="1" x14ac:dyDescent="0.35">
      <c r="C622" s="10">
        <v>43251</v>
      </c>
      <c r="D622" s="11">
        <v>0.76804398148148145</v>
      </c>
      <c r="E622" s="12" t="s">
        <v>9</v>
      </c>
      <c r="F622" s="12">
        <v>21</v>
      </c>
      <c r="G622" s="12" t="s">
        <v>10</v>
      </c>
    </row>
    <row r="623" spans="3:7" ht="15" thickBot="1" x14ac:dyDescent="0.35">
      <c r="C623" s="10">
        <v>43251</v>
      </c>
      <c r="D623" s="11">
        <v>0.7680555555555556</v>
      </c>
      <c r="E623" s="12" t="s">
        <v>9</v>
      </c>
      <c r="F623" s="12">
        <v>14</v>
      </c>
      <c r="G623" s="12" t="s">
        <v>10</v>
      </c>
    </row>
    <row r="624" spans="3:7" ht="15" thickBot="1" x14ac:dyDescent="0.35">
      <c r="C624" s="10">
        <v>43251</v>
      </c>
      <c r="D624" s="11">
        <v>0.77115740740740746</v>
      </c>
      <c r="E624" s="12" t="s">
        <v>9</v>
      </c>
      <c r="F624" s="12">
        <v>19</v>
      </c>
      <c r="G624" s="12" t="s">
        <v>11</v>
      </c>
    </row>
    <row r="625" spans="3:7" ht="15" thickBot="1" x14ac:dyDescent="0.35">
      <c r="C625" s="10">
        <v>43251</v>
      </c>
      <c r="D625" s="11">
        <v>0.77118055555555554</v>
      </c>
      <c r="E625" s="12" t="s">
        <v>9</v>
      </c>
      <c r="F625" s="12">
        <v>11</v>
      </c>
      <c r="G625" s="12" t="s">
        <v>11</v>
      </c>
    </row>
    <row r="626" spans="3:7" ht="15" thickBot="1" x14ac:dyDescent="0.35">
      <c r="C626" s="10">
        <v>43251</v>
      </c>
      <c r="D626" s="11">
        <v>0.77119212962962969</v>
      </c>
      <c r="E626" s="12" t="s">
        <v>9</v>
      </c>
      <c r="F626" s="12">
        <v>22</v>
      </c>
      <c r="G626" s="12" t="s">
        <v>11</v>
      </c>
    </row>
    <row r="627" spans="3:7" ht="15" thickBot="1" x14ac:dyDescent="0.35">
      <c r="C627" s="10">
        <v>43251</v>
      </c>
      <c r="D627" s="11">
        <v>0.77120370370370372</v>
      </c>
      <c r="E627" s="12" t="s">
        <v>9</v>
      </c>
      <c r="F627" s="12">
        <v>18</v>
      </c>
      <c r="G627" s="12" t="s">
        <v>11</v>
      </c>
    </row>
    <row r="628" spans="3:7" ht="15" thickBot="1" x14ac:dyDescent="0.35">
      <c r="C628" s="10">
        <v>43251</v>
      </c>
      <c r="D628" s="11">
        <v>0.7713310185185186</v>
      </c>
      <c r="E628" s="12" t="s">
        <v>9</v>
      </c>
      <c r="F628" s="12">
        <v>25</v>
      </c>
      <c r="G628" s="12" t="s">
        <v>10</v>
      </c>
    </row>
    <row r="629" spans="3:7" ht="15" thickBot="1" x14ac:dyDescent="0.35">
      <c r="C629" s="10">
        <v>43251</v>
      </c>
      <c r="D629" s="11">
        <v>0.77136574074074071</v>
      </c>
      <c r="E629" s="12" t="s">
        <v>9</v>
      </c>
      <c r="F629" s="12">
        <v>24</v>
      </c>
      <c r="G629" s="12" t="s">
        <v>10</v>
      </c>
    </row>
    <row r="630" spans="3:7" ht="15" thickBot="1" x14ac:dyDescent="0.35">
      <c r="C630" s="10">
        <v>43251</v>
      </c>
      <c r="D630" s="11">
        <v>0.77137731481481486</v>
      </c>
      <c r="E630" s="12" t="s">
        <v>9</v>
      </c>
      <c r="F630" s="12">
        <v>20</v>
      </c>
      <c r="G630" s="12" t="s">
        <v>10</v>
      </c>
    </row>
    <row r="631" spans="3:7" ht="15" thickBot="1" x14ac:dyDescent="0.35">
      <c r="C631" s="10">
        <v>43251</v>
      </c>
      <c r="D631" s="11">
        <v>0.77578703703703711</v>
      </c>
      <c r="E631" s="12" t="s">
        <v>9</v>
      </c>
      <c r="F631" s="12">
        <v>24</v>
      </c>
      <c r="G631" s="12" t="s">
        <v>10</v>
      </c>
    </row>
    <row r="632" spans="3:7" ht="15" thickBot="1" x14ac:dyDescent="0.35">
      <c r="C632" s="10">
        <v>43251</v>
      </c>
      <c r="D632" s="11">
        <v>0.77579861111111104</v>
      </c>
      <c r="E632" s="12" t="s">
        <v>9</v>
      </c>
      <c r="F632" s="12">
        <v>23</v>
      </c>
      <c r="G632" s="12" t="s">
        <v>10</v>
      </c>
    </row>
    <row r="633" spans="3:7" ht="15" thickBot="1" x14ac:dyDescent="0.35">
      <c r="C633" s="10">
        <v>43251</v>
      </c>
      <c r="D633" s="11">
        <v>0.77581018518518519</v>
      </c>
      <c r="E633" s="12" t="s">
        <v>9</v>
      </c>
      <c r="F633" s="12">
        <v>25</v>
      </c>
      <c r="G633" s="12" t="s">
        <v>10</v>
      </c>
    </row>
    <row r="634" spans="3:7" ht="15" thickBot="1" x14ac:dyDescent="0.35">
      <c r="C634" s="10">
        <v>43251</v>
      </c>
      <c r="D634" s="11">
        <v>0.77739583333333329</v>
      </c>
      <c r="E634" s="12" t="s">
        <v>9</v>
      </c>
      <c r="F634" s="12">
        <v>10</v>
      </c>
      <c r="G634" s="12" t="s">
        <v>11</v>
      </c>
    </row>
    <row r="635" spans="3:7" ht="15" thickBot="1" x14ac:dyDescent="0.35">
      <c r="C635" s="10">
        <v>43251</v>
      </c>
      <c r="D635" s="11">
        <v>0.77760416666666676</v>
      </c>
      <c r="E635" s="12" t="s">
        <v>9</v>
      </c>
      <c r="F635" s="12">
        <v>18</v>
      </c>
      <c r="G635" s="12" t="s">
        <v>10</v>
      </c>
    </row>
    <row r="636" spans="3:7" ht="15" thickBot="1" x14ac:dyDescent="0.35">
      <c r="C636" s="10">
        <v>43251</v>
      </c>
      <c r="D636" s="11">
        <v>0.77833333333333332</v>
      </c>
      <c r="E636" s="12" t="s">
        <v>9</v>
      </c>
      <c r="F636" s="12">
        <v>11</v>
      </c>
      <c r="G636" s="12" t="s">
        <v>11</v>
      </c>
    </row>
    <row r="637" spans="3:7" ht="15" thickBot="1" x14ac:dyDescent="0.35">
      <c r="C637" s="10">
        <v>43251</v>
      </c>
      <c r="D637" s="11">
        <v>0.77840277777777767</v>
      </c>
      <c r="E637" s="12" t="s">
        <v>9</v>
      </c>
      <c r="F637" s="12">
        <v>17</v>
      </c>
      <c r="G637" s="12" t="s">
        <v>11</v>
      </c>
    </row>
    <row r="638" spans="3:7" ht="15" thickBot="1" x14ac:dyDescent="0.35">
      <c r="C638" s="10">
        <v>43251</v>
      </c>
      <c r="D638" s="11">
        <v>0.77931712962962962</v>
      </c>
      <c r="E638" s="12" t="s">
        <v>9</v>
      </c>
      <c r="F638" s="12">
        <v>13</v>
      </c>
      <c r="G638" s="12" t="s">
        <v>11</v>
      </c>
    </row>
    <row r="639" spans="3:7" ht="15" thickBot="1" x14ac:dyDescent="0.35">
      <c r="C639" s="10">
        <v>43251</v>
      </c>
      <c r="D639" s="11">
        <v>0.77991898148148142</v>
      </c>
      <c r="E639" s="12" t="s">
        <v>9</v>
      </c>
      <c r="F639" s="12">
        <v>15</v>
      </c>
      <c r="G639" s="12" t="s">
        <v>11</v>
      </c>
    </row>
    <row r="640" spans="3:7" ht="15" thickBot="1" x14ac:dyDescent="0.35">
      <c r="C640" s="10">
        <v>43251</v>
      </c>
      <c r="D640" s="11">
        <v>0.77993055555555557</v>
      </c>
      <c r="E640" s="12" t="s">
        <v>9</v>
      </c>
      <c r="F640" s="12">
        <v>13</v>
      </c>
      <c r="G640" s="12" t="s">
        <v>11</v>
      </c>
    </row>
    <row r="641" spans="3:7" ht="15" thickBot="1" x14ac:dyDescent="0.35">
      <c r="C641" s="10">
        <v>43251</v>
      </c>
      <c r="D641" s="11">
        <v>0.77994212962962972</v>
      </c>
      <c r="E641" s="12" t="s">
        <v>9</v>
      </c>
      <c r="F641" s="12">
        <v>13</v>
      </c>
      <c r="G641" s="12" t="s">
        <v>11</v>
      </c>
    </row>
    <row r="642" spans="3:7" ht="15" thickBot="1" x14ac:dyDescent="0.35">
      <c r="C642" s="10">
        <v>43251</v>
      </c>
      <c r="D642" s="11">
        <v>0.77994212962962972</v>
      </c>
      <c r="E642" s="12" t="s">
        <v>9</v>
      </c>
      <c r="F642" s="12">
        <v>8</v>
      </c>
      <c r="G642" s="12" t="s">
        <v>11</v>
      </c>
    </row>
    <row r="643" spans="3:7" ht="15" thickBot="1" x14ac:dyDescent="0.35">
      <c r="C643" s="10">
        <v>43251</v>
      </c>
      <c r="D643" s="11">
        <v>0.78093749999999995</v>
      </c>
      <c r="E643" s="12" t="s">
        <v>9</v>
      </c>
      <c r="F643" s="12">
        <v>10</v>
      </c>
      <c r="G643" s="12" t="s">
        <v>11</v>
      </c>
    </row>
    <row r="644" spans="3:7" ht="15" thickBot="1" x14ac:dyDescent="0.35">
      <c r="C644" s="10">
        <v>43251</v>
      </c>
      <c r="D644" s="11">
        <v>0.78373842592592602</v>
      </c>
      <c r="E644" s="12" t="s">
        <v>9</v>
      </c>
      <c r="F644" s="12">
        <v>13</v>
      </c>
      <c r="G644" s="12" t="s">
        <v>11</v>
      </c>
    </row>
    <row r="645" spans="3:7" ht="15" thickBot="1" x14ac:dyDescent="0.35">
      <c r="C645" s="10">
        <v>43251</v>
      </c>
      <c r="D645" s="11">
        <v>0.78374999999999995</v>
      </c>
      <c r="E645" s="12" t="s">
        <v>9</v>
      </c>
      <c r="F645" s="12">
        <v>10</v>
      </c>
      <c r="G645" s="12" t="s">
        <v>11</v>
      </c>
    </row>
    <row r="646" spans="3:7" ht="15" thickBot="1" x14ac:dyDescent="0.35">
      <c r="C646" s="10">
        <v>43251</v>
      </c>
      <c r="D646" s="11">
        <v>0.78377314814814814</v>
      </c>
      <c r="E646" s="12" t="s">
        <v>9</v>
      </c>
      <c r="F646" s="12">
        <v>9</v>
      </c>
      <c r="G646" s="12" t="s">
        <v>11</v>
      </c>
    </row>
    <row r="647" spans="3:7" ht="15" thickBot="1" x14ac:dyDescent="0.35">
      <c r="C647" s="10">
        <v>43251</v>
      </c>
      <c r="D647" s="11">
        <v>0.78379629629629621</v>
      </c>
      <c r="E647" s="12" t="s">
        <v>9</v>
      </c>
      <c r="F647" s="12">
        <v>13</v>
      </c>
      <c r="G647" s="12" t="s">
        <v>11</v>
      </c>
    </row>
    <row r="648" spans="3:7" ht="15" thickBot="1" x14ac:dyDescent="0.35">
      <c r="C648" s="10">
        <v>43251</v>
      </c>
      <c r="D648" s="11">
        <v>0.78461805555555564</v>
      </c>
      <c r="E648" s="12" t="s">
        <v>9</v>
      </c>
      <c r="F648" s="12">
        <v>12</v>
      </c>
      <c r="G648" s="12" t="s">
        <v>11</v>
      </c>
    </row>
    <row r="649" spans="3:7" ht="15" thickBot="1" x14ac:dyDescent="0.35">
      <c r="C649" s="10">
        <v>43251</v>
      </c>
      <c r="D649" s="11">
        <v>0.79914351851851861</v>
      </c>
      <c r="E649" s="12" t="s">
        <v>9</v>
      </c>
      <c r="F649" s="12">
        <v>12</v>
      </c>
      <c r="G649" s="12" t="s">
        <v>11</v>
      </c>
    </row>
    <row r="650" spans="3:7" ht="15" thickBot="1" x14ac:dyDescent="0.35">
      <c r="C650" s="10">
        <v>43251</v>
      </c>
      <c r="D650" s="11">
        <v>0.80644675925925924</v>
      </c>
      <c r="E650" s="12" t="s">
        <v>9</v>
      </c>
      <c r="F650" s="12">
        <v>12</v>
      </c>
      <c r="G650" s="12" t="s">
        <v>11</v>
      </c>
    </row>
    <row r="651" spans="3:7" ht="15" thickBot="1" x14ac:dyDescent="0.35">
      <c r="C651" s="10">
        <v>43251</v>
      </c>
      <c r="D651" s="11">
        <v>0.80869212962962955</v>
      </c>
      <c r="E651" s="12" t="s">
        <v>9</v>
      </c>
      <c r="F651" s="12">
        <v>10</v>
      </c>
      <c r="G651" s="12" t="s">
        <v>10</v>
      </c>
    </row>
    <row r="652" spans="3:7" ht="15" thickBot="1" x14ac:dyDescent="0.35">
      <c r="C652" s="10">
        <v>43251</v>
      </c>
      <c r="D652" s="11">
        <v>0.8087037037037037</v>
      </c>
      <c r="E652" s="12" t="s">
        <v>9</v>
      </c>
      <c r="F652" s="12">
        <v>11</v>
      </c>
      <c r="G652" s="12" t="s">
        <v>10</v>
      </c>
    </row>
    <row r="653" spans="3:7" ht="15" thickBot="1" x14ac:dyDescent="0.35">
      <c r="C653" s="10">
        <v>43251</v>
      </c>
      <c r="D653" s="11">
        <v>0.80872685185185178</v>
      </c>
      <c r="E653" s="12" t="s">
        <v>9</v>
      </c>
      <c r="F653" s="12">
        <v>12</v>
      </c>
      <c r="G653" s="12" t="s">
        <v>10</v>
      </c>
    </row>
    <row r="654" spans="3:7" ht="15" thickBot="1" x14ac:dyDescent="0.35">
      <c r="C654" s="10">
        <v>43251</v>
      </c>
      <c r="D654" s="11">
        <v>0.80873842592592593</v>
      </c>
      <c r="E654" s="12" t="s">
        <v>9</v>
      </c>
      <c r="F654" s="12">
        <v>16</v>
      </c>
      <c r="G654" s="12" t="s">
        <v>10</v>
      </c>
    </row>
    <row r="655" spans="3:7" ht="15" thickBot="1" x14ac:dyDescent="0.35">
      <c r="C655" s="10">
        <v>43251</v>
      </c>
      <c r="D655" s="11">
        <v>0.80879629629629635</v>
      </c>
      <c r="E655" s="12" t="s">
        <v>9</v>
      </c>
      <c r="F655" s="12">
        <v>15</v>
      </c>
      <c r="G655" s="12" t="s">
        <v>10</v>
      </c>
    </row>
    <row r="656" spans="3:7" ht="15" thickBot="1" x14ac:dyDescent="0.35">
      <c r="C656" s="10">
        <v>43251</v>
      </c>
      <c r="D656" s="11">
        <v>0.81739583333333332</v>
      </c>
      <c r="E656" s="12" t="s">
        <v>9</v>
      </c>
      <c r="F656" s="12">
        <v>21</v>
      </c>
      <c r="G656" s="12" t="s">
        <v>10</v>
      </c>
    </row>
    <row r="657" spans="3:7" ht="15" thickBot="1" x14ac:dyDescent="0.35">
      <c r="C657" s="10">
        <v>43251</v>
      </c>
      <c r="D657" s="11">
        <v>0.84456018518518527</v>
      </c>
      <c r="E657" s="12" t="s">
        <v>9</v>
      </c>
      <c r="F657" s="12">
        <v>19</v>
      </c>
      <c r="G657" s="12" t="s">
        <v>10</v>
      </c>
    </row>
    <row r="658" spans="3:7" ht="15" thickBot="1" x14ac:dyDescent="0.35">
      <c r="C658" s="10">
        <v>43251</v>
      </c>
      <c r="D658" s="11">
        <v>0.84458333333333335</v>
      </c>
      <c r="E658" s="12" t="s">
        <v>9</v>
      </c>
      <c r="F658" s="12">
        <v>20</v>
      </c>
      <c r="G658" s="12" t="s">
        <v>10</v>
      </c>
    </row>
    <row r="659" spans="3:7" ht="15" thickBot="1" x14ac:dyDescent="0.35">
      <c r="C659" s="10">
        <v>43251</v>
      </c>
      <c r="D659" s="11">
        <v>0.84460648148148154</v>
      </c>
      <c r="E659" s="12" t="s">
        <v>9</v>
      </c>
      <c r="F659" s="12">
        <v>17</v>
      </c>
      <c r="G659" s="12" t="s">
        <v>10</v>
      </c>
    </row>
    <row r="660" spans="3:7" ht="15" thickBot="1" x14ac:dyDescent="0.35">
      <c r="C660" s="10">
        <v>43251</v>
      </c>
      <c r="D660" s="11">
        <v>0.84461805555555547</v>
      </c>
      <c r="E660" s="12" t="s">
        <v>9</v>
      </c>
      <c r="F660" s="12">
        <v>13</v>
      </c>
      <c r="G660" s="12" t="s">
        <v>10</v>
      </c>
    </row>
    <row r="661" spans="3:7" ht="15" thickBot="1" x14ac:dyDescent="0.35">
      <c r="C661" s="10">
        <v>43251</v>
      </c>
      <c r="D661" s="11">
        <v>0.84461805555555547</v>
      </c>
      <c r="E661" s="12" t="s">
        <v>9</v>
      </c>
      <c r="F661" s="12">
        <v>14</v>
      </c>
      <c r="G661" s="12" t="s">
        <v>10</v>
      </c>
    </row>
    <row r="662" spans="3:7" ht="15" thickBot="1" x14ac:dyDescent="0.35">
      <c r="C662" s="10">
        <v>43251</v>
      </c>
      <c r="D662" s="11">
        <v>0.84464120370370377</v>
      </c>
      <c r="E662" s="12" t="s">
        <v>9</v>
      </c>
      <c r="F662" s="12">
        <v>15</v>
      </c>
      <c r="G662" s="12" t="s">
        <v>10</v>
      </c>
    </row>
    <row r="663" spans="3:7" ht="15" thickBot="1" x14ac:dyDescent="0.35">
      <c r="C663" s="10">
        <v>43251</v>
      </c>
      <c r="D663" s="11">
        <v>0.85042824074074075</v>
      </c>
      <c r="E663" s="12" t="s">
        <v>9</v>
      </c>
      <c r="F663" s="12">
        <v>10</v>
      </c>
      <c r="G663" s="12" t="s">
        <v>11</v>
      </c>
    </row>
    <row r="664" spans="3:7" ht="15" thickBot="1" x14ac:dyDescent="0.35">
      <c r="C664" s="10">
        <v>43251</v>
      </c>
      <c r="D664" s="11">
        <v>0.85546296296296298</v>
      </c>
      <c r="E664" s="12" t="s">
        <v>9</v>
      </c>
      <c r="F664" s="12">
        <v>12</v>
      </c>
      <c r="G664" s="12" t="s">
        <v>11</v>
      </c>
    </row>
    <row r="665" spans="3:7" ht="15" thickBot="1" x14ac:dyDescent="0.35">
      <c r="C665" s="10">
        <v>43251</v>
      </c>
      <c r="D665" s="11">
        <v>0.85971064814814813</v>
      </c>
      <c r="E665" s="12" t="s">
        <v>9</v>
      </c>
      <c r="F665" s="12">
        <v>12</v>
      </c>
      <c r="G665" s="12" t="s">
        <v>11</v>
      </c>
    </row>
    <row r="666" spans="3:7" ht="15" thickBot="1" x14ac:dyDescent="0.35">
      <c r="C666" s="10">
        <v>43251</v>
      </c>
      <c r="D666" s="11">
        <v>0.86024305555555547</v>
      </c>
      <c r="E666" s="12" t="s">
        <v>9</v>
      </c>
      <c r="F666" s="12">
        <v>11</v>
      </c>
      <c r="G666" s="12" t="s">
        <v>10</v>
      </c>
    </row>
    <row r="667" spans="3:7" ht="15" thickBot="1" x14ac:dyDescent="0.35">
      <c r="C667" s="10">
        <v>43251</v>
      </c>
      <c r="D667" s="11">
        <v>0.86297453703703697</v>
      </c>
      <c r="E667" s="12" t="s">
        <v>9</v>
      </c>
      <c r="F667" s="12">
        <v>16</v>
      </c>
      <c r="G667" s="12" t="s">
        <v>10</v>
      </c>
    </row>
    <row r="668" spans="3:7" ht="15" thickBot="1" x14ac:dyDescent="0.35">
      <c r="C668" s="10">
        <v>43251</v>
      </c>
      <c r="D668" s="11">
        <v>0.86303240740740739</v>
      </c>
      <c r="E668" s="12" t="s">
        <v>9</v>
      </c>
      <c r="F668" s="12">
        <v>22</v>
      </c>
      <c r="G668" s="12" t="s">
        <v>10</v>
      </c>
    </row>
    <row r="669" spans="3:7" ht="15" thickBot="1" x14ac:dyDescent="0.35">
      <c r="C669" s="10">
        <v>43251</v>
      </c>
      <c r="D669" s="11">
        <v>0.87033564814814823</v>
      </c>
      <c r="E669" s="12" t="s">
        <v>9</v>
      </c>
      <c r="F669" s="12">
        <v>11</v>
      </c>
      <c r="G669" s="12" t="s">
        <v>10</v>
      </c>
    </row>
    <row r="670" spans="3:7" ht="15" thickBot="1" x14ac:dyDescent="0.35">
      <c r="C670" s="10">
        <v>43251</v>
      </c>
      <c r="D670" s="11">
        <v>0.87362268518518515</v>
      </c>
      <c r="E670" s="12" t="s">
        <v>9</v>
      </c>
      <c r="F670" s="12">
        <v>15</v>
      </c>
      <c r="G670" s="12" t="s">
        <v>10</v>
      </c>
    </row>
    <row r="671" spans="3:7" ht="15" thickBot="1" x14ac:dyDescent="0.35">
      <c r="C671" s="10">
        <v>43251</v>
      </c>
      <c r="D671" s="11">
        <v>0.91236111111111118</v>
      </c>
      <c r="E671" s="12" t="s">
        <v>9</v>
      </c>
      <c r="F671" s="12">
        <v>11</v>
      </c>
      <c r="G671" s="12" t="s">
        <v>11</v>
      </c>
    </row>
    <row r="672" spans="3:7" ht="15" thickBot="1" x14ac:dyDescent="0.35">
      <c r="C672" s="10">
        <v>43251</v>
      </c>
      <c r="D672" s="11">
        <v>0.93232638888888886</v>
      </c>
      <c r="E672" s="12" t="s">
        <v>9</v>
      </c>
      <c r="F672" s="12">
        <v>18</v>
      </c>
      <c r="G672" s="12" t="s">
        <v>10</v>
      </c>
    </row>
    <row r="673" spans="3:7" ht="15" thickBot="1" x14ac:dyDescent="0.35">
      <c r="C673" s="10">
        <v>43252</v>
      </c>
      <c r="D673" s="11">
        <v>0.12262731481481481</v>
      </c>
      <c r="E673" s="12" t="s">
        <v>9</v>
      </c>
      <c r="F673" s="12">
        <v>28</v>
      </c>
      <c r="G673" s="12" t="s">
        <v>10</v>
      </c>
    </row>
    <row r="674" spans="3:7" ht="15" thickBot="1" x14ac:dyDescent="0.35">
      <c r="C674" s="10">
        <v>43252</v>
      </c>
      <c r="D674" s="11">
        <v>0.12506944444444443</v>
      </c>
      <c r="E674" s="12" t="s">
        <v>9</v>
      </c>
      <c r="F674" s="12">
        <v>12</v>
      </c>
      <c r="G674" s="12" t="s">
        <v>11</v>
      </c>
    </row>
    <row r="675" spans="3:7" ht="15" thickBot="1" x14ac:dyDescent="0.35">
      <c r="C675" s="10">
        <v>43252</v>
      </c>
      <c r="D675" s="11">
        <v>0.12538194444444445</v>
      </c>
      <c r="E675" s="12" t="s">
        <v>9</v>
      </c>
      <c r="F675" s="12">
        <v>14</v>
      </c>
      <c r="G675" s="12" t="s">
        <v>11</v>
      </c>
    </row>
    <row r="676" spans="3:7" ht="15" thickBot="1" x14ac:dyDescent="0.35">
      <c r="C676" s="10">
        <v>43252</v>
      </c>
      <c r="D676" s="11">
        <v>0.30258101851851854</v>
      </c>
      <c r="E676" s="12" t="s">
        <v>9</v>
      </c>
      <c r="F676" s="12">
        <v>10</v>
      </c>
      <c r="G676" s="12" t="s">
        <v>11</v>
      </c>
    </row>
    <row r="677" spans="3:7" ht="15" thickBot="1" x14ac:dyDescent="0.35">
      <c r="C677" s="10">
        <v>43252</v>
      </c>
      <c r="D677" s="11">
        <v>0.30259259259259258</v>
      </c>
      <c r="E677" s="12" t="s">
        <v>9</v>
      </c>
      <c r="F677" s="12">
        <v>33</v>
      </c>
      <c r="G677" s="12" t="s">
        <v>11</v>
      </c>
    </row>
    <row r="678" spans="3:7" ht="15" thickBot="1" x14ac:dyDescent="0.35">
      <c r="C678" s="10">
        <v>43252</v>
      </c>
      <c r="D678" s="11">
        <v>0.30260416666666667</v>
      </c>
      <c r="E678" s="12" t="s">
        <v>9</v>
      </c>
      <c r="F678" s="12">
        <v>23</v>
      </c>
      <c r="G678" s="12" t="s">
        <v>11</v>
      </c>
    </row>
    <row r="679" spans="3:7" ht="15" thickBot="1" x14ac:dyDescent="0.35">
      <c r="C679" s="10">
        <v>43252</v>
      </c>
      <c r="D679" s="11">
        <v>0.30261574074074077</v>
      </c>
      <c r="E679" s="12" t="s">
        <v>9</v>
      </c>
      <c r="F679" s="12">
        <v>23</v>
      </c>
      <c r="G679" s="12" t="s">
        <v>11</v>
      </c>
    </row>
    <row r="680" spans="3:7" ht="15" thickBot="1" x14ac:dyDescent="0.35">
      <c r="C680" s="10">
        <v>43252</v>
      </c>
      <c r="D680" s="11">
        <v>0.30262731481481481</v>
      </c>
      <c r="E680" s="12" t="s">
        <v>9</v>
      </c>
      <c r="F680" s="12">
        <v>20</v>
      </c>
      <c r="G680" s="12" t="s">
        <v>11</v>
      </c>
    </row>
    <row r="681" spans="3:7" ht="15" thickBot="1" x14ac:dyDescent="0.35">
      <c r="C681" s="10">
        <v>43252</v>
      </c>
      <c r="D681" s="11">
        <v>0.30353009259259262</v>
      </c>
      <c r="E681" s="12" t="s">
        <v>9</v>
      </c>
      <c r="F681" s="12">
        <v>19</v>
      </c>
      <c r="G681" s="12" t="s">
        <v>10</v>
      </c>
    </row>
    <row r="682" spans="3:7" ht="15" thickBot="1" x14ac:dyDescent="0.35">
      <c r="C682" s="10">
        <v>43252</v>
      </c>
      <c r="D682" s="11">
        <v>0.30571759259259262</v>
      </c>
      <c r="E682" s="12" t="s">
        <v>9</v>
      </c>
      <c r="F682" s="12">
        <v>10</v>
      </c>
      <c r="G682" s="12" t="s">
        <v>11</v>
      </c>
    </row>
    <row r="683" spans="3:7" ht="15" thickBot="1" x14ac:dyDescent="0.35">
      <c r="C683" s="10">
        <v>43252</v>
      </c>
      <c r="D683" s="11">
        <v>0.31572916666666667</v>
      </c>
      <c r="E683" s="12" t="s">
        <v>9</v>
      </c>
      <c r="F683" s="12">
        <v>14</v>
      </c>
      <c r="G683" s="12" t="s">
        <v>11</v>
      </c>
    </row>
    <row r="684" spans="3:7" ht="15" thickBot="1" x14ac:dyDescent="0.35">
      <c r="C684" s="10">
        <v>43252</v>
      </c>
      <c r="D684" s="11">
        <v>0.32858796296296294</v>
      </c>
      <c r="E684" s="12" t="s">
        <v>9</v>
      </c>
      <c r="F684" s="12">
        <v>10</v>
      </c>
      <c r="G684" s="12" t="s">
        <v>11</v>
      </c>
    </row>
    <row r="685" spans="3:7" ht="15" thickBot="1" x14ac:dyDescent="0.35">
      <c r="C685" s="10">
        <v>43252</v>
      </c>
      <c r="D685" s="11">
        <v>0.3477777777777778</v>
      </c>
      <c r="E685" s="12" t="s">
        <v>9</v>
      </c>
      <c r="F685" s="12">
        <v>10</v>
      </c>
      <c r="G685" s="12" t="s">
        <v>11</v>
      </c>
    </row>
    <row r="686" spans="3:7" ht="15" thickBot="1" x14ac:dyDescent="0.35">
      <c r="C686" s="10">
        <v>43252</v>
      </c>
      <c r="D686" s="11">
        <v>0.35263888888888889</v>
      </c>
      <c r="E686" s="12" t="s">
        <v>9</v>
      </c>
      <c r="F686" s="12">
        <v>10</v>
      </c>
      <c r="G686" s="12" t="s">
        <v>11</v>
      </c>
    </row>
    <row r="687" spans="3:7" ht="15" thickBot="1" x14ac:dyDescent="0.35">
      <c r="C687" s="10">
        <v>43252</v>
      </c>
      <c r="D687" s="11">
        <v>0.35585648148148147</v>
      </c>
      <c r="E687" s="12" t="s">
        <v>9</v>
      </c>
      <c r="F687" s="12">
        <v>8</v>
      </c>
      <c r="G687" s="12" t="s">
        <v>10</v>
      </c>
    </row>
    <row r="688" spans="3:7" ht="15" thickBot="1" x14ac:dyDescent="0.35">
      <c r="C688" s="10">
        <v>43252</v>
      </c>
      <c r="D688" s="11">
        <v>0.362337962962963</v>
      </c>
      <c r="E688" s="12" t="s">
        <v>9</v>
      </c>
      <c r="F688" s="12">
        <v>17</v>
      </c>
      <c r="G688" s="12" t="s">
        <v>11</v>
      </c>
    </row>
    <row r="689" spans="3:7" ht="15" thickBot="1" x14ac:dyDescent="0.35">
      <c r="C689" s="10">
        <v>43252</v>
      </c>
      <c r="D689" s="11">
        <v>0.37049768518518517</v>
      </c>
      <c r="E689" s="12" t="s">
        <v>9</v>
      </c>
      <c r="F689" s="12">
        <v>18</v>
      </c>
      <c r="G689" s="12" t="s">
        <v>10</v>
      </c>
    </row>
    <row r="690" spans="3:7" ht="15" thickBot="1" x14ac:dyDescent="0.35">
      <c r="C690" s="10">
        <v>43252</v>
      </c>
      <c r="D690" s="11">
        <v>0.43736111111111109</v>
      </c>
      <c r="E690" s="12" t="s">
        <v>9</v>
      </c>
      <c r="F690" s="12">
        <v>14</v>
      </c>
      <c r="G690" s="12" t="s">
        <v>11</v>
      </c>
    </row>
    <row r="691" spans="3:7" ht="15" thickBot="1" x14ac:dyDescent="0.35">
      <c r="C691" s="10">
        <v>43252</v>
      </c>
      <c r="D691" s="11">
        <v>0.43824074074074071</v>
      </c>
      <c r="E691" s="12" t="s">
        <v>9</v>
      </c>
      <c r="F691" s="12">
        <v>12</v>
      </c>
      <c r="G691" s="12" t="s">
        <v>11</v>
      </c>
    </row>
    <row r="692" spans="3:7" ht="15" thickBot="1" x14ac:dyDescent="0.35">
      <c r="C692" s="10">
        <v>43252</v>
      </c>
      <c r="D692" s="11">
        <v>0.45225694444444442</v>
      </c>
      <c r="E692" s="12" t="s">
        <v>9</v>
      </c>
      <c r="F692" s="12">
        <v>11</v>
      </c>
      <c r="G692" s="12" t="s">
        <v>11</v>
      </c>
    </row>
    <row r="693" spans="3:7" ht="15" thickBot="1" x14ac:dyDescent="0.35">
      <c r="C693" s="10">
        <v>43252</v>
      </c>
      <c r="D693" s="11">
        <v>0.45890046296296294</v>
      </c>
      <c r="E693" s="12" t="s">
        <v>9</v>
      </c>
      <c r="F693" s="12">
        <v>11</v>
      </c>
      <c r="G693" s="12" t="s">
        <v>11</v>
      </c>
    </row>
    <row r="694" spans="3:7" ht="15" thickBot="1" x14ac:dyDescent="0.35">
      <c r="C694" s="10">
        <v>43252</v>
      </c>
      <c r="D694" s="11">
        <v>0.47372685185185182</v>
      </c>
      <c r="E694" s="12" t="s">
        <v>9</v>
      </c>
      <c r="F694" s="12">
        <v>10</v>
      </c>
      <c r="G694" s="12" t="s">
        <v>11</v>
      </c>
    </row>
    <row r="695" spans="3:7" ht="15" thickBot="1" x14ac:dyDescent="0.35">
      <c r="C695" s="10">
        <v>43252</v>
      </c>
      <c r="D695" s="11">
        <v>0.48424768518518518</v>
      </c>
      <c r="E695" s="12" t="s">
        <v>9</v>
      </c>
      <c r="F695" s="12">
        <v>14</v>
      </c>
      <c r="G695" s="12" t="s">
        <v>11</v>
      </c>
    </row>
    <row r="696" spans="3:7" ht="15" thickBot="1" x14ac:dyDescent="0.35">
      <c r="C696" s="10">
        <v>43252</v>
      </c>
      <c r="D696" s="11">
        <v>0.48958333333333331</v>
      </c>
      <c r="E696" s="12" t="s">
        <v>9</v>
      </c>
      <c r="F696" s="12">
        <v>30</v>
      </c>
      <c r="G696" s="12" t="s">
        <v>10</v>
      </c>
    </row>
    <row r="697" spans="3:7" ht="15" thickBot="1" x14ac:dyDescent="0.35">
      <c r="C697" s="10">
        <v>43252</v>
      </c>
      <c r="D697" s="11">
        <v>0.49030092592592589</v>
      </c>
      <c r="E697" s="12" t="s">
        <v>9</v>
      </c>
      <c r="F697" s="12">
        <v>11</v>
      </c>
      <c r="G697" s="12" t="s">
        <v>11</v>
      </c>
    </row>
    <row r="698" spans="3:7" ht="15" thickBot="1" x14ac:dyDescent="0.35">
      <c r="C698" s="10">
        <v>43252</v>
      </c>
      <c r="D698" s="11">
        <v>0.49065972222222221</v>
      </c>
      <c r="E698" s="12" t="s">
        <v>9</v>
      </c>
      <c r="F698" s="12">
        <v>14</v>
      </c>
      <c r="G698" s="12" t="s">
        <v>11</v>
      </c>
    </row>
    <row r="699" spans="3:7" ht="15" thickBot="1" x14ac:dyDescent="0.35">
      <c r="C699" s="10">
        <v>43252</v>
      </c>
      <c r="D699" s="11">
        <v>0.4906712962962963</v>
      </c>
      <c r="E699" s="12" t="s">
        <v>9</v>
      </c>
      <c r="F699" s="12">
        <v>16</v>
      </c>
      <c r="G699" s="12" t="s">
        <v>11</v>
      </c>
    </row>
    <row r="700" spans="3:7" ht="15" thickBot="1" x14ac:dyDescent="0.35">
      <c r="C700" s="10">
        <v>43252</v>
      </c>
      <c r="D700" s="11">
        <v>0.49068287037037034</v>
      </c>
      <c r="E700" s="12" t="s">
        <v>9</v>
      </c>
      <c r="F700" s="12">
        <v>17</v>
      </c>
      <c r="G700" s="12" t="s">
        <v>11</v>
      </c>
    </row>
    <row r="701" spans="3:7" ht="15" thickBot="1" x14ac:dyDescent="0.35">
      <c r="C701" s="10">
        <v>43252</v>
      </c>
      <c r="D701" s="11">
        <v>0.49069444444444449</v>
      </c>
      <c r="E701" s="12" t="s">
        <v>9</v>
      </c>
      <c r="F701" s="12">
        <v>12</v>
      </c>
      <c r="G701" s="12" t="s">
        <v>11</v>
      </c>
    </row>
    <row r="702" spans="3:7" ht="15" thickBot="1" x14ac:dyDescent="0.35">
      <c r="C702" s="10">
        <v>43252</v>
      </c>
      <c r="D702" s="11">
        <v>0.49070601851851853</v>
      </c>
      <c r="E702" s="12" t="s">
        <v>9</v>
      </c>
      <c r="F702" s="12">
        <v>11</v>
      </c>
      <c r="G702" s="12" t="s">
        <v>11</v>
      </c>
    </row>
    <row r="703" spans="3:7" ht="15" thickBot="1" x14ac:dyDescent="0.35">
      <c r="C703" s="10">
        <v>43252</v>
      </c>
      <c r="D703" s="11">
        <v>0.49071759259259262</v>
      </c>
      <c r="E703" s="12" t="s">
        <v>9</v>
      </c>
      <c r="F703" s="12">
        <v>11</v>
      </c>
      <c r="G703" s="12" t="s">
        <v>11</v>
      </c>
    </row>
    <row r="704" spans="3:7" ht="15" thickBot="1" x14ac:dyDescent="0.35">
      <c r="C704" s="10">
        <v>43252</v>
      </c>
      <c r="D704" s="11">
        <v>0.49074074074074076</v>
      </c>
      <c r="E704" s="12" t="s">
        <v>9</v>
      </c>
      <c r="F704" s="12">
        <v>14</v>
      </c>
      <c r="G704" s="12" t="s">
        <v>11</v>
      </c>
    </row>
    <row r="705" spans="3:7" ht="15" thickBot="1" x14ac:dyDescent="0.35">
      <c r="C705" s="10">
        <v>43252</v>
      </c>
      <c r="D705" s="11">
        <v>0.49923611111111116</v>
      </c>
      <c r="E705" s="12" t="s">
        <v>9</v>
      </c>
      <c r="F705" s="12">
        <v>17</v>
      </c>
      <c r="G705" s="12" t="s">
        <v>10</v>
      </c>
    </row>
    <row r="706" spans="3:7" ht="15" thickBot="1" x14ac:dyDescent="0.35">
      <c r="C706" s="10">
        <v>43252</v>
      </c>
      <c r="D706" s="11">
        <v>0.50160879629629629</v>
      </c>
      <c r="E706" s="12" t="s">
        <v>9</v>
      </c>
      <c r="F706" s="12">
        <v>20</v>
      </c>
      <c r="G706" s="12" t="s">
        <v>10</v>
      </c>
    </row>
    <row r="707" spans="3:7" ht="15" thickBot="1" x14ac:dyDescent="0.35">
      <c r="C707" s="10">
        <v>43252</v>
      </c>
      <c r="D707" s="11">
        <v>0.50675925925925924</v>
      </c>
      <c r="E707" s="12" t="s">
        <v>9</v>
      </c>
      <c r="F707" s="12">
        <v>13</v>
      </c>
      <c r="G707" s="12" t="s">
        <v>11</v>
      </c>
    </row>
    <row r="708" spans="3:7" ht="15" thickBot="1" x14ac:dyDescent="0.35">
      <c r="C708" s="10">
        <v>43252</v>
      </c>
      <c r="D708" s="11">
        <v>0.52855324074074073</v>
      </c>
      <c r="E708" s="12" t="s">
        <v>9</v>
      </c>
      <c r="F708" s="12">
        <v>17</v>
      </c>
      <c r="G708" s="12" t="s">
        <v>10</v>
      </c>
    </row>
    <row r="709" spans="3:7" ht="15" thickBot="1" x14ac:dyDescent="0.35">
      <c r="C709" s="10">
        <v>43252</v>
      </c>
      <c r="D709" s="11">
        <v>0.52953703703703703</v>
      </c>
      <c r="E709" s="12" t="s">
        <v>9</v>
      </c>
      <c r="F709" s="12">
        <v>20</v>
      </c>
      <c r="G709" s="12" t="s">
        <v>10</v>
      </c>
    </row>
    <row r="710" spans="3:7" ht="15" thickBot="1" x14ac:dyDescent="0.35">
      <c r="C710" s="10">
        <v>43252</v>
      </c>
      <c r="D710" s="11">
        <v>0.52959490740740744</v>
      </c>
      <c r="E710" s="12" t="s">
        <v>9</v>
      </c>
      <c r="F710" s="12">
        <v>26</v>
      </c>
      <c r="G710" s="12" t="s">
        <v>10</v>
      </c>
    </row>
    <row r="711" spans="3:7" ht="15" thickBot="1" x14ac:dyDescent="0.35">
      <c r="C711" s="10">
        <v>43252</v>
      </c>
      <c r="D711" s="11">
        <v>0.53207175925925931</v>
      </c>
      <c r="E711" s="12" t="s">
        <v>9</v>
      </c>
      <c r="F711" s="12">
        <v>26</v>
      </c>
      <c r="G711" s="12" t="s">
        <v>11</v>
      </c>
    </row>
    <row r="712" spans="3:7" ht="15" thickBot="1" x14ac:dyDescent="0.35">
      <c r="C712" s="10">
        <v>43252</v>
      </c>
      <c r="D712" s="11">
        <v>0.5372569444444445</v>
      </c>
      <c r="E712" s="12" t="s">
        <v>9</v>
      </c>
      <c r="F712" s="12">
        <v>22</v>
      </c>
      <c r="G712" s="12" t="s">
        <v>10</v>
      </c>
    </row>
    <row r="713" spans="3:7" ht="15" thickBot="1" x14ac:dyDescent="0.35">
      <c r="C713" s="10">
        <v>43252</v>
      </c>
      <c r="D713" s="11">
        <v>0.54320601851851846</v>
      </c>
      <c r="E713" s="12" t="s">
        <v>9</v>
      </c>
      <c r="F713" s="12">
        <v>14</v>
      </c>
      <c r="G713" s="12" t="s">
        <v>11</v>
      </c>
    </row>
    <row r="714" spans="3:7" ht="15" thickBot="1" x14ac:dyDescent="0.35">
      <c r="C714" s="10">
        <v>43252</v>
      </c>
      <c r="D714" s="11">
        <v>0.54655092592592591</v>
      </c>
      <c r="E714" s="12" t="s">
        <v>9</v>
      </c>
      <c r="F714" s="12">
        <v>13</v>
      </c>
      <c r="G714" s="12" t="s">
        <v>11</v>
      </c>
    </row>
    <row r="715" spans="3:7" ht="15" thickBot="1" x14ac:dyDescent="0.35">
      <c r="C715" s="10">
        <v>43252</v>
      </c>
      <c r="D715" s="11">
        <v>0.55432870370370368</v>
      </c>
      <c r="E715" s="12" t="s">
        <v>9</v>
      </c>
      <c r="F715" s="12">
        <v>28</v>
      </c>
      <c r="G715" s="12" t="s">
        <v>10</v>
      </c>
    </row>
    <row r="716" spans="3:7" ht="15" thickBot="1" x14ac:dyDescent="0.35">
      <c r="C716" s="10">
        <v>43252</v>
      </c>
      <c r="D716" s="11">
        <v>0.56437499999999996</v>
      </c>
      <c r="E716" s="12" t="s">
        <v>9</v>
      </c>
      <c r="F716" s="12">
        <v>12</v>
      </c>
      <c r="G716" s="12" t="s">
        <v>11</v>
      </c>
    </row>
    <row r="717" spans="3:7" ht="15" thickBot="1" x14ac:dyDescent="0.35">
      <c r="C717" s="10">
        <v>43252</v>
      </c>
      <c r="D717" s="11">
        <v>0.56692129629629628</v>
      </c>
      <c r="E717" s="12" t="s">
        <v>9</v>
      </c>
      <c r="F717" s="12">
        <v>12</v>
      </c>
      <c r="G717" s="12" t="s">
        <v>11</v>
      </c>
    </row>
    <row r="718" spans="3:7" ht="15" thickBot="1" x14ac:dyDescent="0.35">
      <c r="C718" s="10">
        <v>43252</v>
      </c>
      <c r="D718" s="11">
        <v>0.5690277777777778</v>
      </c>
      <c r="E718" s="12" t="s">
        <v>9</v>
      </c>
      <c r="F718" s="12">
        <v>19</v>
      </c>
      <c r="G718" s="12" t="s">
        <v>10</v>
      </c>
    </row>
    <row r="719" spans="3:7" ht="15" thickBot="1" x14ac:dyDescent="0.35">
      <c r="C719" s="10">
        <v>43252</v>
      </c>
      <c r="D719" s="11">
        <v>0.57049768518518518</v>
      </c>
      <c r="E719" s="12" t="s">
        <v>9</v>
      </c>
      <c r="F719" s="12">
        <v>11</v>
      </c>
      <c r="G719" s="12" t="s">
        <v>11</v>
      </c>
    </row>
    <row r="720" spans="3:7" ht="15" thickBot="1" x14ac:dyDescent="0.35">
      <c r="C720" s="10">
        <v>43252</v>
      </c>
      <c r="D720" s="11">
        <v>0.57074074074074077</v>
      </c>
      <c r="E720" s="12" t="s">
        <v>9</v>
      </c>
      <c r="F720" s="12">
        <v>12</v>
      </c>
      <c r="G720" s="12" t="s">
        <v>11</v>
      </c>
    </row>
    <row r="721" spans="3:7" ht="15" thickBot="1" x14ac:dyDescent="0.35">
      <c r="C721" s="10">
        <v>43252</v>
      </c>
      <c r="D721" s="11">
        <v>0.57413194444444449</v>
      </c>
      <c r="E721" s="12" t="s">
        <v>9</v>
      </c>
      <c r="F721" s="12">
        <v>13</v>
      </c>
      <c r="G721" s="12" t="s">
        <v>11</v>
      </c>
    </row>
    <row r="722" spans="3:7" ht="15" thickBot="1" x14ac:dyDescent="0.35">
      <c r="C722" s="10">
        <v>43252</v>
      </c>
      <c r="D722" s="11">
        <v>0.57715277777777774</v>
      </c>
      <c r="E722" s="12" t="s">
        <v>9</v>
      </c>
      <c r="F722" s="12">
        <v>11</v>
      </c>
      <c r="G722" s="12" t="s">
        <v>11</v>
      </c>
    </row>
    <row r="723" spans="3:7" ht="15" thickBot="1" x14ac:dyDescent="0.35">
      <c r="C723" s="10">
        <v>43252</v>
      </c>
      <c r="D723" s="11">
        <v>0.57920138888888884</v>
      </c>
      <c r="E723" s="12" t="s">
        <v>9</v>
      </c>
      <c r="F723" s="12">
        <v>14</v>
      </c>
      <c r="G723" s="12" t="s">
        <v>11</v>
      </c>
    </row>
    <row r="724" spans="3:7" ht="15" thickBot="1" x14ac:dyDescent="0.35">
      <c r="C724" s="10">
        <v>43252</v>
      </c>
      <c r="D724" s="11">
        <v>0.58059027777777772</v>
      </c>
      <c r="E724" s="12" t="s">
        <v>9</v>
      </c>
      <c r="F724" s="12">
        <v>10</v>
      </c>
      <c r="G724" s="12" t="s">
        <v>11</v>
      </c>
    </row>
    <row r="725" spans="3:7" ht="15" thickBot="1" x14ac:dyDescent="0.35">
      <c r="C725" s="10">
        <v>43252</v>
      </c>
      <c r="D725" s="11">
        <v>0.58221064814814816</v>
      </c>
      <c r="E725" s="12" t="s">
        <v>9</v>
      </c>
      <c r="F725" s="12">
        <v>14</v>
      </c>
      <c r="G725" s="12" t="s">
        <v>11</v>
      </c>
    </row>
    <row r="726" spans="3:7" ht="15" thickBot="1" x14ac:dyDescent="0.35">
      <c r="C726" s="10">
        <v>43252</v>
      </c>
      <c r="D726" s="11">
        <v>0.59219907407407402</v>
      </c>
      <c r="E726" s="12" t="s">
        <v>9</v>
      </c>
      <c r="F726" s="12">
        <v>11</v>
      </c>
      <c r="G726" s="12" t="s">
        <v>11</v>
      </c>
    </row>
    <row r="727" spans="3:7" ht="15" thickBot="1" x14ac:dyDescent="0.35">
      <c r="C727" s="10">
        <v>43252</v>
      </c>
      <c r="D727" s="11">
        <v>0.59418981481481481</v>
      </c>
      <c r="E727" s="12" t="s">
        <v>9</v>
      </c>
      <c r="F727" s="12">
        <v>19</v>
      </c>
      <c r="G727" s="12" t="s">
        <v>10</v>
      </c>
    </row>
    <row r="728" spans="3:7" ht="15" thickBot="1" x14ac:dyDescent="0.35">
      <c r="C728" s="10">
        <v>43252</v>
      </c>
      <c r="D728" s="11">
        <v>0.62526620370370367</v>
      </c>
      <c r="E728" s="12" t="s">
        <v>9</v>
      </c>
      <c r="F728" s="12">
        <v>18</v>
      </c>
      <c r="G728" s="12" t="s">
        <v>10</v>
      </c>
    </row>
    <row r="729" spans="3:7" ht="15" thickBot="1" x14ac:dyDescent="0.35">
      <c r="C729" s="10">
        <v>43252</v>
      </c>
      <c r="D729" s="11">
        <v>0.63429398148148153</v>
      </c>
      <c r="E729" s="12" t="s">
        <v>9</v>
      </c>
      <c r="F729" s="12">
        <v>14</v>
      </c>
      <c r="G729" s="12" t="s">
        <v>10</v>
      </c>
    </row>
    <row r="730" spans="3:7" ht="15" thickBot="1" x14ac:dyDescent="0.35">
      <c r="C730" s="10">
        <v>43252</v>
      </c>
      <c r="D730" s="11">
        <v>0.64048611111111109</v>
      </c>
      <c r="E730" s="12" t="s">
        <v>9</v>
      </c>
      <c r="F730" s="12">
        <v>14</v>
      </c>
      <c r="G730" s="12" t="s">
        <v>11</v>
      </c>
    </row>
    <row r="731" spans="3:7" ht="15" thickBot="1" x14ac:dyDescent="0.35">
      <c r="C731" s="10">
        <v>43252</v>
      </c>
      <c r="D731" s="11">
        <v>0.6470717592592593</v>
      </c>
      <c r="E731" s="12" t="s">
        <v>9</v>
      </c>
      <c r="F731" s="12">
        <v>13</v>
      </c>
      <c r="G731" s="12" t="s">
        <v>11</v>
      </c>
    </row>
    <row r="732" spans="3:7" ht="15" thickBot="1" x14ac:dyDescent="0.35">
      <c r="C732" s="10">
        <v>43252</v>
      </c>
      <c r="D732" s="11">
        <v>0.65637731481481476</v>
      </c>
      <c r="E732" s="12" t="s">
        <v>9</v>
      </c>
      <c r="F732" s="12">
        <v>26</v>
      </c>
      <c r="G732" s="12" t="s">
        <v>10</v>
      </c>
    </row>
    <row r="733" spans="3:7" ht="15" thickBot="1" x14ac:dyDescent="0.35">
      <c r="C733" s="10">
        <v>43252</v>
      </c>
      <c r="D733" s="11">
        <v>0.6597453703703704</v>
      </c>
      <c r="E733" s="12" t="s">
        <v>9</v>
      </c>
      <c r="F733" s="12">
        <v>24</v>
      </c>
      <c r="G733" s="12" t="s">
        <v>11</v>
      </c>
    </row>
    <row r="734" spans="3:7" ht="15" thickBot="1" x14ac:dyDescent="0.35">
      <c r="C734" s="10">
        <v>43252</v>
      </c>
      <c r="D734" s="11">
        <v>0.66871527777777784</v>
      </c>
      <c r="E734" s="12" t="s">
        <v>9</v>
      </c>
      <c r="F734" s="12">
        <v>10</v>
      </c>
      <c r="G734" s="12" t="s">
        <v>10</v>
      </c>
    </row>
    <row r="735" spans="3:7" ht="15" thickBot="1" x14ac:dyDescent="0.35">
      <c r="C735" s="10">
        <v>43252</v>
      </c>
      <c r="D735" s="11">
        <v>0.66940972222222228</v>
      </c>
      <c r="E735" s="12" t="s">
        <v>9</v>
      </c>
      <c r="F735" s="12">
        <v>27</v>
      </c>
      <c r="G735" s="12" t="s">
        <v>10</v>
      </c>
    </row>
    <row r="736" spans="3:7" ht="15" thickBot="1" x14ac:dyDescent="0.35">
      <c r="C736" s="10">
        <v>43252</v>
      </c>
      <c r="D736" s="11">
        <v>0.67131944444444447</v>
      </c>
      <c r="E736" s="12" t="s">
        <v>9</v>
      </c>
      <c r="F736" s="12">
        <v>26</v>
      </c>
      <c r="G736" s="12" t="s">
        <v>11</v>
      </c>
    </row>
    <row r="737" spans="3:7" ht="15" thickBot="1" x14ac:dyDescent="0.35">
      <c r="C737" s="10">
        <v>43252</v>
      </c>
      <c r="D737" s="11">
        <v>0.67277777777777781</v>
      </c>
      <c r="E737" s="12" t="s">
        <v>9</v>
      </c>
      <c r="F737" s="12">
        <v>19</v>
      </c>
      <c r="G737" s="12" t="s">
        <v>10</v>
      </c>
    </row>
    <row r="738" spans="3:7" ht="15" thickBot="1" x14ac:dyDescent="0.35">
      <c r="C738" s="10">
        <v>43252</v>
      </c>
      <c r="D738" s="11">
        <v>0.67543981481481474</v>
      </c>
      <c r="E738" s="12" t="s">
        <v>9</v>
      </c>
      <c r="F738" s="12">
        <v>18</v>
      </c>
      <c r="G738" s="12" t="s">
        <v>11</v>
      </c>
    </row>
    <row r="739" spans="3:7" ht="15" thickBot="1" x14ac:dyDescent="0.35">
      <c r="C739" s="10">
        <v>43252</v>
      </c>
      <c r="D739" s="11">
        <v>0.68270833333333336</v>
      </c>
      <c r="E739" s="12" t="s">
        <v>9</v>
      </c>
      <c r="F739" s="12">
        <v>19</v>
      </c>
      <c r="G739" s="12" t="s">
        <v>11</v>
      </c>
    </row>
    <row r="740" spans="3:7" ht="15" thickBot="1" x14ac:dyDescent="0.35">
      <c r="C740" s="10">
        <v>43252</v>
      </c>
      <c r="D740" s="11">
        <v>0.69512731481481482</v>
      </c>
      <c r="E740" s="12" t="s">
        <v>9</v>
      </c>
      <c r="F740" s="12">
        <v>11</v>
      </c>
      <c r="G740" s="12" t="s">
        <v>11</v>
      </c>
    </row>
    <row r="741" spans="3:7" ht="15" thickBot="1" x14ac:dyDescent="0.35">
      <c r="C741" s="10">
        <v>43252</v>
      </c>
      <c r="D741" s="11">
        <v>0.6953125</v>
      </c>
      <c r="E741" s="12" t="s">
        <v>9</v>
      </c>
      <c r="F741" s="12">
        <v>16</v>
      </c>
      <c r="G741" s="12" t="s">
        <v>11</v>
      </c>
    </row>
    <row r="742" spans="3:7" ht="15" thickBot="1" x14ac:dyDescent="0.35">
      <c r="C742" s="10">
        <v>43252</v>
      </c>
      <c r="D742" s="11">
        <v>0.69541666666666668</v>
      </c>
      <c r="E742" s="12" t="s">
        <v>9</v>
      </c>
      <c r="F742" s="12">
        <v>15</v>
      </c>
      <c r="G742" s="12" t="s">
        <v>11</v>
      </c>
    </row>
    <row r="743" spans="3:7" ht="15" thickBot="1" x14ac:dyDescent="0.35">
      <c r="C743" s="10">
        <v>43252</v>
      </c>
      <c r="D743" s="11">
        <v>0.695775462962963</v>
      </c>
      <c r="E743" s="12" t="s">
        <v>9</v>
      </c>
      <c r="F743" s="12">
        <v>13</v>
      </c>
      <c r="G743" s="12" t="s">
        <v>10</v>
      </c>
    </row>
    <row r="744" spans="3:7" ht="15" thickBot="1" x14ac:dyDescent="0.35">
      <c r="C744" s="10">
        <v>43252</v>
      </c>
      <c r="D744" s="11">
        <v>0.69611111111111112</v>
      </c>
      <c r="E744" s="12" t="s">
        <v>9</v>
      </c>
      <c r="F744" s="12">
        <v>10</v>
      </c>
      <c r="G744" s="12" t="s">
        <v>11</v>
      </c>
    </row>
    <row r="745" spans="3:7" ht="15" thickBot="1" x14ac:dyDescent="0.35">
      <c r="C745" s="10">
        <v>43252</v>
      </c>
      <c r="D745" s="11">
        <v>0.69626157407407396</v>
      </c>
      <c r="E745" s="12" t="s">
        <v>9</v>
      </c>
      <c r="F745" s="12">
        <v>10</v>
      </c>
      <c r="G745" s="12" t="s">
        <v>10</v>
      </c>
    </row>
    <row r="746" spans="3:7" ht="15" thickBot="1" x14ac:dyDescent="0.35">
      <c r="C746" s="10">
        <v>43252</v>
      </c>
      <c r="D746" s="11">
        <v>0.69635416666666661</v>
      </c>
      <c r="E746" s="12" t="s">
        <v>9</v>
      </c>
      <c r="F746" s="12">
        <v>9</v>
      </c>
      <c r="G746" s="12" t="s">
        <v>11</v>
      </c>
    </row>
    <row r="747" spans="3:7" ht="15" thickBot="1" x14ac:dyDescent="0.35">
      <c r="C747" s="10">
        <v>43252</v>
      </c>
      <c r="D747" s="11">
        <v>0.69649305555555552</v>
      </c>
      <c r="E747" s="12" t="s">
        <v>9</v>
      </c>
      <c r="F747" s="12">
        <v>24</v>
      </c>
      <c r="G747" s="12" t="s">
        <v>10</v>
      </c>
    </row>
    <row r="748" spans="3:7" ht="15" thickBot="1" x14ac:dyDescent="0.35">
      <c r="C748" s="10">
        <v>43252</v>
      </c>
      <c r="D748" s="11">
        <v>0.69859953703703714</v>
      </c>
      <c r="E748" s="12" t="s">
        <v>9</v>
      </c>
      <c r="F748" s="12">
        <v>11</v>
      </c>
      <c r="G748" s="12" t="s">
        <v>11</v>
      </c>
    </row>
    <row r="749" spans="3:7" ht="15" thickBot="1" x14ac:dyDescent="0.35">
      <c r="C749" s="10">
        <v>43252</v>
      </c>
      <c r="D749" s="11">
        <v>0.69988425925925923</v>
      </c>
      <c r="E749" s="12" t="s">
        <v>9</v>
      </c>
      <c r="F749" s="12">
        <v>27</v>
      </c>
      <c r="G749" s="12" t="s">
        <v>10</v>
      </c>
    </row>
    <row r="750" spans="3:7" ht="15" thickBot="1" x14ac:dyDescent="0.35">
      <c r="C750" s="10">
        <v>43252</v>
      </c>
      <c r="D750" s="11">
        <v>0.70780092592592592</v>
      </c>
      <c r="E750" s="12" t="s">
        <v>9</v>
      </c>
      <c r="F750" s="12">
        <v>25</v>
      </c>
      <c r="G750" s="12" t="s">
        <v>11</v>
      </c>
    </row>
    <row r="751" spans="3:7" ht="15" thickBot="1" x14ac:dyDescent="0.35">
      <c r="C751" s="10">
        <v>43252</v>
      </c>
      <c r="D751" s="11">
        <v>0.70789351851851856</v>
      </c>
      <c r="E751" s="12" t="s">
        <v>9</v>
      </c>
      <c r="F751" s="12">
        <v>29</v>
      </c>
      <c r="G751" s="12" t="s">
        <v>10</v>
      </c>
    </row>
    <row r="752" spans="3:7" ht="15" thickBot="1" x14ac:dyDescent="0.35">
      <c r="C752" s="10">
        <v>43252</v>
      </c>
      <c r="D752" s="11">
        <v>0.71518518518518526</v>
      </c>
      <c r="E752" s="12" t="s">
        <v>9</v>
      </c>
      <c r="F752" s="12">
        <v>27</v>
      </c>
      <c r="G752" s="12" t="s">
        <v>11</v>
      </c>
    </row>
    <row r="753" spans="3:7" ht="15" thickBot="1" x14ac:dyDescent="0.35">
      <c r="C753" s="10">
        <v>43252</v>
      </c>
      <c r="D753" s="11">
        <v>0.72104166666666669</v>
      </c>
      <c r="E753" s="12" t="s">
        <v>9</v>
      </c>
      <c r="F753" s="12">
        <v>14</v>
      </c>
      <c r="G753" s="12" t="s">
        <v>11</v>
      </c>
    </row>
    <row r="754" spans="3:7" ht="15" thickBot="1" x14ac:dyDescent="0.35">
      <c r="C754" s="10">
        <v>43252</v>
      </c>
      <c r="D754" s="11">
        <v>0.755</v>
      </c>
      <c r="E754" s="12" t="s">
        <v>9</v>
      </c>
      <c r="F754" s="12">
        <v>20</v>
      </c>
      <c r="G754" s="12" t="s">
        <v>10</v>
      </c>
    </row>
    <row r="755" spans="3:7" ht="15" thickBot="1" x14ac:dyDescent="0.35">
      <c r="C755" s="10">
        <v>43252</v>
      </c>
      <c r="D755" s="11">
        <v>0.75537037037037036</v>
      </c>
      <c r="E755" s="12" t="s">
        <v>9</v>
      </c>
      <c r="F755" s="12">
        <v>20</v>
      </c>
      <c r="G755" s="12" t="s">
        <v>10</v>
      </c>
    </row>
    <row r="756" spans="3:7" ht="15" thickBot="1" x14ac:dyDescent="0.35">
      <c r="C756" s="10">
        <v>43252</v>
      </c>
      <c r="D756" s="11">
        <v>0.75565972222222222</v>
      </c>
      <c r="E756" s="12" t="s">
        <v>9</v>
      </c>
      <c r="F756" s="12">
        <v>21</v>
      </c>
      <c r="G756" s="12" t="s">
        <v>10</v>
      </c>
    </row>
    <row r="757" spans="3:7" ht="15" thickBot="1" x14ac:dyDescent="0.35">
      <c r="C757" s="10">
        <v>43252</v>
      </c>
      <c r="D757" s="11">
        <v>0.76479166666666665</v>
      </c>
      <c r="E757" s="12" t="s">
        <v>9</v>
      </c>
      <c r="F757" s="12">
        <v>10</v>
      </c>
      <c r="G757" s="12" t="s">
        <v>11</v>
      </c>
    </row>
    <row r="758" spans="3:7" ht="15" thickBot="1" x14ac:dyDescent="0.35">
      <c r="C758" s="10">
        <v>43252</v>
      </c>
      <c r="D758" s="11">
        <v>0.76736111111111116</v>
      </c>
      <c r="E758" s="12" t="s">
        <v>9</v>
      </c>
      <c r="F758" s="12">
        <v>10</v>
      </c>
      <c r="G758" s="12" t="s">
        <v>10</v>
      </c>
    </row>
    <row r="759" spans="3:7" ht="15" thickBot="1" x14ac:dyDescent="0.35">
      <c r="C759" s="10">
        <v>43252</v>
      </c>
      <c r="D759" s="11">
        <v>0.77087962962962964</v>
      </c>
      <c r="E759" s="12" t="s">
        <v>9</v>
      </c>
      <c r="F759" s="12">
        <v>17</v>
      </c>
      <c r="G759" s="12" t="s">
        <v>10</v>
      </c>
    </row>
    <row r="760" spans="3:7" ht="15" thickBot="1" x14ac:dyDescent="0.35">
      <c r="C760" s="10">
        <v>43252</v>
      </c>
      <c r="D760" s="11">
        <v>0.77158564814814812</v>
      </c>
      <c r="E760" s="12" t="s">
        <v>9</v>
      </c>
      <c r="F760" s="12">
        <v>10</v>
      </c>
      <c r="G760" s="12" t="s">
        <v>11</v>
      </c>
    </row>
    <row r="761" spans="3:7" ht="15" thickBot="1" x14ac:dyDescent="0.35">
      <c r="C761" s="10">
        <v>43252</v>
      </c>
      <c r="D761" s="11">
        <v>0.7726736111111111</v>
      </c>
      <c r="E761" s="12" t="s">
        <v>9</v>
      </c>
      <c r="F761" s="12">
        <v>25</v>
      </c>
      <c r="G761" s="12" t="s">
        <v>10</v>
      </c>
    </row>
    <row r="762" spans="3:7" ht="15" thickBot="1" x14ac:dyDescent="0.35">
      <c r="C762" s="10">
        <v>43252</v>
      </c>
      <c r="D762" s="11">
        <v>0.77329861111111109</v>
      </c>
      <c r="E762" s="12" t="s">
        <v>9</v>
      </c>
      <c r="F762" s="12">
        <v>22</v>
      </c>
      <c r="G762" s="12" t="s">
        <v>10</v>
      </c>
    </row>
    <row r="763" spans="3:7" ht="15" thickBot="1" x14ac:dyDescent="0.35">
      <c r="C763" s="10">
        <v>43252</v>
      </c>
      <c r="D763" s="11">
        <v>0.7768518518518519</v>
      </c>
      <c r="E763" s="12" t="s">
        <v>9</v>
      </c>
      <c r="F763" s="12">
        <v>24</v>
      </c>
      <c r="G763" s="12" t="s">
        <v>11</v>
      </c>
    </row>
    <row r="764" spans="3:7" ht="15" thickBot="1" x14ac:dyDescent="0.35">
      <c r="C764" s="10">
        <v>43252</v>
      </c>
      <c r="D764" s="11">
        <v>0.78009259259259256</v>
      </c>
      <c r="E764" s="12" t="s">
        <v>9</v>
      </c>
      <c r="F764" s="12">
        <v>10</v>
      </c>
      <c r="G764" s="12" t="s">
        <v>11</v>
      </c>
    </row>
    <row r="765" spans="3:7" ht="15" thickBot="1" x14ac:dyDescent="0.35">
      <c r="C765" s="10">
        <v>43252</v>
      </c>
      <c r="D765" s="11">
        <v>0.78027777777777774</v>
      </c>
      <c r="E765" s="12" t="s">
        <v>9</v>
      </c>
      <c r="F765" s="12">
        <v>12</v>
      </c>
      <c r="G765" s="12" t="s">
        <v>11</v>
      </c>
    </row>
    <row r="766" spans="3:7" ht="15" thickBot="1" x14ac:dyDescent="0.35">
      <c r="C766" s="10">
        <v>43252</v>
      </c>
      <c r="D766" s="11">
        <v>0.78456018518518522</v>
      </c>
      <c r="E766" s="12" t="s">
        <v>9</v>
      </c>
      <c r="F766" s="12">
        <v>11</v>
      </c>
      <c r="G766" s="12" t="s">
        <v>10</v>
      </c>
    </row>
    <row r="767" spans="3:7" ht="15" thickBot="1" x14ac:dyDescent="0.35">
      <c r="C767" s="10">
        <v>43252</v>
      </c>
      <c r="D767" s="11">
        <v>0.7858680555555555</v>
      </c>
      <c r="E767" s="12" t="s">
        <v>9</v>
      </c>
      <c r="F767" s="12">
        <v>22</v>
      </c>
      <c r="G767" s="12" t="s">
        <v>11</v>
      </c>
    </row>
    <row r="768" spans="3:7" ht="15" thickBot="1" x14ac:dyDescent="0.35">
      <c r="C768" s="10">
        <v>43252</v>
      </c>
      <c r="D768" s="11">
        <v>0.80532407407407414</v>
      </c>
      <c r="E768" s="12" t="s">
        <v>9</v>
      </c>
      <c r="F768" s="12">
        <v>10</v>
      </c>
      <c r="G768" s="12" t="s">
        <v>10</v>
      </c>
    </row>
    <row r="769" spans="3:7" ht="15" thickBot="1" x14ac:dyDescent="0.35">
      <c r="C769" s="10">
        <v>43252</v>
      </c>
      <c r="D769" s="11">
        <v>0.80903935185185183</v>
      </c>
      <c r="E769" s="12" t="s">
        <v>9</v>
      </c>
      <c r="F769" s="12">
        <v>19</v>
      </c>
      <c r="G769" s="12" t="s">
        <v>10</v>
      </c>
    </row>
    <row r="770" spans="3:7" ht="15" thickBot="1" x14ac:dyDescent="0.35">
      <c r="C770" s="10">
        <v>43252</v>
      </c>
      <c r="D770" s="11">
        <v>0.81503472222222229</v>
      </c>
      <c r="E770" s="12" t="s">
        <v>9</v>
      </c>
      <c r="F770" s="12">
        <v>14</v>
      </c>
      <c r="G770" s="12" t="s">
        <v>11</v>
      </c>
    </row>
    <row r="771" spans="3:7" ht="15" thickBot="1" x14ac:dyDescent="0.35">
      <c r="C771" s="10">
        <v>43252</v>
      </c>
      <c r="D771" s="11">
        <v>0.81513888888888886</v>
      </c>
      <c r="E771" s="12" t="s">
        <v>9</v>
      </c>
      <c r="F771" s="12">
        <v>12</v>
      </c>
      <c r="G771" s="12" t="s">
        <v>11</v>
      </c>
    </row>
    <row r="772" spans="3:7" ht="15" thickBot="1" x14ac:dyDescent="0.35">
      <c r="C772" s="10">
        <v>43252</v>
      </c>
      <c r="D772" s="11">
        <v>0.82037037037037042</v>
      </c>
      <c r="E772" s="12" t="s">
        <v>9</v>
      </c>
      <c r="F772" s="12">
        <v>11</v>
      </c>
      <c r="G772" s="12" t="s">
        <v>10</v>
      </c>
    </row>
    <row r="773" spans="3:7" ht="15" thickBot="1" x14ac:dyDescent="0.35">
      <c r="C773" s="10">
        <v>43252</v>
      </c>
      <c r="D773" s="11">
        <v>0.83056712962962964</v>
      </c>
      <c r="E773" s="12" t="s">
        <v>9</v>
      </c>
      <c r="F773" s="12">
        <v>14</v>
      </c>
      <c r="G773" s="12" t="s">
        <v>11</v>
      </c>
    </row>
    <row r="774" spans="3:7" ht="15" thickBot="1" x14ac:dyDescent="0.35">
      <c r="C774" s="10">
        <v>43252</v>
      </c>
      <c r="D774" s="11">
        <v>0.83638888888888896</v>
      </c>
      <c r="E774" s="12" t="s">
        <v>9</v>
      </c>
      <c r="F774" s="12">
        <v>11</v>
      </c>
      <c r="G774" s="12" t="s">
        <v>11</v>
      </c>
    </row>
    <row r="775" spans="3:7" ht="15" thickBot="1" x14ac:dyDescent="0.35">
      <c r="C775" s="10">
        <v>43252</v>
      </c>
      <c r="D775" s="11">
        <v>0.87916666666666676</v>
      </c>
      <c r="E775" s="12" t="s">
        <v>9</v>
      </c>
      <c r="F775" s="12">
        <v>28</v>
      </c>
      <c r="G775" s="12" t="s">
        <v>10</v>
      </c>
    </row>
    <row r="776" spans="3:7" ht="15" thickBot="1" x14ac:dyDescent="0.35">
      <c r="C776" s="10">
        <v>43252</v>
      </c>
      <c r="D776" s="11">
        <v>0.89614583333333331</v>
      </c>
      <c r="E776" s="12" t="s">
        <v>9</v>
      </c>
      <c r="F776" s="12">
        <v>20</v>
      </c>
      <c r="G776" s="12" t="s">
        <v>10</v>
      </c>
    </row>
    <row r="777" spans="3:7" ht="15" thickBot="1" x14ac:dyDescent="0.35">
      <c r="C777" s="10">
        <v>43252</v>
      </c>
      <c r="D777" s="11">
        <v>0.90103009259259259</v>
      </c>
      <c r="E777" s="12" t="s">
        <v>9</v>
      </c>
      <c r="F777" s="12">
        <v>14</v>
      </c>
      <c r="G777" s="12" t="s">
        <v>10</v>
      </c>
    </row>
    <row r="778" spans="3:7" ht="15" thickBot="1" x14ac:dyDescent="0.35">
      <c r="C778" s="10">
        <v>43252</v>
      </c>
      <c r="D778" s="11">
        <v>0.90107638888888886</v>
      </c>
      <c r="E778" s="12" t="s">
        <v>9</v>
      </c>
      <c r="F778" s="12">
        <v>12</v>
      </c>
      <c r="G778" s="12" t="s">
        <v>10</v>
      </c>
    </row>
    <row r="779" spans="3:7" ht="15" thickBot="1" x14ac:dyDescent="0.35">
      <c r="C779" s="10">
        <v>43252</v>
      </c>
      <c r="D779" s="11">
        <v>0.97664351851851849</v>
      </c>
      <c r="E779" s="12" t="s">
        <v>9</v>
      </c>
      <c r="F779" s="12">
        <v>10</v>
      </c>
      <c r="G779" s="12" t="s">
        <v>11</v>
      </c>
    </row>
    <row r="780" spans="3:7" ht="15" thickBot="1" x14ac:dyDescent="0.35">
      <c r="C780" s="10">
        <v>43253</v>
      </c>
      <c r="D780" s="11">
        <v>0.12543981481481481</v>
      </c>
      <c r="E780" s="12" t="s">
        <v>9</v>
      </c>
      <c r="F780" s="12">
        <v>27</v>
      </c>
      <c r="G780" s="12" t="s">
        <v>10</v>
      </c>
    </row>
    <row r="781" spans="3:7" ht="15" thickBot="1" x14ac:dyDescent="0.35">
      <c r="C781" s="10">
        <v>43253</v>
      </c>
      <c r="D781" s="11">
        <v>0.12900462962962964</v>
      </c>
      <c r="E781" s="12" t="s">
        <v>9</v>
      </c>
      <c r="F781" s="12">
        <v>13</v>
      </c>
      <c r="G781" s="12" t="s">
        <v>11</v>
      </c>
    </row>
    <row r="782" spans="3:7" ht="15" thickBot="1" x14ac:dyDescent="0.35">
      <c r="C782" s="10">
        <v>43253</v>
      </c>
      <c r="D782" s="11">
        <v>0.1293287037037037</v>
      </c>
      <c r="E782" s="12" t="s">
        <v>9</v>
      </c>
      <c r="F782" s="12">
        <v>10</v>
      </c>
      <c r="G782" s="12" t="s">
        <v>11</v>
      </c>
    </row>
    <row r="783" spans="3:7" ht="15" thickBot="1" x14ac:dyDescent="0.35">
      <c r="C783" s="10">
        <v>43253</v>
      </c>
      <c r="D783" s="11">
        <v>0.23571759259259259</v>
      </c>
      <c r="E783" s="12" t="s">
        <v>9</v>
      </c>
      <c r="F783" s="12">
        <v>10</v>
      </c>
      <c r="G783" s="12" t="s">
        <v>10</v>
      </c>
    </row>
    <row r="784" spans="3:7" ht="15" thickBot="1" x14ac:dyDescent="0.35">
      <c r="C784" s="10">
        <v>43253</v>
      </c>
      <c r="D784" s="11">
        <v>0.30730324074074072</v>
      </c>
      <c r="E784" s="12" t="s">
        <v>9</v>
      </c>
      <c r="F784" s="12">
        <v>11</v>
      </c>
      <c r="G784" s="12" t="s">
        <v>11</v>
      </c>
    </row>
    <row r="785" spans="3:7" ht="15" thickBot="1" x14ac:dyDescent="0.35">
      <c r="C785" s="10">
        <v>43253</v>
      </c>
      <c r="D785" s="11">
        <v>0.34662037037037036</v>
      </c>
      <c r="E785" s="12" t="s">
        <v>9</v>
      </c>
      <c r="F785" s="12">
        <v>10</v>
      </c>
      <c r="G785" s="12" t="s">
        <v>11</v>
      </c>
    </row>
    <row r="786" spans="3:7" ht="15" thickBot="1" x14ac:dyDescent="0.35">
      <c r="C786" s="10">
        <v>43253</v>
      </c>
      <c r="D786" s="11">
        <v>0.36077546296296298</v>
      </c>
      <c r="E786" s="12" t="s">
        <v>9</v>
      </c>
      <c r="F786" s="12">
        <v>13</v>
      </c>
      <c r="G786" s="12" t="s">
        <v>11</v>
      </c>
    </row>
    <row r="787" spans="3:7" ht="15" thickBot="1" x14ac:dyDescent="0.35">
      <c r="C787" s="10">
        <v>43253</v>
      </c>
      <c r="D787" s="11">
        <v>0.37115740740740738</v>
      </c>
      <c r="E787" s="12" t="s">
        <v>9</v>
      </c>
      <c r="F787" s="12">
        <v>11</v>
      </c>
      <c r="G787" s="12" t="s">
        <v>11</v>
      </c>
    </row>
    <row r="788" spans="3:7" ht="15" thickBot="1" x14ac:dyDescent="0.35">
      <c r="C788" s="10">
        <v>43253</v>
      </c>
      <c r="D788" s="11">
        <v>0.37297453703703703</v>
      </c>
      <c r="E788" s="12" t="s">
        <v>9</v>
      </c>
      <c r="F788" s="12">
        <v>10</v>
      </c>
      <c r="G788" s="12" t="s">
        <v>11</v>
      </c>
    </row>
    <row r="789" spans="3:7" ht="15" thickBot="1" x14ac:dyDescent="0.35">
      <c r="C789" s="10">
        <v>43253</v>
      </c>
      <c r="D789" s="11">
        <v>0.37886574074074075</v>
      </c>
      <c r="E789" s="12" t="s">
        <v>9</v>
      </c>
      <c r="F789" s="12">
        <v>16</v>
      </c>
      <c r="G789" s="12" t="s">
        <v>11</v>
      </c>
    </row>
    <row r="790" spans="3:7" ht="15" thickBot="1" x14ac:dyDescent="0.35">
      <c r="C790" s="10">
        <v>43253</v>
      </c>
      <c r="D790" s="11">
        <v>0.38719907407407406</v>
      </c>
      <c r="E790" s="12" t="s">
        <v>9</v>
      </c>
      <c r="F790" s="12">
        <v>12</v>
      </c>
      <c r="G790" s="12" t="s">
        <v>11</v>
      </c>
    </row>
    <row r="791" spans="3:7" ht="15" thickBot="1" x14ac:dyDescent="0.35">
      <c r="C791" s="10">
        <v>43253</v>
      </c>
      <c r="D791" s="11">
        <v>0.39268518518518519</v>
      </c>
      <c r="E791" s="12" t="s">
        <v>9</v>
      </c>
      <c r="F791" s="12">
        <v>10</v>
      </c>
      <c r="G791" s="12" t="s">
        <v>10</v>
      </c>
    </row>
    <row r="792" spans="3:7" ht="15" thickBot="1" x14ac:dyDescent="0.35">
      <c r="C792" s="10">
        <v>43253</v>
      </c>
      <c r="D792" s="11">
        <v>0.40120370370370373</v>
      </c>
      <c r="E792" s="12" t="s">
        <v>9</v>
      </c>
      <c r="F792" s="12">
        <v>15</v>
      </c>
      <c r="G792" s="12" t="s">
        <v>10</v>
      </c>
    </row>
    <row r="793" spans="3:7" ht="15" thickBot="1" x14ac:dyDescent="0.35">
      <c r="C793" s="10">
        <v>43253</v>
      </c>
      <c r="D793" s="11">
        <v>0.40719907407407407</v>
      </c>
      <c r="E793" s="12" t="s">
        <v>9</v>
      </c>
      <c r="F793" s="12">
        <v>15</v>
      </c>
      <c r="G793" s="12" t="s">
        <v>10</v>
      </c>
    </row>
    <row r="794" spans="3:7" ht="15" thickBot="1" x14ac:dyDescent="0.35">
      <c r="C794" s="10">
        <v>43253</v>
      </c>
      <c r="D794" s="11">
        <v>0.41737268518518517</v>
      </c>
      <c r="E794" s="12" t="s">
        <v>9</v>
      </c>
      <c r="F794" s="12">
        <v>13</v>
      </c>
      <c r="G794" s="12" t="s">
        <v>11</v>
      </c>
    </row>
    <row r="795" spans="3:7" ht="15" thickBot="1" x14ac:dyDescent="0.35">
      <c r="C795" s="10">
        <v>43253</v>
      </c>
      <c r="D795" s="11">
        <v>0.42516203703703703</v>
      </c>
      <c r="E795" s="12" t="s">
        <v>9</v>
      </c>
      <c r="F795" s="12">
        <v>12</v>
      </c>
      <c r="G795" s="12" t="s">
        <v>11</v>
      </c>
    </row>
    <row r="796" spans="3:7" ht="15" thickBot="1" x14ac:dyDescent="0.35">
      <c r="C796" s="10">
        <v>43253</v>
      </c>
      <c r="D796" s="11">
        <v>0.42910879629629628</v>
      </c>
      <c r="E796" s="12" t="s">
        <v>9</v>
      </c>
      <c r="F796" s="12">
        <v>10</v>
      </c>
      <c r="G796" s="12" t="s">
        <v>11</v>
      </c>
    </row>
    <row r="797" spans="3:7" ht="15" thickBot="1" x14ac:dyDescent="0.35">
      <c r="C797" s="10">
        <v>43253</v>
      </c>
      <c r="D797" s="11">
        <v>0.43332175925925925</v>
      </c>
      <c r="E797" s="12" t="s">
        <v>9</v>
      </c>
      <c r="F797" s="12">
        <v>9</v>
      </c>
      <c r="G797" s="12" t="s">
        <v>11</v>
      </c>
    </row>
    <row r="798" spans="3:7" ht="15" thickBot="1" x14ac:dyDescent="0.35">
      <c r="C798" s="10">
        <v>43253</v>
      </c>
      <c r="D798" s="11">
        <v>0.44209490740740742</v>
      </c>
      <c r="E798" s="12" t="s">
        <v>9</v>
      </c>
      <c r="F798" s="12">
        <v>8</v>
      </c>
      <c r="G798" s="12" t="s">
        <v>11</v>
      </c>
    </row>
    <row r="799" spans="3:7" ht="15" thickBot="1" x14ac:dyDescent="0.35">
      <c r="C799" s="10">
        <v>43253</v>
      </c>
      <c r="D799" s="11">
        <v>0.44504629629629627</v>
      </c>
      <c r="E799" s="12" t="s">
        <v>9</v>
      </c>
      <c r="F799" s="12">
        <v>13</v>
      </c>
      <c r="G799" s="12" t="s">
        <v>11</v>
      </c>
    </row>
    <row r="800" spans="3:7" ht="15" thickBot="1" x14ac:dyDescent="0.35">
      <c r="C800" s="10">
        <v>43253</v>
      </c>
      <c r="D800" s="11">
        <v>0.44945601851851852</v>
      </c>
      <c r="E800" s="12" t="s">
        <v>9</v>
      </c>
      <c r="F800" s="12">
        <v>20</v>
      </c>
      <c r="G800" s="12" t="s">
        <v>10</v>
      </c>
    </row>
    <row r="801" spans="3:7" ht="15" thickBot="1" x14ac:dyDescent="0.35">
      <c r="C801" s="10">
        <v>43253</v>
      </c>
      <c r="D801" s="11">
        <v>0.45559027777777777</v>
      </c>
      <c r="E801" s="12" t="s">
        <v>9</v>
      </c>
      <c r="F801" s="12">
        <v>26</v>
      </c>
      <c r="G801" s="12" t="s">
        <v>10</v>
      </c>
    </row>
    <row r="802" spans="3:7" ht="15" thickBot="1" x14ac:dyDescent="0.35">
      <c r="C802" s="10">
        <v>43253</v>
      </c>
      <c r="D802" s="11">
        <v>0.45966435185185189</v>
      </c>
      <c r="E802" s="12" t="s">
        <v>9</v>
      </c>
      <c r="F802" s="12">
        <v>15</v>
      </c>
      <c r="G802" s="12" t="s">
        <v>10</v>
      </c>
    </row>
    <row r="803" spans="3:7" ht="15" thickBot="1" x14ac:dyDescent="0.35">
      <c r="C803" s="10">
        <v>43253</v>
      </c>
      <c r="D803" s="11">
        <v>0.46620370370370368</v>
      </c>
      <c r="E803" s="12" t="s">
        <v>9</v>
      </c>
      <c r="F803" s="12">
        <v>12</v>
      </c>
      <c r="G803" s="12" t="s">
        <v>11</v>
      </c>
    </row>
    <row r="804" spans="3:7" ht="15" thickBot="1" x14ac:dyDescent="0.35">
      <c r="C804" s="10">
        <v>43253</v>
      </c>
      <c r="D804" s="11">
        <v>0.46881944444444446</v>
      </c>
      <c r="E804" s="12" t="s">
        <v>9</v>
      </c>
      <c r="F804" s="12">
        <v>22</v>
      </c>
      <c r="G804" s="12" t="s">
        <v>10</v>
      </c>
    </row>
    <row r="805" spans="3:7" ht="15" thickBot="1" x14ac:dyDescent="0.35">
      <c r="C805" s="10">
        <v>43253</v>
      </c>
      <c r="D805" s="11">
        <v>0.4695833333333333</v>
      </c>
      <c r="E805" s="12" t="s">
        <v>9</v>
      </c>
      <c r="F805" s="12">
        <v>25</v>
      </c>
      <c r="G805" s="12" t="s">
        <v>10</v>
      </c>
    </row>
    <row r="806" spans="3:7" ht="15" thickBot="1" x14ac:dyDescent="0.35">
      <c r="C806" s="10">
        <v>43253</v>
      </c>
      <c r="D806" s="11">
        <v>0.4756481481481481</v>
      </c>
      <c r="E806" s="12" t="s">
        <v>9</v>
      </c>
      <c r="F806" s="12">
        <v>9</v>
      </c>
      <c r="G806" s="12" t="s">
        <v>11</v>
      </c>
    </row>
    <row r="807" spans="3:7" ht="15" thickBot="1" x14ac:dyDescent="0.35">
      <c r="C807" s="10">
        <v>43253</v>
      </c>
      <c r="D807" s="11">
        <v>0.49053240740740739</v>
      </c>
      <c r="E807" s="12" t="s">
        <v>9</v>
      </c>
      <c r="F807" s="12">
        <v>20</v>
      </c>
      <c r="G807" s="12" t="s">
        <v>10</v>
      </c>
    </row>
    <row r="808" spans="3:7" ht="15" thickBot="1" x14ac:dyDescent="0.35">
      <c r="C808" s="10">
        <v>43253</v>
      </c>
      <c r="D808" s="11">
        <v>0.49268518518518517</v>
      </c>
      <c r="E808" s="12" t="s">
        <v>9</v>
      </c>
      <c r="F808" s="12">
        <v>20</v>
      </c>
      <c r="G808" s="12" t="s">
        <v>11</v>
      </c>
    </row>
    <row r="809" spans="3:7" ht="15" thickBot="1" x14ac:dyDescent="0.35">
      <c r="C809" s="10">
        <v>43253</v>
      </c>
      <c r="D809" s="11">
        <v>0.50902777777777775</v>
      </c>
      <c r="E809" s="12" t="s">
        <v>9</v>
      </c>
      <c r="F809" s="12">
        <v>17</v>
      </c>
      <c r="G809" s="12" t="s">
        <v>10</v>
      </c>
    </row>
    <row r="810" spans="3:7" ht="15" thickBot="1" x14ac:dyDescent="0.35">
      <c r="C810" s="10">
        <v>43253</v>
      </c>
      <c r="D810" s="11">
        <v>0.51273148148148151</v>
      </c>
      <c r="E810" s="12" t="s">
        <v>9</v>
      </c>
      <c r="F810" s="12">
        <v>19</v>
      </c>
      <c r="G810" s="12" t="s">
        <v>10</v>
      </c>
    </row>
    <row r="811" spans="3:7" ht="15" thickBot="1" x14ac:dyDescent="0.35">
      <c r="C811" s="10">
        <v>43253</v>
      </c>
      <c r="D811" s="11">
        <v>0.53561342592592587</v>
      </c>
      <c r="E811" s="12" t="s">
        <v>9</v>
      </c>
      <c r="F811" s="12">
        <v>18</v>
      </c>
      <c r="G811" s="12" t="s">
        <v>11</v>
      </c>
    </row>
    <row r="812" spans="3:7" ht="15" thickBot="1" x14ac:dyDescent="0.35">
      <c r="C812" s="10">
        <v>43253</v>
      </c>
      <c r="D812" s="11">
        <v>0.53951388888888896</v>
      </c>
      <c r="E812" s="12" t="s">
        <v>9</v>
      </c>
      <c r="F812" s="12">
        <v>17</v>
      </c>
      <c r="G812" s="12" t="s">
        <v>10</v>
      </c>
    </row>
    <row r="813" spans="3:7" ht="15" thickBot="1" x14ac:dyDescent="0.35">
      <c r="C813" s="10">
        <v>43253</v>
      </c>
      <c r="D813" s="11">
        <v>0.5470370370370371</v>
      </c>
      <c r="E813" s="12" t="s">
        <v>9</v>
      </c>
      <c r="F813" s="12">
        <v>4</v>
      </c>
      <c r="G813" s="12" t="s">
        <v>11</v>
      </c>
    </row>
    <row r="814" spans="3:7" ht="15" thickBot="1" x14ac:dyDescent="0.35">
      <c r="C814" s="10">
        <v>43253</v>
      </c>
      <c r="D814" s="11">
        <v>0.55686342592592586</v>
      </c>
      <c r="E814" s="12" t="s">
        <v>9</v>
      </c>
      <c r="F814" s="12">
        <v>10</v>
      </c>
      <c r="G814" s="12" t="s">
        <v>11</v>
      </c>
    </row>
    <row r="815" spans="3:7" ht="15" thickBot="1" x14ac:dyDescent="0.35">
      <c r="C815" s="10">
        <v>43253</v>
      </c>
      <c r="D815" s="11">
        <v>0.56145833333333328</v>
      </c>
      <c r="E815" s="12" t="s">
        <v>9</v>
      </c>
      <c r="F815" s="12">
        <v>11</v>
      </c>
      <c r="G815" s="12" t="s">
        <v>11</v>
      </c>
    </row>
    <row r="816" spans="3:7" ht="15" thickBot="1" x14ac:dyDescent="0.35">
      <c r="C816" s="10">
        <v>43253</v>
      </c>
      <c r="D816" s="11">
        <v>0.56539351851851849</v>
      </c>
      <c r="E816" s="12" t="s">
        <v>9</v>
      </c>
      <c r="F816" s="12">
        <v>24</v>
      </c>
      <c r="G816" s="12" t="s">
        <v>11</v>
      </c>
    </row>
    <row r="817" spans="3:7" ht="15" thickBot="1" x14ac:dyDescent="0.35">
      <c r="C817" s="10">
        <v>43253</v>
      </c>
      <c r="D817" s="11">
        <v>0.57247685185185182</v>
      </c>
      <c r="E817" s="12" t="s">
        <v>9</v>
      </c>
      <c r="F817" s="12">
        <v>26</v>
      </c>
      <c r="G817" s="12" t="s">
        <v>11</v>
      </c>
    </row>
    <row r="818" spans="3:7" ht="15" thickBot="1" x14ac:dyDescent="0.35">
      <c r="C818" s="10">
        <v>43253</v>
      </c>
      <c r="D818" s="11">
        <v>0.57859953703703704</v>
      </c>
      <c r="E818" s="12" t="s">
        <v>9</v>
      </c>
      <c r="F818" s="12">
        <v>10</v>
      </c>
      <c r="G818" s="12" t="s">
        <v>11</v>
      </c>
    </row>
    <row r="819" spans="3:7" ht="15" thickBot="1" x14ac:dyDescent="0.35">
      <c r="C819" s="10">
        <v>43253</v>
      </c>
      <c r="D819" s="11">
        <v>0.58012731481481483</v>
      </c>
      <c r="E819" s="12" t="s">
        <v>9</v>
      </c>
      <c r="F819" s="12">
        <v>26</v>
      </c>
      <c r="G819" s="12" t="s">
        <v>10</v>
      </c>
    </row>
    <row r="820" spans="3:7" ht="15" thickBot="1" x14ac:dyDescent="0.35">
      <c r="C820" s="10">
        <v>43253</v>
      </c>
      <c r="D820" s="11">
        <v>0.5909375</v>
      </c>
      <c r="E820" s="12" t="s">
        <v>9</v>
      </c>
      <c r="F820" s="12">
        <v>17</v>
      </c>
      <c r="G820" s="12" t="s">
        <v>11</v>
      </c>
    </row>
    <row r="821" spans="3:7" ht="15" thickBot="1" x14ac:dyDescent="0.35">
      <c r="C821" s="10">
        <v>43253</v>
      </c>
      <c r="D821" s="11">
        <v>0.59825231481481478</v>
      </c>
      <c r="E821" s="12" t="s">
        <v>9</v>
      </c>
      <c r="F821" s="12">
        <v>20</v>
      </c>
      <c r="G821" s="12" t="s">
        <v>10</v>
      </c>
    </row>
    <row r="822" spans="3:7" ht="15" thickBot="1" x14ac:dyDescent="0.35">
      <c r="C822" s="10">
        <v>43253</v>
      </c>
      <c r="D822" s="11">
        <v>0.61778935185185191</v>
      </c>
      <c r="E822" s="12" t="s">
        <v>9</v>
      </c>
      <c r="F822" s="12">
        <v>10</v>
      </c>
      <c r="G822" s="12" t="s">
        <v>10</v>
      </c>
    </row>
    <row r="823" spans="3:7" ht="15" thickBot="1" x14ac:dyDescent="0.35">
      <c r="C823" s="10">
        <v>43253</v>
      </c>
      <c r="D823" s="11">
        <v>0.62321759259259257</v>
      </c>
      <c r="E823" s="12" t="s">
        <v>9</v>
      </c>
      <c r="F823" s="12">
        <v>10</v>
      </c>
      <c r="G823" s="12" t="s">
        <v>11</v>
      </c>
    </row>
    <row r="824" spans="3:7" ht="15" thickBot="1" x14ac:dyDescent="0.35">
      <c r="C824" s="10">
        <v>43253</v>
      </c>
      <c r="D824" s="11">
        <v>0.63815972222222228</v>
      </c>
      <c r="E824" s="12" t="s">
        <v>9</v>
      </c>
      <c r="F824" s="12">
        <v>9</v>
      </c>
      <c r="G824" s="12" t="s">
        <v>10</v>
      </c>
    </row>
    <row r="825" spans="3:7" ht="15" thickBot="1" x14ac:dyDescent="0.35">
      <c r="C825" s="10">
        <v>43253</v>
      </c>
      <c r="D825" s="11">
        <v>0.64811342592592591</v>
      </c>
      <c r="E825" s="12" t="s">
        <v>9</v>
      </c>
      <c r="F825" s="12">
        <v>13</v>
      </c>
      <c r="G825" s="12" t="s">
        <v>11</v>
      </c>
    </row>
    <row r="826" spans="3:7" ht="15" thickBot="1" x14ac:dyDescent="0.35">
      <c r="C826" s="10">
        <v>43253</v>
      </c>
      <c r="D826" s="11">
        <v>0.65765046296296303</v>
      </c>
      <c r="E826" s="12" t="s">
        <v>9</v>
      </c>
      <c r="F826" s="12">
        <v>12</v>
      </c>
      <c r="G826" s="12" t="s">
        <v>11</v>
      </c>
    </row>
    <row r="827" spans="3:7" ht="15" thickBot="1" x14ac:dyDescent="0.35">
      <c r="C827" s="10">
        <v>43253</v>
      </c>
      <c r="D827" s="11">
        <v>0.67091435185185189</v>
      </c>
      <c r="E827" s="12" t="s">
        <v>9</v>
      </c>
      <c r="F827" s="12">
        <v>20</v>
      </c>
      <c r="G827" s="12" t="s">
        <v>10</v>
      </c>
    </row>
    <row r="828" spans="3:7" ht="15" thickBot="1" x14ac:dyDescent="0.35">
      <c r="C828" s="10">
        <v>43253</v>
      </c>
      <c r="D828" s="11">
        <v>0.67097222222222219</v>
      </c>
      <c r="E828" s="12" t="s">
        <v>9</v>
      </c>
      <c r="F828" s="12">
        <v>19</v>
      </c>
      <c r="G828" s="12" t="s">
        <v>10</v>
      </c>
    </row>
    <row r="829" spans="3:7" ht="15" thickBot="1" x14ac:dyDescent="0.35">
      <c r="C829" s="10">
        <v>43253</v>
      </c>
      <c r="D829" s="11">
        <v>0.67555555555555558</v>
      </c>
      <c r="E829" s="12" t="s">
        <v>9</v>
      </c>
      <c r="F829" s="12">
        <v>14</v>
      </c>
      <c r="G829" s="12" t="s">
        <v>11</v>
      </c>
    </row>
    <row r="830" spans="3:7" ht="15" thickBot="1" x14ac:dyDescent="0.35">
      <c r="C830" s="10">
        <v>43253</v>
      </c>
      <c r="D830" s="11">
        <v>0.677800925925926</v>
      </c>
      <c r="E830" s="12" t="s">
        <v>9</v>
      </c>
      <c r="F830" s="12">
        <v>10</v>
      </c>
      <c r="G830" s="12" t="s">
        <v>11</v>
      </c>
    </row>
    <row r="831" spans="3:7" ht="15" thickBot="1" x14ac:dyDescent="0.35">
      <c r="C831" s="10">
        <v>43253</v>
      </c>
      <c r="D831" s="11">
        <v>0.68393518518518526</v>
      </c>
      <c r="E831" s="12" t="s">
        <v>9</v>
      </c>
      <c r="F831" s="12">
        <v>9</v>
      </c>
      <c r="G831" s="12" t="s">
        <v>11</v>
      </c>
    </row>
    <row r="832" spans="3:7" ht="15" thickBot="1" x14ac:dyDescent="0.35">
      <c r="C832" s="10">
        <v>43253</v>
      </c>
      <c r="D832" s="11">
        <v>0.69473379629629628</v>
      </c>
      <c r="E832" s="12" t="s">
        <v>9</v>
      </c>
      <c r="F832" s="12">
        <v>17</v>
      </c>
      <c r="G832" s="12" t="s">
        <v>10</v>
      </c>
    </row>
    <row r="833" spans="3:7" ht="15" thickBot="1" x14ac:dyDescent="0.35">
      <c r="C833" s="10">
        <v>43253</v>
      </c>
      <c r="D833" s="11">
        <v>0.70019675925925917</v>
      </c>
      <c r="E833" s="12" t="s">
        <v>9</v>
      </c>
      <c r="F833" s="12">
        <v>13</v>
      </c>
      <c r="G833" s="12" t="s">
        <v>11</v>
      </c>
    </row>
    <row r="834" spans="3:7" ht="15" thickBot="1" x14ac:dyDescent="0.35">
      <c r="C834" s="10">
        <v>43253</v>
      </c>
      <c r="D834" s="11">
        <v>0.70899305555555558</v>
      </c>
      <c r="E834" s="12" t="s">
        <v>9</v>
      </c>
      <c r="F834" s="12">
        <v>16</v>
      </c>
      <c r="G834" s="12" t="s">
        <v>11</v>
      </c>
    </row>
    <row r="835" spans="3:7" ht="15" thickBot="1" x14ac:dyDescent="0.35">
      <c r="C835" s="10">
        <v>43253</v>
      </c>
      <c r="D835" s="11">
        <v>0.70906249999999993</v>
      </c>
      <c r="E835" s="12" t="s">
        <v>9</v>
      </c>
      <c r="F835" s="12">
        <v>11</v>
      </c>
      <c r="G835" s="12" t="s">
        <v>11</v>
      </c>
    </row>
    <row r="836" spans="3:7" ht="15" thickBot="1" x14ac:dyDescent="0.35">
      <c r="C836" s="10">
        <v>43253</v>
      </c>
      <c r="D836" s="11">
        <v>0.71193287037037034</v>
      </c>
      <c r="E836" s="12" t="s">
        <v>9</v>
      </c>
      <c r="F836" s="12">
        <v>25</v>
      </c>
      <c r="G836" s="12" t="s">
        <v>11</v>
      </c>
    </row>
    <row r="837" spans="3:7" ht="15" thickBot="1" x14ac:dyDescent="0.35">
      <c r="C837" s="10">
        <v>43253</v>
      </c>
      <c r="D837" s="11">
        <v>0.71240740740740749</v>
      </c>
      <c r="E837" s="12" t="s">
        <v>9</v>
      </c>
      <c r="F837" s="12">
        <v>21</v>
      </c>
      <c r="G837" s="12" t="s">
        <v>11</v>
      </c>
    </row>
    <row r="838" spans="3:7" ht="15" thickBot="1" x14ac:dyDescent="0.35">
      <c r="C838" s="10">
        <v>43253</v>
      </c>
      <c r="D838" s="11">
        <v>0.72123842592592602</v>
      </c>
      <c r="E838" s="12" t="s">
        <v>9</v>
      </c>
      <c r="F838" s="12">
        <v>13</v>
      </c>
      <c r="G838" s="12" t="s">
        <v>11</v>
      </c>
    </row>
    <row r="839" spans="3:7" ht="15" thickBot="1" x14ac:dyDescent="0.35">
      <c r="C839" s="10">
        <v>43253</v>
      </c>
      <c r="D839" s="11">
        <v>0.72458333333333336</v>
      </c>
      <c r="E839" s="12" t="s">
        <v>9</v>
      </c>
      <c r="F839" s="12">
        <v>27</v>
      </c>
      <c r="G839" s="12" t="s">
        <v>10</v>
      </c>
    </row>
    <row r="840" spans="3:7" ht="15" thickBot="1" x14ac:dyDescent="0.35">
      <c r="C840" s="10">
        <v>43253</v>
      </c>
      <c r="D840" s="11">
        <v>0.73297453703703708</v>
      </c>
      <c r="E840" s="12" t="s">
        <v>9</v>
      </c>
      <c r="F840" s="12">
        <v>27</v>
      </c>
      <c r="G840" s="12" t="s">
        <v>11</v>
      </c>
    </row>
    <row r="841" spans="3:7" ht="15" thickBot="1" x14ac:dyDescent="0.35">
      <c r="C841" s="10">
        <v>43253</v>
      </c>
      <c r="D841" s="11">
        <v>0.74099537037037033</v>
      </c>
      <c r="E841" s="12" t="s">
        <v>9</v>
      </c>
      <c r="F841" s="12">
        <v>23</v>
      </c>
      <c r="G841" s="12" t="s">
        <v>10</v>
      </c>
    </row>
    <row r="842" spans="3:7" ht="15" thickBot="1" x14ac:dyDescent="0.35">
      <c r="C842" s="10">
        <v>43253</v>
      </c>
      <c r="D842" s="11">
        <v>0.74259259259259258</v>
      </c>
      <c r="E842" s="12" t="s">
        <v>9</v>
      </c>
      <c r="F842" s="12">
        <v>15</v>
      </c>
      <c r="G842" s="12" t="s">
        <v>10</v>
      </c>
    </row>
    <row r="843" spans="3:7" ht="15" thickBot="1" x14ac:dyDescent="0.35">
      <c r="C843" s="10">
        <v>43253</v>
      </c>
      <c r="D843" s="11">
        <v>0.75488425925925917</v>
      </c>
      <c r="E843" s="12" t="s">
        <v>9</v>
      </c>
      <c r="F843" s="12">
        <v>17</v>
      </c>
      <c r="G843" s="12" t="s">
        <v>10</v>
      </c>
    </row>
    <row r="844" spans="3:7" ht="15" thickBot="1" x14ac:dyDescent="0.35">
      <c r="C844" s="10">
        <v>43253</v>
      </c>
      <c r="D844" s="11">
        <v>0.75908564814814816</v>
      </c>
      <c r="E844" s="12" t="s">
        <v>9</v>
      </c>
      <c r="F844" s="12">
        <v>17</v>
      </c>
      <c r="G844" s="12" t="s">
        <v>10</v>
      </c>
    </row>
    <row r="845" spans="3:7" ht="15" thickBot="1" x14ac:dyDescent="0.35">
      <c r="C845" s="10">
        <v>43253</v>
      </c>
      <c r="D845" s="11">
        <v>0.77725694444444438</v>
      </c>
      <c r="E845" s="12" t="s">
        <v>9</v>
      </c>
      <c r="F845" s="12">
        <v>12</v>
      </c>
      <c r="G845" s="12" t="s">
        <v>10</v>
      </c>
    </row>
    <row r="846" spans="3:7" ht="15" thickBot="1" x14ac:dyDescent="0.35">
      <c r="C846" s="10">
        <v>43253</v>
      </c>
      <c r="D846" s="11">
        <v>0.77758101851851846</v>
      </c>
      <c r="E846" s="12" t="s">
        <v>9</v>
      </c>
      <c r="F846" s="12">
        <v>20</v>
      </c>
      <c r="G846" s="12" t="s">
        <v>10</v>
      </c>
    </row>
    <row r="847" spans="3:7" ht="15" thickBot="1" x14ac:dyDescent="0.35">
      <c r="C847" s="10">
        <v>43253</v>
      </c>
      <c r="D847" s="11">
        <v>0.7790625000000001</v>
      </c>
      <c r="E847" s="12" t="s">
        <v>9</v>
      </c>
      <c r="F847" s="12">
        <v>12</v>
      </c>
      <c r="G847" s="12" t="s">
        <v>11</v>
      </c>
    </row>
    <row r="848" spans="3:7" ht="15" thickBot="1" x14ac:dyDescent="0.35">
      <c r="C848" s="10">
        <v>43253</v>
      </c>
      <c r="D848" s="11">
        <v>0.77987268518518515</v>
      </c>
      <c r="E848" s="12" t="s">
        <v>9</v>
      </c>
      <c r="F848" s="12">
        <v>10</v>
      </c>
      <c r="G848" s="12" t="s">
        <v>11</v>
      </c>
    </row>
    <row r="849" spans="3:7" ht="15" thickBot="1" x14ac:dyDescent="0.35">
      <c r="C849" s="10">
        <v>43253</v>
      </c>
      <c r="D849" s="11">
        <v>0.78296296296296297</v>
      </c>
      <c r="E849" s="12" t="s">
        <v>9</v>
      </c>
      <c r="F849" s="12">
        <v>10</v>
      </c>
      <c r="G849" s="12" t="s">
        <v>11</v>
      </c>
    </row>
    <row r="850" spans="3:7" ht="15" thickBot="1" x14ac:dyDescent="0.35">
      <c r="C850" s="10">
        <v>43253</v>
      </c>
      <c r="D850" s="11">
        <v>0.79704861111111114</v>
      </c>
      <c r="E850" s="12" t="s">
        <v>9</v>
      </c>
      <c r="F850" s="12">
        <v>12</v>
      </c>
      <c r="G850" s="12" t="s">
        <v>10</v>
      </c>
    </row>
    <row r="851" spans="3:7" ht="15" thickBot="1" x14ac:dyDescent="0.35">
      <c r="C851" s="10">
        <v>43253</v>
      </c>
      <c r="D851" s="11">
        <v>0.82486111111111116</v>
      </c>
      <c r="E851" s="12" t="s">
        <v>9</v>
      </c>
      <c r="F851" s="12">
        <v>18</v>
      </c>
      <c r="G851" s="12" t="s">
        <v>10</v>
      </c>
    </row>
    <row r="852" spans="3:7" ht="15" thickBot="1" x14ac:dyDescent="0.35">
      <c r="C852" s="10">
        <v>43253</v>
      </c>
      <c r="D852" s="11">
        <v>0.84098379629629638</v>
      </c>
      <c r="E852" s="12" t="s">
        <v>9</v>
      </c>
      <c r="F852" s="12">
        <v>11</v>
      </c>
      <c r="G852" s="12" t="s">
        <v>11</v>
      </c>
    </row>
    <row r="853" spans="3:7" ht="15" thickBot="1" x14ac:dyDescent="0.35">
      <c r="C853" s="10">
        <v>43253</v>
      </c>
      <c r="D853" s="11">
        <v>0.86204861111111108</v>
      </c>
      <c r="E853" s="12" t="s">
        <v>9</v>
      </c>
      <c r="F853" s="12">
        <v>10</v>
      </c>
      <c r="G853" s="12" t="s">
        <v>10</v>
      </c>
    </row>
    <row r="854" spans="3:7" ht="15" thickBot="1" x14ac:dyDescent="0.35">
      <c r="C854" s="10">
        <v>43253</v>
      </c>
      <c r="D854" s="11">
        <v>0.94525462962962958</v>
      </c>
      <c r="E854" s="12" t="s">
        <v>9</v>
      </c>
      <c r="F854" s="12">
        <v>18</v>
      </c>
      <c r="G854" s="12" t="s">
        <v>10</v>
      </c>
    </row>
    <row r="855" spans="3:7" ht="15" thickBot="1" x14ac:dyDescent="0.35">
      <c r="C855" s="10">
        <v>43253</v>
      </c>
      <c r="D855" s="11">
        <v>0.9786689814814814</v>
      </c>
      <c r="E855" s="12" t="s">
        <v>9</v>
      </c>
      <c r="F855" s="12">
        <v>10</v>
      </c>
      <c r="G855" s="12" t="s">
        <v>10</v>
      </c>
    </row>
    <row r="856" spans="3:7" ht="15" thickBot="1" x14ac:dyDescent="0.35">
      <c r="C856" s="10">
        <v>43254</v>
      </c>
      <c r="D856" s="11">
        <v>0.20563657407407407</v>
      </c>
      <c r="E856" s="12" t="s">
        <v>9</v>
      </c>
      <c r="F856" s="12">
        <v>10</v>
      </c>
      <c r="G856" s="12" t="s">
        <v>11</v>
      </c>
    </row>
    <row r="857" spans="3:7" ht="15" thickBot="1" x14ac:dyDescent="0.35">
      <c r="C857" s="10">
        <v>43254</v>
      </c>
      <c r="D857" s="11">
        <v>0.21581018518518516</v>
      </c>
      <c r="E857" s="12" t="s">
        <v>9</v>
      </c>
      <c r="F857" s="12">
        <v>9</v>
      </c>
      <c r="G857" s="12" t="s">
        <v>11</v>
      </c>
    </row>
    <row r="858" spans="3:7" ht="15" thickBot="1" x14ac:dyDescent="0.35">
      <c r="C858" s="10">
        <v>43254</v>
      </c>
      <c r="D858" s="11">
        <v>0.33038194444444446</v>
      </c>
      <c r="E858" s="12" t="s">
        <v>9</v>
      </c>
      <c r="F858" s="12">
        <v>6</v>
      </c>
      <c r="G858" s="12" t="s">
        <v>11</v>
      </c>
    </row>
    <row r="859" spans="3:7" ht="15" thickBot="1" x14ac:dyDescent="0.35">
      <c r="C859" s="10">
        <v>43254</v>
      </c>
      <c r="D859" s="11">
        <v>0.36015046296296299</v>
      </c>
      <c r="E859" s="12" t="s">
        <v>9</v>
      </c>
      <c r="F859" s="12">
        <v>8</v>
      </c>
      <c r="G859" s="12" t="s">
        <v>11</v>
      </c>
    </row>
    <row r="860" spans="3:7" ht="15" thickBot="1" x14ac:dyDescent="0.35">
      <c r="C860" s="10">
        <v>43254</v>
      </c>
      <c r="D860" s="11">
        <v>0.37504629629629632</v>
      </c>
      <c r="E860" s="12" t="s">
        <v>9</v>
      </c>
      <c r="F860" s="12">
        <v>7</v>
      </c>
      <c r="G860" s="12" t="s">
        <v>10</v>
      </c>
    </row>
    <row r="861" spans="3:7" ht="15" thickBot="1" x14ac:dyDescent="0.35">
      <c r="C861" s="10">
        <v>43254</v>
      </c>
      <c r="D861" s="11">
        <v>0.41053240740740743</v>
      </c>
      <c r="E861" s="12" t="s">
        <v>9</v>
      </c>
      <c r="F861" s="12">
        <v>12</v>
      </c>
      <c r="G861" s="12" t="s">
        <v>11</v>
      </c>
    </row>
    <row r="862" spans="3:7" ht="15" thickBot="1" x14ac:dyDescent="0.35">
      <c r="C862" s="10">
        <v>43254</v>
      </c>
      <c r="D862" s="11">
        <v>0.41357638888888887</v>
      </c>
      <c r="E862" s="12" t="s">
        <v>9</v>
      </c>
      <c r="F862" s="12">
        <v>15</v>
      </c>
      <c r="G862" s="12" t="s">
        <v>10</v>
      </c>
    </row>
    <row r="863" spans="3:7" ht="15" thickBot="1" x14ac:dyDescent="0.35">
      <c r="C863" s="10">
        <v>43254</v>
      </c>
      <c r="D863" s="11">
        <v>0.41369212962962965</v>
      </c>
      <c r="E863" s="12" t="s">
        <v>9</v>
      </c>
      <c r="F863" s="12">
        <v>13</v>
      </c>
      <c r="G863" s="12" t="s">
        <v>10</v>
      </c>
    </row>
    <row r="864" spans="3:7" ht="15" thickBot="1" x14ac:dyDescent="0.35">
      <c r="C864" s="10">
        <v>43254</v>
      </c>
      <c r="D864" s="11">
        <v>0.43885416666666671</v>
      </c>
      <c r="E864" s="12" t="s">
        <v>9</v>
      </c>
      <c r="F864" s="12">
        <v>13</v>
      </c>
      <c r="G864" s="12" t="s">
        <v>11</v>
      </c>
    </row>
    <row r="865" spans="3:7" ht="15" thickBot="1" x14ac:dyDescent="0.35">
      <c r="C865" s="10">
        <v>43254</v>
      </c>
      <c r="D865" s="11">
        <v>0.45302083333333337</v>
      </c>
      <c r="E865" s="12" t="s">
        <v>9</v>
      </c>
      <c r="F865" s="12">
        <v>11</v>
      </c>
      <c r="G865" s="12" t="s">
        <v>11</v>
      </c>
    </row>
    <row r="866" spans="3:7" ht="15" thickBot="1" x14ac:dyDescent="0.35">
      <c r="C866" s="10">
        <v>43254</v>
      </c>
      <c r="D866" s="11">
        <v>0.45314814814814813</v>
      </c>
      <c r="E866" s="12" t="s">
        <v>9</v>
      </c>
      <c r="F866" s="12">
        <v>27</v>
      </c>
      <c r="G866" s="12" t="s">
        <v>10</v>
      </c>
    </row>
    <row r="867" spans="3:7" ht="15" thickBot="1" x14ac:dyDescent="0.35">
      <c r="C867" s="10">
        <v>43254</v>
      </c>
      <c r="D867" s="11">
        <v>0.45906249999999998</v>
      </c>
      <c r="E867" s="12" t="s">
        <v>9</v>
      </c>
      <c r="F867" s="12">
        <v>13</v>
      </c>
      <c r="G867" s="12" t="s">
        <v>11</v>
      </c>
    </row>
    <row r="868" spans="3:7" ht="15" thickBot="1" x14ac:dyDescent="0.35">
      <c r="C868" s="10">
        <v>43254</v>
      </c>
      <c r="D868" s="11">
        <v>0.45909722222222221</v>
      </c>
      <c r="E868" s="12" t="s">
        <v>9</v>
      </c>
      <c r="F868" s="12">
        <v>10</v>
      </c>
      <c r="G868" s="12" t="s">
        <v>11</v>
      </c>
    </row>
    <row r="869" spans="3:7" ht="15" thickBot="1" x14ac:dyDescent="0.35">
      <c r="C869" s="10">
        <v>43254</v>
      </c>
      <c r="D869" s="11">
        <v>0.45917824074074076</v>
      </c>
      <c r="E869" s="12" t="s">
        <v>9</v>
      </c>
      <c r="F869" s="12">
        <v>13</v>
      </c>
      <c r="G869" s="12" t="s">
        <v>11</v>
      </c>
    </row>
    <row r="870" spans="3:7" ht="15" thickBot="1" x14ac:dyDescent="0.35">
      <c r="C870" s="10">
        <v>43254</v>
      </c>
      <c r="D870" s="11">
        <v>0.45966435185185189</v>
      </c>
      <c r="E870" s="12" t="s">
        <v>9</v>
      </c>
      <c r="F870" s="12">
        <v>12</v>
      </c>
      <c r="G870" s="12" t="s">
        <v>11</v>
      </c>
    </row>
    <row r="871" spans="3:7" ht="15" thickBot="1" x14ac:dyDescent="0.35">
      <c r="C871" s="10">
        <v>43254</v>
      </c>
      <c r="D871" s="11">
        <v>0.45968750000000003</v>
      </c>
      <c r="E871" s="12" t="s">
        <v>9</v>
      </c>
      <c r="F871" s="12">
        <v>11</v>
      </c>
      <c r="G871" s="12" t="s">
        <v>11</v>
      </c>
    </row>
    <row r="872" spans="3:7" ht="15" thickBot="1" x14ac:dyDescent="0.35">
      <c r="C872" s="10">
        <v>43254</v>
      </c>
      <c r="D872" s="11">
        <v>0.45969907407407407</v>
      </c>
      <c r="E872" s="12" t="s">
        <v>9</v>
      </c>
      <c r="F872" s="12">
        <v>9</v>
      </c>
      <c r="G872" s="12" t="s">
        <v>11</v>
      </c>
    </row>
    <row r="873" spans="3:7" ht="15" thickBot="1" x14ac:dyDescent="0.35">
      <c r="C873" s="10">
        <v>43254</v>
      </c>
      <c r="D873" s="11">
        <v>0.46475694444444443</v>
      </c>
      <c r="E873" s="12" t="s">
        <v>9</v>
      </c>
      <c r="F873" s="12">
        <v>10</v>
      </c>
      <c r="G873" s="12" t="s">
        <v>11</v>
      </c>
    </row>
    <row r="874" spans="3:7" ht="15" thickBot="1" x14ac:dyDescent="0.35">
      <c r="C874" s="10">
        <v>43254</v>
      </c>
      <c r="D874" s="11">
        <v>0.47</v>
      </c>
      <c r="E874" s="12" t="s">
        <v>9</v>
      </c>
      <c r="F874" s="12">
        <v>11</v>
      </c>
      <c r="G874" s="12" t="s">
        <v>11</v>
      </c>
    </row>
    <row r="875" spans="3:7" ht="15" thickBot="1" x14ac:dyDescent="0.35">
      <c r="C875" s="10">
        <v>43254</v>
      </c>
      <c r="D875" s="11">
        <v>0.47013888888888888</v>
      </c>
      <c r="E875" s="12" t="s">
        <v>9</v>
      </c>
      <c r="F875" s="12">
        <v>13</v>
      </c>
      <c r="G875" s="12" t="s">
        <v>11</v>
      </c>
    </row>
    <row r="876" spans="3:7" ht="15" thickBot="1" x14ac:dyDescent="0.35">
      <c r="C876" s="10">
        <v>43254</v>
      </c>
      <c r="D876" s="11">
        <v>0.48356481481481484</v>
      </c>
      <c r="E876" s="12" t="s">
        <v>9</v>
      </c>
      <c r="F876" s="12">
        <v>13</v>
      </c>
      <c r="G876" s="12" t="s">
        <v>11</v>
      </c>
    </row>
    <row r="877" spans="3:7" ht="15" thickBot="1" x14ac:dyDescent="0.35">
      <c r="C877" s="10">
        <v>43254</v>
      </c>
      <c r="D877" s="11">
        <v>0.48417824074074073</v>
      </c>
      <c r="E877" s="12" t="s">
        <v>9</v>
      </c>
      <c r="F877" s="12">
        <v>13</v>
      </c>
      <c r="G877" s="12" t="s">
        <v>11</v>
      </c>
    </row>
    <row r="878" spans="3:7" ht="15" thickBot="1" x14ac:dyDescent="0.35">
      <c r="C878" s="10">
        <v>43254</v>
      </c>
      <c r="D878" s="11">
        <v>0.49686342592592592</v>
      </c>
      <c r="E878" s="12" t="s">
        <v>9</v>
      </c>
      <c r="F878" s="12">
        <v>12</v>
      </c>
      <c r="G878" s="12" t="s">
        <v>11</v>
      </c>
    </row>
    <row r="879" spans="3:7" ht="15" thickBot="1" x14ac:dyDescent="0.35">
      <c r="C879" s="10">
        <v>43254</v>
      </c>
      <c r="D879" s="11">
        <v>0.49837962962962962</v>
      </c>
      <c r="E879" s="12" t="s">
        <v>9</v>
      </c>
      <c r="F879" s="12">
        <v>17</v>
      </c>
      <c r="G879" s="12" t="s">
        <v>10</v>
      </c>
    </row>
    <row r="880" spans="3:7" ht="15" thickBot="1" x14ac:dyDescent="0.35">
      <c r="C880" s="10">
        <v>43254</v>
      </c>
      <c r="D880" s="11">
        <v>0.50736111111111104</v>
      </c>
      <c r="E880" s="12" t="s">
        <v>9</v>
      </c>
      <c r="F880" s="12">
        <v>16</v>
      </c>
      <c r="G880" s="12" t="s">
        <v>11</v>
      </c>
    </row>
    <row r="881" spans="3:7" ht="15" thickBot="1" x14ac:dyDescent="0.35">
      <c r="C881" s="10">
        <v>43254</v>
      </c>
      <c r="D881" s="11">
        <v>0.50774305555555554</v>
      </c>
      <c r="E881" s="12" t="s">
        <v>9</v>
      </c>
      <c r="F881" s="12">
        <v>13</v>
      </c>
      <c r="G881" s="12" t="s">
        <v>11</v>
      </c>
    </row>
    <row r="882" spans="3:7" ht="15" thickBot="1" x14ac:dyDescent="0.35">
      <c r="C882" s="10">
        <v>43254</v>
      </c>
      <c r="D882" s="11">
        <v>0.51180555555555551</v>
      </c>
      <c r="E882" s="12" t="s">
        <v>9</v>
      </c>
      <c r="F882" s="12">
        <v>17</v>
      </c>
      <c r="G882" s="12" t="s">
        <v>10</v>
      </c>
    </row>
    <row r="883" spans="3:7" ht="15" thickBot="1" x14ac:dyDescent="0.35">
      <c r="C883" s="10">
        <v>43254</v>
      </c>
      <c r="D883" s="11">
        <v>0.51413194444444443</v>
      </c>
      <c r="E883" s="12" t="s">
        <v>9</v>
      </c>
      <c r="F883" s="12">
        <v>11</v>
      </c>
      <c r="G883" s="12" t="s">
        <v>10</v>
      </c>
    </row>
    <row r="884" spans="3:7" ht="15" thickBot="1" x14ac:dyDescent="0.35">
      <c r="C884" s="10">
        <v>43254</v>
      </c>
      <c r="D884" s="11">
        <v>0.5214699074074074</v>
      </c>
      <c r="E884" s="12" t="s">
        <v>9</v>
      </c>
      <c r="F884" s="12">
        <v>16</v>
      </c>
      <c r="G884" s="12" t="s">
        <v>11</v>
      </c>
    </row>
    <row r="885" spans="3:7" ht="15" thickBot="1" x14ac:dyDescent="0.35">
      <c r="C885" s="10">
        <v>43254</v>
      </c>
      <c r="D885" s="11">
        <v>0.52148148148148155</v>
      </c>
      <c r="E885" s="12" t="s">
        <v>9</v>
      </c>
      <c r="F885" s="12">
        <v>14</v>
      </c>
      <c r="G885" s="12" t="s">
        <v>11</v>
      </c>
    </row>
    <row r="886" spans="3:7" ht="15" thickBot="1" x14ac:dyDescent="0.35">
      <c r="C886" s="10">
        <v>43254</v>
      </c>
      <c r="D886" s="11">
        <v>0.52151620370370366</v>
      </c>
      <c r="E886" s="12" t="s">
        <v>9</v>
      </c>
      <c r="F886" s="12">
        <v>13</v>
      </c>
      <c r="G886" s="12" t="s">
        <v>11</v>
      </c>
    </row>
    <row r="887" spans="3:7" ht="15" thickBot="1" x14ac:dyDescent="0.35">
      <c r="C887" s="10">
        <v>43254</v>
      </c>
      <c r="D887" s="11">
        <v>0.5218518518518519</v>
      </c>
      <c r="E887" s="12" t="s">
        <v>9</v>
      </c>
      <c r="F887" s="12">
        <v>14</v>
      </c>
      <c r="G887" s="12" t="s">
        <v>10</v>
      </c>
    </row>
    <row r="888" spans="3:7" ht="15" thickBot="1" x14ac:dyDescent="0.35">
      <c r="C888" s="10">
        <v>43254</v>
      </c>
      <c r="D888" s="11">
        <v>0.52189814814814817</v>
      </c>
      <c r="E888" s="12" t="s">
        <v>9</v>
      </c>
      <c r="F888" s="12">
        <v>24</v>
      </c>
      <c r="G888" s="12" t="s">
        <v>10</v>
      </c>
    </row>
    <row r="889" spans="3:7" ht="15" thickBot="1" x14ac:dyDescent="0.35">
      <c r="C889" s="10">
        <v>43254</v>
      </c>
      <c r="D889" s="11">
        <v>0.52192129629629636</v>
      </c>
      <c r="E889" s="12" t="s">
        <v>9</v>
      </c>
      <c r="F889" s="12">
        <v>20</v>
      </c>
      <c r="G889" s="12" t="s">
        <v>10</v>
      </c>
    </row>
    <row r="890" spans="3:7" ht="15" thickBot="1" x14ac:dyDescent="0.35">
      <c r="C890" s="10">
        <v>43254</v>
      </c>
      <c r="D890" s="11">
        <v>0.54344907407407406</v>
      </c>
      <c r="E890" s="12" t="s">
        <v>9</v>
      </c>
      <c r="F890" s="12">
        <v>25</v>
      </c>
      <c r="G890" s="12" t="s">
        <v>10</v>
      </c>
    </row>
    <row r="891" spans="3:7" ht="15" thickBot="1" x14ac:dyDescent="0.35">
      <c r="C891" s="10">
        <v>43254</v>
      </c>
      <c r="D891" s="11">
        <v>0.5705324074074074</v>
      </c>
      <c r="E891" s="12" t="s">
        <v>9</v>
      </c>
      <c r="F891" s="12">
        <v>15</v>
      </c>
      <c r="G891" s="12" t="s">
        <v>10</v>
      </c>
    </row>
    <row r="892" spans="3:7" ht="15" thickBot="1" x14ac:dyDescent="0.35">
      <c r="C892" s="10">
        <v>43254</v>
      </c>
      <c r="D892" s="11">
        <v>0.57883101851851848</v>
      </c>
      <c r="E892" s="12" t="s">
        <v>9</v>
      </c>
      <c r="F892" s="12">
        <v>10</v>
      </c>
      <c r="G892" s="12" t="s">
        <v>11</v>
      </c>
    </row>
    <row r="893" spans="3:7" ht="15" thickBot="1" x14ac:dyDescent="0.35">
      <c r="C893" s="10">
        <v>43254</v>
      </c>
      <c r="D893" s="11">
        <v>0.59164351851851849</v>
      </c>
      <c r="E893" s="12" t="s">
        <v>9</v>
      </c>
      <c r="F893" s="12">
        <v>18</v>
      </c>
      <c r="G893" s="12" t="s">
        <v>10</v>
      </c>
    </row>
    <row r="894" spans="3:7" ht="15" thickBot="1" x14ac:dyDescent="0.35">
      <c r="C894" s="10">
        <v>43254</v>
      </c>
      <c r="D894" s="11">
        <v>0.59167824074074071</v>
      </c>
      <c r="E894" s="12" t="s">
        <v>9</v>
      </c>
      <c r="F894" s="12">
        <v>13</v>
      </c>
      <c r="G894" s="12" t="s">
        <v>10</v>
      </c>
    </row>
    <row r="895" spans="3:7" ht="15" thickBot="1" x14ac:dyDescent="0.35">
      <c r="C895" s="10">
        <v>43254</v>
      </c>
      <c r="D895" s="11">
        <v>0.59168981481481475</v>
      </c>
      <c r="E895" s="12" t="s">
        <v>9</v>
      </c>
      <c r="F895" s="12">
        <v>9</v>
      </c>
      <c r="G895" s="12" t="s">
        <v>10</v>
      </c>
    </row>
    <row r="896" spans="3:7" ht="15" thickBot="1" x14ac:dyDescent="0.35">
      <c r="C896" s="10">
        <v>43254</v>
      </c>
      <c r="D896" s="11">
        <v>0.61976851851851855</v>
      </c>
      <c r="E896" s="12" t="s">
        <v>9</v>
      </c>
      <c r="F896" s="12">
        <v>18</v>
      </c>
      <c r="G896" s="12" t="s">
        <v>10</v>
      </c>
    </row>
    <row r="897" spans="3:7" ht="15" thickBot="1" x14ac:dyDescent="0.35">
      <c r="C897" s="10">
        <v>43254</v>
      </c>
      <c r="D897" s="11">
        <v>0.61980324074074067</v>
      </c>
      <c r="E897" s="12" t="s">
        <v>9</v>
      </c>
      <c r="F897" s="12">
        <v>20</v>
      </c>
      <c r="G897" s="12" t="s">
        <v>10</v>
      </c>
    </row>
    <row r="898" spans="3:7" ht="15" thickBot="1" x14ac:dyDescent="0.35">
      <c r="C898" s="10">
        <v>43254</v>
      </c>
      <c r="D898" s="11">
        <v>0.61981481481481482</v>
      </c>
      <c r="E898" s="12" t="s">
        <v>9</v>
      </c>
      <c r="F898" s="12">
        <v>21</v>
      </c>
      <c r="G898" s="12" t="s">
        <v>10</v>
      </c>
    </row>
    <row r="899" spans="3:7" ht="15" thickBot="1" x14ac:dyDescent="0.35">
      <c r="C899" s="10">
        <v>43254</v>
      </c>
      <c r="D899" s="11">
        <v>0.66273148148148142</v>
      </c>
      <c r="E899" s="12" t="s">
        <v>9</v>
      </c>
      <c r="F899" s="12">
        <v>18</v>
      </c>
      <c r="G899" s="12" t="s">
        <v>11</v>
      </c>
    </row>
    <row r="900" spans="3:7" ht="15" thickBot="1" x14ac:dyDescent="0.35">
      <c r="C900" s="10">
        <v>43254</v>
      </c>
      <c r="D900" s="11">
        <v>0.67618055555555545</v>
      </c>
      <c r="E900" s="12" t="s">
        <v>9</v>
      </c>
      <c r="F900" s="12">
        <v>11</v>
      </c>
      <c r="G900" s="12" t="s">
        <v>10</v>
      </c>
    </row>
    <row r="901" spans="3:7" ht="15" thickBot="1" x14ac:dyDescent="0.35">
      <c r="C901" s="10">
        <v>43254</v>
      </c>
      <c r="D901" s="11">
        <v>0.67914351851851851</v>
      </c>
      <c r="E901" s="12" t="s">
        <v>9</v>
      </c>
      <c r="F901" s="12">
        <v>14</v>
      </c>
      <c r="G901" s="12" t="s">
        <v>10</v>
      </c>
    </row>
    <row r="902" spans="3:7" ht="15" thickBot="1" x14ac:dyDescent="0.35">
      <c r="C902" s="10">
        <v>43254</v>
      </c>
      <c r="D902" s="11">
        <v>0.68229166666666663</v>
      </c>
      <c r="E902" s="12" t="s">
        <v>9</v>
      </c>
      <c r="F902" s="12">
        <v>13</v>
      </c>
      <c r="G902" s="12" t="s">
        <v>11</v>
      </c>
    </row>
    <row r="903" spans="3:7" ht="15" thickBot="1" x14ac:dyDescent="0.35">
      <c r="C903" s="10">
        <v>43254</v>
      </c>
      <c r="D903" s="11">
        <v>0.68523148148148139</v>
      </c>
      <c r="E903" s="12" t="s">
        <v>9</v>
      </c>
      <c r="F903" s="12">
        <v>23</v>
      </c>
      <c r="G903" s="12" t="s">
        <v>10</v>
      </c>
    </row>
    <row r="904" spans="3:7" ht="15" thickBot="1" x14ac:dyDescent="0.35">
      <c r="C904" s="10">
        <v>43254</v>
      </c>
      <c r="D904" s="11">
        <v>0.68895833333333334</v>
      </c>
      <c r="E904" s="12" t="s">
        <v>9</v>
      </c>
      <c r="F904" s="12">
        <v>16</v>
      </c>
      <c r="G904" s="12" t="s">
        <v>10</v>
      </c>
    </row>
    <row r="905" spans="3:7" ht="15" thickBot="1" x14ac:dyDescent="0.35">
      <c r="C905" s="10">
        <v>43254</v>
      </c>
      <c r="D905" s="11">
        <v>0.69042824074074083</v>
      </c>
      <c r="E905" s="12" t="s">
        <v>9</v>
      </c>
      <c r="F905" s="12">
        <v>19</v>
      </c>
      <c r="G905" s="12" t="s">
        <v>10</v>
      </c>
    </row>
    <row r="906" spans="3:7" ht="15" thickBot="1" x14ac:dyDescent="0.35">
      <c r="C906" s="10">
        <v>43254</v>
      </c>
      <c r="D906" s="11">
        <v>0.6931250000000001</v>
      </c>
      <c r="E906" s="12" t="s">
        <v>9</v>
      </c>
      <c r="F906" s="12">
        <v>9</v>
      </c>
      <c r="G906" s="12" t="s">
        <v>11</v>
      </c>
    </row>
    <row r="907" spans="3:7" ht="15" thickBot="1" x14ac:dyDescent="0.35">
      <c r="C907" s="10">
        <v>43254</v>
      </c>
      <c r="D907" s="11">
        <v>0.69387731481481474</v>
      </c>
      <c r="E907" s="12" t="s">
        <v>9</v>
      </c>
      <c r="F907" s="12">
        <v>23</v>
      </c>
      <c r="G907" s="12" t="s">
        <v>10</v>
      </c>
    </row>
    <row r="908" spans="3:7" ht="15" thickBot="1" x14ac:dyDescent="0.35">
      <c r="C908" s="10">
        <v>43254</v>
      </c>
      <c r="D908" s="11">
        <v>0.6971180555555555</v>
      </c>
      <c r="E908" s="12" t="s">
        <v>9</v>
      </c>
      <c r="F908" s="12">
        <v>13</v>
      </c>
      <c r="G908" s="12" t="s">
        <v>11</v>
      </c>
    </row>
    <row r="909" spans="3:7" ht="15" thickBot="1" x14ac:dyDescent="0.35">
      <c r="C909" s="10">
        <v>43254</v>
      </c>
      <c r="D909" s="11">
        <v>0.70459490740740749</v>
      </c>
      <c r="E909" s="12" t="s">
        <v>9</v>
      </c>
      <c r="F909" s="12">
        <v>25</v>
      </c>
      <c r="G909" s="12" t="s">
        <v>10</v>
      </c>
    </row>
    <row r="910" spans="3:7" ht="15" thickBot="1" x14ac:dyDescent="0.35">
      <c r="C910" s="10">
        <v>43254</v>
      </c>
      <c r="D910" s="11">
        <v>0.70461805555555557</v>
      </c>
      <c r="E910" s="12" t="s">
        <v>9</v>
      </c>
      <c r="F910" s="12">
        <v>26</v>
      </c>
      <c r="G910" s="12" t="s">
        <v>10</v>
      </c>
    </row>
    <row r="911" spans="3:7" ht="15" thickBot="1" x14ac:dyDescent="0.35">
      <c r="C911" s="10">
        <v>43254</v>
      </c>
      <c r="D911" s="11">
        <v>0.70464120370370376</v>
      </c>
      <c r="E911" s="12" t="s">
        <v>9</v>
      </c>
      <c r="F911" s="12">
        <v>26</v>
      </c>
      <c r="G911" s="12" t="s">
        <v>10</v>
      </c>
    </row>
    <row r="912" spans="3:7" ht="15" thickBot="1" x14ac:dyDescent="0.35">
      <c r="C912" s="10">
        <v>43254</v>
      </c>
      <c r="D912" s="11">
        <v>0.71002314814814815</v>
      </c>
      <c r="E912" s="12" t="s">
        <v>9</v>
      </c>
      <c r="F912" s="12">
        <v>25</v>
      </c>
      <c r="G912" s="12" t="s">
        <v>10</v>
      </c>
    </row>
    <row r="913" spans="3:7" ht="15" thickBot="1" x14ac:dyDescent="0.35">
      <c r="C913" s="10">
        <v>43254</v>
      </c>
      <c r="D913" s="11">
        <v>0.71813657407407405</v>
      </c>
      <c r="E913" s="12" t="s">
        <v>9</v>
      </c>
      <c r="F913" s="12">
        <v>23</v>
      </c>
      <c r="G913" s="12" t="s">
        <v>10</v>
      </c>
    </row>
    <row r="914" spans="3:7" ht="15" thickBot="1" x14ac:dyDescent="0.35">
      <c r="C914" s="10">
        <v>43254</v>
      </c>
      <c r="D914" s="11">
        <v>0.71817129629629628</v>
      </c>
      <c r="E914" s="12" t="s">
        <v>9</v>
      </c>
      <c r="F914" s="12">
        <v>31</v>
      </c>
      <c r="G914" s="12" t="s">
        <v>10</v>
      </c>
    </row>
    <row r="915" spans="3:7" ht="15" thickBot="1" x14ac:dyDescent="0.35">
      <c r="C915" s="10">
        <v>43254</v>
      </c>
      <c r="D915" s="11">
        <v>0.71817129629629628</v>
      </c>
      <c r="E915" s="12" t="s">
        <v>9</v>
      </c>
      <c r="F915" s="12">
        <v>26</v>
      </c>
      <c r="G915" s="12" t="s">
        <v>10</v>
      </c>
    </row>
    <row r="916" spans="3:7" ht="15" thickBot="1" x14ac:dyDescent="0.35">
      <c r="C916" s="10">
        <v>43254</v>
      </c>
      <c r="D916" s="11">
        <v>0.71819444444444447</v>
      </c>
      <c r="E916" s="12" t="s">
        <v>9</v>
      </c>
      <c r="F916" s="12">
        <v>30</v>
      </c>
      <c r="G916" s="12" t="s">
        <v>10</v>
      </c>
    </row>
    <row r="917" spans="3:7" ht="15" thickBot="1" x14ac:dyDescent="0.35">
      <c r="C917" s="10">
        <v>43254</v>
      </c>
      <c r="D917" s="11">
        <v>0.71873842592592585</v>
      </c>
      <c r="E917" s="12" t="s">
        <v>9</v>
      </c>
      <c r="F917" s="12">
        <v>22</v>
      </c>
      <c r="G917" s="12" t="s">
        <v>11</v>
      </c>
    </row>
    <row r="918" spans="3:7" ht="15" thickBot="1" x14ac:dyDescent="0.35">
      <c r="C918" s="10">
        <v>43254</v>
      </c>
      <c r="D918" s="11">
        <v>0.7197337962962963</v>
      </c>
      <c r="E918" s="12" t="s">
        <v>9</v>
      </c>
      <c r="F918" s="12">
        <v>12</v>
      </c>
      <c r="G918" s="12" t="s">
        <v>11</v>
      </c>
    </row>
    <row r="919" spans="3:7" ht="15" thickBot="1" x14ac:dyDescent="0.35">
      <c r="C919" s="10">
        <v>43254</v>
      </c>
      <c r="D919" s="11">
        <v>0.72219907407407413</v>
      </c>
      <c r="E919" s="12" t="s">
        <v>9</v>
      </c>
      <c r="F919" s="12">
        <v>12</v>
      </c>
      <c r="G919" s="12" t="s">
        <v>11</v>
      </c>
    </row>
    <row r="920" spans="3:7" ht="15" thickBot="1" x14ac:dyDescent="0.35">
      <c r="C920" s="10">
        <v>43254</v>
      </c>
      <c r="D920" s="11">
        <v>0.72292824074074069</v>
      </c>
      <c r="E920" s="12" t="s">
        <v>9</v>
      </c>
      <c r="F920" s="12">
        <v>11</v>
      </c>
      <c r="G920" s="12" t="s">
        <v>11</v>
      </c>
    </row>
    <row r="921" spans="3:7" ht="15" thickBot="1" x14ac:dyDescent="0.35">
      <c r="C921" s="10">
        <v>43254</v>
      </c>
      <c r="D921" s="11">
        <v>0.72391203703703699</v>
      </c>
      <c r="E921" s="12" t="s">
        <v>9</v>
      </c>
      <c r="F921" s="12">
        <v>15</v>
      </c>
      <c r="G921" s="12" t="s">
        <v>10</v>
      </c>
    </row>
    <row r="922" spans="3:7" ht="15" thickBot="1" x14ac:dyDescent="0.35">
      <c r="C922" s="10">
        <v>43254</v>
      </c>
      <c r="D922" s="11">
        <v>0.72456018518518517</v>
      </c>
      <c r="E922" s="12" t="s">
        <v>9</v>
      </c>
      <c r="F922" s="12">
        <v>15</v>
      </c>
      <c r="G922" s="12" t="s">
        <v>10</v>
      </c>
    </row>
    <row r="923" spans="3:7" ht="15" thickBot="1" x14ac:dyDescent="0.35">
      <c r="C923" s="10">
        <v>43254</v>
      </c>
      <c r="D923" s="11">
        <v>0.73239583333333336</v>
      </c>
      <c r="E923" s="12" t="s">
        <v>9</v>
      </c>
      <c r="F923" s="12">
        <v>14</v>
      </c>
      <c r="G923" s="12" t="s">
        <v>11</v>
      </c>
    </row>
    <row r="924" spans="3:7" ht="15" thickBot="1" x14ac:dyDescent="0.35">
      <c r="C924" s="10">
        <v>43254</v>
      </c>
      <c r="D924" s="11">
        <v>0.73938657407407404</v>
      </c>
      <c r="E924" s="12" t="s">
        <v>9</v>
      </c>
      <c r="F924" s="12">
        <v>12</v>
      </c>
      <c r="G924" s="12" t="s">
        <v>11</v>
      </c>
    </row>
    <row r="925" spans="3:7" ht="15" thickBot="1" x14ac:dyDescent="0.35">
      <c r="C925" s="10">
        <v>43254</v>
      </c>
      <c r="D925" s="11">
        <v>0.74197916666666675</v>
      </c>
      <c r="E925" s="12" t="s">
        <v>9</v>
      </c>
      <c r="F925" s="12">
        <v>22</v>
      </c>
      <c r="G925" s="12" t="s">
        <v>11</v>
      </c>
    </row>
    <row r="926" spans="3:7" ht="15" thickBot="1" x14ac:dyDescent="0.35">
      <c r="C926" s="10">
        <v>43254</v>
      </c>
      <c r="D926" s="11">
        <v>0.74200231481481482</v>
      </c>
      <c r="E926" s="12" t="s">
        <v>9</v>
      </c>
      <c r="F926" s="12">
        <v>15</v>
      </c>
      <c r="G926" s="12" t="s">
        <v>11</v>
      </c>
    </row>
    <row r="927" spans="3:7" ht="15" thickBot="1" x14ac:dyDescent="0.35">
      <c r="C927" s="10">
        <v>43254</v>
      </c>
      <c r="D927" s="11">
        <v>0.77400462962962957</v>
      </c>
      <c r="E927" s="12" t="s">
        <v>9</v>
      </c>
      <c r="F927" s="12">
        <v>10</v>
      </c>
      <c r="G927" s="12" t="s">
        <v>10</v>
      </c>
    </row>
    <row r="928" spans="3:7" ht="15" thickBot="1" x14ac:dyDescent="0.35">
      <c r="C928" s="10">
        <v>43254</v>
      </c>
      <c r="D928" s="11">
        <v>0.77645833333333336</v>
      </c>
      <c r="E928" s="12" t="s">
        <v>9</v>
      </c>
      <c r="F928" s="12">
        <v>12</v>
      </c>
      <c r="G928" s="12" t="s">
        <v>11</v>
      </c>
    </row>
    <row r="929" spans="3:7" ht="15" thickBot="1" x14ac:dyDescent="0.35">
      <c r="C929" s="10">
        <v>43254</v>
      </c>
      <c r="D929" s="11">
        <v>0.80461805555555566</v>
      </c>
      <c r="E929" s="12" t="s">
        <v>9</v>
      </c>
      <c r="F929" s="12">
        <v>24</v>
      </c>
      <c r="G929" s="12" t="s">
        <v>10</v>
      </c>
    </row>
    <row r="930" spans="3:7" ht="15" thickBot="1" x14ac:dyDescent="0.35">
      <c r="C930" s="10">
        <v>43254</v>
      </c>
      <c r="D930" s="11">
        <v>0.81214120370370368</v>
      </c>
      <c r="E930" s="12" t="s">
        <v>9</v>
      </c>
      <c r="F930" s="12">
        <v>23</v>
      </c>
      <c r="G930" s="12" t="s">
        <v>11</v>
      </c>
    </row>
    <row r="931" spans="3:7" ht="15" thickBot="1" x14ac:dyDescent="0.35">
      <c r="C931" s="10">
        <v>43254</v>
      </c>
      <c r="D931" s="11">
        <v>0.81478009259259254</v>
      </c>
      <c r="E931" s="12" t="s">
        <v>9</v>
      </c>
      <c r="F931" s="12">
        <v>10</v>
      </c>
      <c r="G931" s="12" t="s">
        <v>11</v>
      </c>
    </row>
    <row r="932" spans="3:7" ht="15" thickBot="1" x14ac:dyDescent="0.35">
      <c r="C932" s="10">
        <v>43254</v>
      </c>
      <c r="D932" s="11">
        <v>0.82586805555555554</v>
      </c>
      <c r="E932" s="12" t="s">
        <v>9</v>
      </c>
      <c r="F932" s="12">
        <v>13</v>
      </c>
      <c r="G932" s="12" t="s">
        <v>11</v>
      </c>
    </row>
    <row r="933" spans="3:7" ht="15" thickBot="1" x14ac:dyDescent="0.35">
      <c r="C933" s="10">
        <v>43254</v>
      </c>
      <c r="D933" s="11">
        <v>0.83041666666666669</v>
      </c>
      <c r="E933" s="12" t="s">
        <v>9</v>
      </c>
      <c r="F933" s="12">
        <v>12</v>
      </c>
      <c r="G933" s="12" t="s">
        <v>11</v>
      </c>
    </row>
    <row r="934" spans="3:7" ht="15" thickBot="1" x14ac:dyDescent="0.35">
      <c r="C934" s="10">
        <v>43254</v>
      </c>
      <c r="D934" s="11">
        <v>0.83603009259259264</v>
      </c>
      <c r="E934" s="12" t="s">
        <v>9</v>
      </c>
      <c r="F934" s="12">
        <v>22</v>
      </c>
      <c r="G934" s="12" t="s">
        <v>10</v>
      </c>
    </row>
    <row r="935" spans="3:7" ht="15" thickBot="1" x14ac:dyDescent="0.35">
      <c r="C935" s="10">
        <v>43254</v>
      </c>
      <c r="D935" s="11">
        <v>0.83765046296296297</v>
      </c>
      <c r="E935" s="12" t="s">
        <v>9</v>
      </c>
      <c r="F935" s="12">
        <v>18</v>
      </c>
      <c r="G935" s="12" t="s">
        <v>10</v>
      </c>
    </row>
    <row r="936" spans="3:7" ht="15" thickBot="1" x14ac:dyDescent="0.35">
      <c r="C936" s="10">
        <v>43254</v>
      </c>
      <c r="D936" s="11">
        <v>0.83771990740740743</v>
      </c>
      <c r="E936" s="12" t="s">
        <v>9</v>
      </c>
      <c r="F936" s="12">
        <v>16</v>
      </c>
      <c r="G936" s="12" t="s">
        <v>10</v>
      </c>
    </row>
    <row r="937" spans="3:7" ht="15" thickBot="1" x14ac:dyDescent="0.35">
      <c r="C937" s="10">
        <v>43254</v>
      </c>
      <c r="D937" s="11">
        <v>0.84438657407407414</v>
      </c>
      <c r="E937" s="12" t="s">
        <v>9</v>
      </c>
      <c r="F937" s="12">
        <v>16</v>
      </c>
      <c r="G937" s="12" t="s">
        <v>10</v>
      </c>
    </row>
    <row r="938" spans="3:7" ht="15" thickBot="1" x14ac:dyDescent="0.35">
      <c r="C938" s="10">
        <v>43254</v>
      </c>
      <c r="D938" s="11">
        <v>0.85114583333333327</v>
      </c>
      <c r="E938" s="12" t="s">
        <v>9</v>
      </c>
      <c r="F938" s="12">
        <v>11</v>
      </c>
      <c r="G938" s="12" t="s">
        <v>10</v>
      </c>
    </row>
    <row r="939" spans="3:7" ht="15" thickBot="1" x14ac:dyDescent="0.35">
      <c r="C939" s="10">
        <v>43254</v>
      </c>
      <c r="D939" s="11">
        <v>0.86555555555555552</v>
      </c>
      <c r="E939" s="12" t="s">
        <v>9</v>
      </c>
      <c r="F939" s="12">
        <v>10</v>
      </c>
      <c r="G939" s="12" t="s">
        <v>11</v>
      </c>
    </row>
    <row r="940" spans="3:7" ht="15" thickBot="1" x14ac:dyDescent="0.35">
      <c r="C940" s="10">
        <v>43254</v>
      </c>
      <c r="D940" s="11">
        <v>0.87666666666666659</v>
      </c>
      <c r="E940" s="12" t="s">
        <v>9</v>
      </c>
      <c r="F940" s="12">
        <v>13</v>
      </c>
      <c r="G940" s="12" t="s">
        <v>10</v>
      </c>
    </row>
    <row r="941" spans="3:7" ht="15" thickBot="1" x14ac:dyDescent="0.35">
      <c r="C941" s="10">
        <v>43254</v>
      </c>
      <c r="D941" s="11">
        <v>0.88109953703703703</v>
      </c>
      <c r="E941" s="12" t="s">
        <v>9</v>
      </c>
      <c r="F941" s="12">
        <v>10</v>
      </c>
      <c r="G941" s="12" t="s">
        <v>11</v>
      </c>
    </row>
    <row r="942" spans="3:7" ht="15" thickBot="1" x14ac:dyDescent="0.35">
      <c r="C942" s="17">
        <v>43254</v>
      </c>
      <c r="D942" s="18">
        <v>0.8908449074074074</v>
      </c>
      <c r="E942" s="19" t="s">
        <v>9</v>
      </c>
      <c r="F942" s="19">
        <v>11</v>
      </c>
      <c r="G942" s="19" t="s">
        <v>11</v>
      </c>
    </row>
    <row r="943" spans="3:7" ht="15" thickBot="1" x14ac:dyDescent="0.35">
      <c r="C943" s="7">
        <v>43255</v>
      </c>
      <c r="D943" s="8">
        <v>0.14546296296296296</v>
      </c>
      <c r="E943" s="9" t="s">
        <v>9</v>
      </c>
      <c r="F943" s="9">
        <v>29</v>
      </c>
      <c r="G943" s="9" t="s">
        <v>10</v>
      </c>
    </row>
    <row r="944" spans="3:7" ht="15" thickBot="1" x14ac:dyDescent="0.35">
      <c r="C944" s="10">
        <v>43255</v>
      </c>
      <c r="D944" s="11">
        <v>0.14773148148148149</v>
      </c>
      <c r="E944" s="12" t="s">
        <v>9</v>
      </c>
      <c r="F944" s="12">
        <v>10</v>
      </c>
      <c r="G944" s="12" t="s">
        <v>11</v>
      </c>
    </row>
    <row r="945" spans="3:7" ht="15" thickBot="1" x14ac:dyDescent="0.35">
      <c r="C945" s="10">
        <v>43255</v>
      </c>
      <c r="D945" s="11">
        <v>0.1479398148148148</v>
      </c>
      <c r="E945" s="12" t="s">
        <v>9</v>
      </c>
      <c r="F945" s="12">
        <v>13</v>
      </c>
      <c r="G945" s="12" t="s">
        <v>11</v>
      </c>
    </row>
    <row r="946" spans="3:7" ht="15" thickBot="1" x14ac:dyDescent="0.35">
      <c r="C946" s="10">
        <v>43255</v>
      </c>
      <c r="D946" s="11">
        <v>0.27959490740740739</v>
      </c>
      <c r="E946" s="12" t="s">
        <v>9</v>
      </c>
      <c r="F946" s="12">
        <v>12</v>
      </c>
      <c r="G946" s="12" t="s">
        <v>11</v>
      </c>
    </row>
    <row r="947" spans="3:7" ht="15" thickBot="1" x14ac:dyDescent="0.35">
      <c r="C947" s="10">
        <v>43255</v>
      </c>
      <c r="D947" s="11">
        <v>0.28269675925925924</v>
      </c>
      <c r="E947" s="12" t="s">
        <v>9</v>
      </c>
      <c r="F947" s="12">
        <v>19</v>
      </c>
      <c r="G947" s="12" t="s">
        <v>11</v>
      </c>
    </row>
    <row r="948" spans="3:7" ht="15" thickBot="1" x14ac:dyDescent="0.35">
      <c r="C948" s="10">
        <v>43255</v>
      </c>
      <c r="D948" s="11">
        <v>0.28571759259259261</v>
      </c>
      <c r="E948" s="12" t="s">
        <v>9</v>
      </c>
      <c r="F948" s="12">
        <v>19</v>
      </c>
      <c r="G948" s="12" t="s">
        <v>10</v>
      </c>
    </row>
    <row r="949" spans="3:7" ht="15" thickBot="1" x14ac:dyDescent="0.35">
      <c r="C949" s="10">
        <v>43255</v>
      </c>
      <c r="D949" s="11">
        <v>0.28688657407407409</v>
      </c>
      <c r="E949" s="12" t="s">
        <v>9</v>
      </c>
      <c r="F949" s="12">
        <v>21</v>
      </c>
      <c r="G949" s="12" t="s">
        <v>11</v>
      </c>
    </row>
    <row r="950" spans="3:7" ht="15" thickBot="1" x14ac:dyDescent="0.35">
      <c r="C950" s="10">
        <v>43255</v>
      </c>
      <c r="D950" s="11">
        <v>0.28690972222222222</v>
      </c>
      <c r="E950" s="12" t="s">
        <v>9</v>
      </c>
      <c r="F950" s="12">
        <v>14</v>
      </c>
      <c r="G950" s="12" t="s">
        <v>11</v>
      </c>
    </row>
    <row r="951" spans="3:7" ht="15" thickBot="1" x14ac:dyDescent="0.35">
      <c r="C951" s="10">
        <v>43255</v>
      </c>
      <c r="D951" s="11">
        <v>0.29989583333333331</v>
      </c>
      <c r="E951" s="12" t="s">
        <v>9</v>
      </c>
      <c r="F951" s="12">
        <v>12</v>
      </c>
      <c r="G951" s="12" t="s">
        <v>11</v>
      </c>
    </row>
    <row r="952" spans="3:7" ht="15" thickBot="1" x14ac:dyDescent="0.35">
      <c r="C952" s="10">
        <v>43255</v>
      </c>
      <c r="D952" s="11">
        <v>0.30453703703703705</v>
      </c>
      <c r="E952" s="12" t="s">
        <v>9</v>
      </c>
      <c r="F952" s="12">
        <v>12</v>
      </c>
      <c r="G952" s="12" t="s">
        <v>11</v>
      </c>
    </row>
    <row r="953" spans="3:7" ht="15" thickBot="1" x14ac:dyDescent="0.35">
      <c r="C953" s="10">
        <v>43255</v>
      </c>
      <c r="D953" s="11">
        <v>0.3087037037037037</v>
      </c>
      <c r="E953" s="12" t="s">
        <v>9</v>
      </c>
      <c r="F953" s="12">
        <v>14</v>
      </c>
      <c r="G953" s="12" t="s">
        <v>11</v>
      </c>
    </row>
    <row r="954" spans="3:7" ht="15" thickBot="1" x14ac:dyDescent="0.35">
      <c r="C954" s="10">
        <v>43255</v>
      </c>
      <c r="D954" s="11">
        <v>0.30872685185185184</v>
      </c>
      <c r="E954" s="12" t="s">
        <v>9</v>
      </c>
      <c r="F954" s="12">
        <v>11</v>
      </c>
      <c r="G954" s="12" t="s">
        <v>11</v>
      </c>
    </row>
    <row r="955" spans="3:7" ht="15" thickBot="1" x14ac:dyDescent="0.35">
      <c r="C955" s="10">
        <v>43255</v>
      </c>
      <c r="D955" s="11">
        <v>0.30952546296296296</v>
      </c>
      <c r="E955" s="12" t="s">
        <v>9</v>
      </c>
      <c r="F955" s="12">
        <v>12</v>
      </c>
      <c r="G955" s="12" t="s">
        <v>10</v>
      </c>
    </row>
    <row r="956" spans="3:7" ht="15" thickBot="1" x14ac:dyDescent="0.35">
      <c r="C956" s="10">
        <v>43255</v>
      </c>
      <c r="D956" s="11">
        <v>0.31017361111111114</v>
      </c>
      <c r="E956" s="12" t="s">
        <v>9</v>
      </c>
      <c r="F956" s="12">
        <v>13</v>
      </c>
      <c r="G956" s="12" t="s">
        <v>10</v>
      </c>
    </row>
    <row r="957" spans="3:7" ht="15" thickBot="1" x14ac:dyDescent="0.35">
      <c r="C957" s="10">
        <v>43255</v>
      </c>
      <c r="D957" s="11">
        <v>0.31282407407407409</v>
      </c>
      <c r="E957" s="12" t="s">
        <v>9</v>
      </c>
      <c r="F957" s="12">
        <v>14</v>
      </c>
      <c r="G957" s="12" t="s">
        <v>11</v>
      </c>
    </row>
    <row r="958" spans="3:7" ht="15" thickBot="1" x14ac:dyDescent="0.35">
      <c r="C958" s="10">
        <v>43255</v>
      </c>
      <c r="D958" s="11">
        <v>0.31289351851851849</v>
      </c>
      <c r="E958" s="12" t="s">
        <v>9</v>
      </c>
      <c r="F958" s="12">
        <v>11</v>
      </c>
      <c r="G958" s="12" t="s">
        <v>11</v>
      </c>
    </row>
    <row r="959" spans="3:7" ht="15" thickBot="1" x14ac:dyDescent="0.35">
      <c r="C959" s="10">
        <v>43255</v>
      </c>
      <c r="D959" s="11">
        <v>0.31611111111111112</v>
      </c>
      <c r="E959" s="12" t="s">
        <v>9</v>
      </c>
      <c r="F959" s="12">
        <v>12</v>
      </c>
      <c r="G959" s="12" t="s">
        <v>11</v>
      </c>
    </row>
    <row r="960" spans="3:7" ht="15" thickBot="1" x14ac:dyDescent="0.35">
      <c r="C960" s="10">
        <v>43255</v>
      </c>
      <c r="D960" s="11">
        <v>0.31655092592592593</v>
      </c>
      <c r="E960" s="12" t="s">
        <v>9</v>
      </c>
      <c r="F960" s="12">
        <v>13</v>
      </c>
      <c r="G960" s="12" t="s">
        <v>11</v>
      </c>
    </row>
    <row r="961" spans="3:7" ht="15" thickBot="1" x14ac:dyDescent="0.35">
      <c r="C961" s="10">
        <v>43255</v>
      </c>
      <c r="D961" s="11">
        <v>0.32030092592592591</v>
      </c>
      <c r="E961" s="12" t="s">
        <v>9</v>
      </c>
      <c r="F961" s="12">
        <v>19</v>
      </c>
      <c r="G961" s="12" t="s">
        <v>11</v>
      </c>
    </row>
    <row r="962" spans="3:7" x14ac:dyDescent="0.3">
      <c r="C962" s="20">
        <v>43255</v>
      </c>
      <c r="D962" s="21">
        <v>0.32032407407407409</v>
      </c>
      <c r="E962" s="22" t="s">
        <v>9</v>
      </c>
      <c r="F962" s="22">
        <v>13</v>
      </c>
      <c r="G962" s="22" t="s">
        <v>11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D99CB-4ED9-4D48-9EE0-ECF8E04B251C}">
  <dimension ref="C4:T919"/>
  <sheetViews>
    <sheetView workbookViewId="0"/>
  </sheetViews>
  <sheetFormatPr defaultRowHeight="14.4" x14ac:dyDescent="0.3"/>
  <cols>
    <col min="3" max="3" width="12.88671875" customWidth="1"/>
    <col min="5" max="5" width="11.6640625" customWidth="1"/>
    <col min="10" max="10" width="31.6640625" customWidth="1"/>
  </cols>
  <sheetData>
    <row r="4" spans="3:20" ht="15" thickBot="1" x14ac:dyDescent="0.35">
      <c r="C4" s="32" t="s">
        <v>0</v>
      </c>
      <c r="D4" s="32" t="s">
        <v>1</v>
      </c>
      <c r="E4" s="32" t="s">
        <v>2</v>
      </c>
      <c r="F4" s="32" t="s">
        <v>3</v>
      </c>
      <c r="G4" s="32" t="s">
        <v>4</v>
      </c>
    </row>
    <row r="5" spans="3:20" ht="15" thickBot="1" x14ac:dyDescent="0.35">
      <c r="C5" s="33" t="s">
        <v>5</v>
      </c>
      <c r="D5" s="33">
        <v>15</v>
      </c>
      <c r="E5" s="34">
        <v>43262</v>
      </c>
      <c r="F5" s="35">
        <v>0.32796296296296296</v>
      </c>
      <c r="G5" s="36">
        <v>0.5</v>
      </c>
    </row>
    <row r="6" spans="3:20" x14ac:dyDescent="0.3">
      <c r="C6" s="37" t="s">
        <v>2</v>
      </c>
      <c r="D6" s="37" t="s">
        <v>3</v>
      </c>
      <c r="E6" s="37" t="s">
        <v>6</v>
      </c>
      <c r="F6" s="37" t="s">
        <v>7</v>
      </c>
      <c r="G6" s="37" t="s">
        <v>8</v>
      </c>
    </row>
    <row r="7" spans="3:20" ht="15" thickBot="1" x14ac:dyDescent="0.35">
      <c r="C7" s="7">
        <v>43255</v>
      </c>
      <c r="D7" s="8">
        <v>0.14546296296296296</v>
      </c>
      <c r="E7" s="9" t="s">
        <v>9</v>
      </c>
      <c r="F7" s="9">
        <v>29</v>
      </c>
      <c r="G7" s="9" t="s">
        <v>10</v>
      </c>
    </row>
    <row r="8" spans="3:20" ht="15" thickBot="1" x14ac:dyDescent="0.35">
      <c r="C8" s="10">
        <v>43255</v>
      </c>
      <c r="D8" s="11">
        <v>0.14773148148148149</v>
      </c>
      <c r="E8" s="12" t="s">
        <v>9</v>
      </c>
      <c r="F8" s="12">
        <v>10</v>
      </c>
      <c r="G8" s="12" t="s">
        <v>11</v>
      </c>
    </row>
    <row r="9" spans="3:20" ht="15" thickBot="1" x14ac:dyDescent="0.35">
      <c r="C9" s="10">
        <v>43255</v>
      </c>
      <c r="D9" s="11">
        <v>0.1479398148148148</v>
      </c>
      <c r="E9" s="12" t="s">
        <v>9</v>
      </c>
      <c r="F9" s="12">
        <v>13</v>
      </c>
      <c r="G9" s="12" t="s">
        <v>11</v>
      </c>
      <c r="J9" t="s">
        <v>12</v>
      </c>
      <c r="K9" s="13">
        <f>SUM( K11:R11 )</f>
        <v>904</v>
      </c>
      <c r="L9" s="13"/>
      <c r="M9" s="14"/>
      <c r="N9" s="14"/>
      <c r="O9" s="14"/>
      <c r="P9" s="14"/>
      <c r="Q9" s="14"/>
      <c r="R9" s="14"/>
    </row>
    <row r="10" spans="3:20" ht="15" thickBot="1" x14ac:dyDescent="0.35">
      <c r="C10" s="10">
        <v>43255</v>
      </c>
      <c r="D10" s="11">
        <v>0.27959490740740739</v>
      </c>
      <c r="E10" s="12" t="s">
        <v>9</v>
      </c>
      <c r="F10" s="12">
        <v>12</v>
      </c>
      <c r="G10" s="12" t="s">
        <v>11</v>
      </c>
      <c r="K10" s="14" t="s">
        <v>65</v>
      </c>
      <c r="L10" s="14" t="s">
        <v>66</v>
      </c>
      <c r="M10" s="14" t="s">
        <v>67</v>
      </c>
      <c r="N10" s="14" t="s">
        <v>68</v>
      </c>
      <c r="O10" s="14" t="s">
        <v>69</v>
      </c>
      <c r="P10" s="14" t="s">
        <v>70</v>
      </c>
      <c r="Q10" s="14" t="s">
        <v>71</v>
      </c>
      <c r="R10" s="14"/>
      <c r="S10" s="14" t="s">
        <v>20</v>
      </c>
    </row>
    <row r="11" spans="3:20" ht="15" thickBot="1" x14ac:dyDescent="0.35">
      <c r="C11" s="10">
        <v>43255</v>
      </c>
      <c r="D11" s="11">
        <v>0.28269675925925924</v>
      </c>
      <c r="E11" s="12" t="s">
        <v>9</v>
      </c>
      <c r="F11" s="12">
        <v>19</v>
      </c>
      <c r="G11" s="12" t="s">
        <v>11</v>
      </c>
      <c r="J11" t="s">
        <v>21</v>
      </c>
      <c r="K11" s="13">
        <f>COUNTIFS($C$7:$C$910, "=2018-06-04" )</f>
        <v>183</v>
      </c>
      <c r="L11" s="13">
        <f>COUNTIFS($C$7:$C$910, "=2018-06-05" )</f>
        <v>109</v>
      </c>
      <c r="M11" s="13">
        <f>COUNTIFS($C$7:$C$910, "=2018-06-06" )</f>
        <v>118</v>
      </c>
      <c r="N11" s="13">
        <f>COUNTIFS($C$7:$C$910, "=2018-06-07" )</f>
        <v>201</v>
      </c>
      <c r="O11" s="13">
        <f>COUNTIFS($C$7:$C$910, "=2018-06-08" )</f>
        <v>90</v>
      </c>
      <c r="P11" s="13">
        <f>COUNTIFS($C$7:$C$910, "=2018-06-09" )</f>
        <v>85</v>
      </c>
      <c r="Q11" s="13">
        <f>COUNTIFS($C$7:$C$910, "=2018-06-10" )</f>
        <v>118</v>
      </c>
      <c r="R11" s="13"/>
      <c r="S11" s="13">
        <f>SUM( K11:Q11 )</f>
        <v>904</v>
      </c>
    </row>
    <row r="12" spans="3:20" ht="15" thickBot="1" x14ac:dyDescent="0.35">
      <c r="C12" s="10">
        <v>43255</v>
      </c>
      <c r="D12" s="11">
        <v>0.28571759259259261</v>
      </c>
      <c r="E12" s="12" t="s">
        <v>9</v>
      </c>
      <c r="F12" s="12">
        <v>19</v>
      </c>
      <c r="G12" s="12" t="s">
        <v>10</v>
      </c>
      <c r="J12" t="s">
        <v>22</v>
      </c>
      <c r="K12" s="13">
        <f>COUNTIFS($C$7:$C$910, "=2018-06-04",  $F$7:$F$910, "&gt;30" )</f>
        <v>0</v>
      </c>
      <c r="L12" s="13">
        <f>COUNTIFS($C$7:$C$910, "=2018-06-05", $F$7:$F$910, "&gt;30" )</f>
        <v>4</v>
      </c>
      <c r="M12" s="13">
        <f>COUNTIFS($C$7:$C$910, "=2018-06-06", $F$7:$F$910, "&gt;30" )</f>
        <v>5</v>
      </c>
      <c r="N12" s="13">
        <f>COUNTIFS($C$7:$C$910, "=2018-06-07", $F$7:$F$910, "&gt;30" )</f>
        <v>8</v>
      </c>
      <c r="O12" s="13">
        <f>COUNTIFS($C$7:$C$910, "=2018-06-08", $F$7:$F$910, "&gt;30" )</f>
        <v>0</v>
      </c>
      <c r="P12" s="13">
        <f>COUNTIFS($C$7:$C$910, "=2018-06-09", $F$7:$F$910, "&gt;30" )</f>
        <v>1</v>
      </c>
      <c r="Q12" s="13">
        <f>COUNTIFS($C$7:$C$910, "=2018-06-10", $F$7:$F$910, "&gt;30" )</f>
        <v>2</v>
      </c>
      <c r="R12" s="13"/>
      <c r="S12" s="13">
        <f>SUM( K12:R12 )</f>
        <v>20</v>
      </c>
      <c r="T12" s="15">
        <f>S12/S11</f>
        <v>2.2123893805309734E-2</v>
      </c>
    </row>
    <row r="13" spans="3:20" ht="15" thickBot="1" x14ac:dyDescent="0.35">
      <c r="C13" s="10">
        <v>43255</v>
      </c>
      <c r="D13" s="11">
        <v>0.28688657407407409</v>
      </c>
      <c r="E13" s="12" t="s">
        <v>9</v>
      </c>
      <c r="F13" s="12">
        <v>21</v>
      </c>
      <c r="G13" s="12" t="s">
        <v>11</v>
      </c>
    </row>
    <row r="14" spans="3:20" ht="15" thickBot="1" x14ac:dyDescent="0.35">
      <c r="C14" s="10">
        <v>43255</v>
      </c>
      <c r="D14" s="11">
        <v>0.28690972222222222</v>
      </c>
      <c r="E14" s="12" t="s">
        <v>9</v>
      </c>
      <c r="F14" s="12">
        <v>14</v>
      </c>
      <c r="G14" s="12" t="s">
        <v>11</v>
      </c>
    </row>
    <row r="15" spans="3:20" ht="15" thickBot="1" x14ac:dyDescent="0.35">
      <c r="C15" s="10">
        <v>43255</v>
      </c>
      <c r="D15" s="11">
        <v>0.29989583333333331</v>
      </c>
      <c r="E15" s="12" t="s">
        <v>9</v>
      </c>
      <c r="F15" s="12">
        <v>12</v>
      </c>
      <c r="G15" s="12" t="s">
        <v>11</v>
      </c>
    </row>
    <row r="16" spans="3:20" ht="15" thickBot="1" x14ac:dyDescent="0.35">
      <c r="C16" s="10">
        <v>43255</v>
      </c>
      <c r="D16" s="11">
        <v>0.30453703703703705</v>
      </c>
      <c r="E16" s="12" t="s">
        <v>9</v>
      </c>
      <c r="F16" s="12">
        <v>12</v>
      </c>
      <c r="G16" s="12" t="s">
        <v>11</v>
      </c>
    </row>
    <row r="17" spans="3:7" ht="15" thickBot="1" x14ac:dyDescent="0.35">
      <c r="C17" s="10">
        <v>43255</v>
      </c>
      <c r="D17" s="11">
        <v>0.3087037037037037</v>
      </c>
      <c r="E17" s="12" t="s">
        <v>9</v>
      </c>
      <c r="F17" s="12">
        <v>14</v>
      </c>
      <c r="G17" s="12" t="s">
        <v>11</v>
      </c>
    </row>
    <row r="18" spans="3:7" ht="15" thickBot="1" x14ac:dyDescent="0.35">
      <c r="C18" s="10">
        <v>43255</v>
      </c>
      <c r="D18" s="11">
        <v>0.30872685185185184</v>
      </c>
      <c r="E18" s="12" t="s">
        <v>9</v>
      </c>
      <c r="F18" s="12">
        <v>11</v>
      </c>
      <c r="G18" s="12" t="s">
        <v>11</v>
      </c>
    </row>
    <row r="19" spans="3:7" ht="15" thickBot="1" x14ac:dyDescent="0.35">
      <c r="C19" s="10">
        <v>43255</v>
      </c>
      <c r="D19" s="11">
        <v>0.30952546296296296</v>
      </c>
      <c r="E19" s="12" t="s">
        <v>9</v>
      </c>
      <c r="F19" s="12">
        <v>12</v>
      </c>
      <c r="G19" s="12" t="s">
        <v>10</v>
      </c>
    </row>
    <row r="20" spans="3:7" ht="15" thickBot="1" x14ac:dyDescent="0.35">
      <c r="C20" s="10">
        <v>43255</v>
      </c>
      <c r="D20" s="11">
        <v>0.31017361111111114</v>
      </c>
      <c r="E20" s="12" t="s">
        <v>9</v>
      </c>
      <c r="F20" s="12">
        <v>13</v>
      </c>
      <c r="G20" s="12" t="s">
        <v>10</v>
      </c>
    </row>
    <row r="21" spans="3:7" ht="15" thickBot="1" x14ac:dyDescent="0.35">
      <c r="C21" s="10">
        <v>43255</v>
      </c>
      <c r="D21" s="11">
        <v>0.31282407407407409</v>
      </c>
      <c r="E21" s="12" t="s">
        <v>9</v>
      </c>
      <c r="F21" s="12">
        <v>14</v>
      </c>
      <c r="G21" s="12" t="s">
        <v>11</v>
      </c>
    </row>
    <row r="22" spans="3:7" ht="15" thickBot="1" x14ac:dyDescent="0.35">
      <c r="C22" s="10">
        <v>43255</v>
      </c>
      <c r="D22" s="11">
        <v>0.31289351851851849</v>
      </c>
      <c r="E22" s="12" t="s">
        <v>9</v>
      </c>
      <c r="F22" s="12">
        <v>11</v>
      </c>
      <c r="G22" s="12" t="s">
        <v>11</v>
      </c>
    </row>
    <row r="23" spans="3:7" ht="15" thickBot="1" x14ac:dyDescent="0.35">
      <c r="C23" s="10">
        <v>43255</v>
      </c>
      <c r="D23" s="11">
        <v>0.31611111111111112</v>
      </c>
      <c r="E23" s="12" t="s">
        <v>9</v>
      </c>
      <c r="F23" s="12">
        <v>12</v>
      </c>
      <c r="G23" s="12" t="s">
        <v>11</v>
      </c>
    </row>
    <row r="24" spans="3:7" ht="15" thickBot="1" x14ac:dyDescent="0.35">
      <c r="C24" s="10">
        <v>43255</v>
      </c>
      <c r="D24" s="11">
        <v>0.31655092592592593</v>
      </c>
      <c r="E24" s="12" t="s">
        <v>9</v>
      </c>
      <c r="F24" s="12">
        <v>13</v>
      </c>
      <c r="G24" s="12" t="s">
        <v>11</v>
      </c>
    </row>
    <row r="25" spans="3:7" ht="15" thickBot="1" x14ac:dyDescent="0.35">
      <c r="C25" s="10">
        <v>43255</v>
      </c>
      <c r="D25" s="11">
        <v>0.32030092592592591</v>
      </c>
      <c r="E25" s="12" t="s">
        <v>9</v>
      </c>
      <c r="F25" s="12">
        <v>19</v>
      </c>
      <c r="G25" s="12" t="s">
        <v>11</v>
      </c>
    </row>
    <row r="26" spans="3:7" ht="15" thickBot="1" x14ac:dyDescent="0.35">
      <c r="C26" s="20">
        <v>43255</v>
      </c>
      <c r="D26" s="21">
        <v>0.32032407407407409</v>
      </c>
      <c r="E26" s="22" t="s">
        <v>9</v>
      </c>
      <c r="F26" s="22">
        <v>13</v>
      </c>
      <c r="G26" s="22" t="s">
        <v>11</v>
      </c>
    </row>
    <row r="27" spans="3:7" ht="15" thickBot="1" x14ac:dyDescent="0.35">
      <c r="C27" s="38">
        <v>43255</v>
      </c>
      <c r="D27" s="39">
        <v>0.3523958333333333</v>
      </c>
      <c r="E27" s="40" t="s">
        <v>9</v>
      </c>
      <c r="F27" s="40">
        <v>23</v>
      </c>
      <c r="G27" s="40" t="s">
        <v>11</v>
      </c>
    </row>
    <row r="28" spans="3:7" ht="15" thickBot="1" x14ac:dyDescent="0.35">
      <c r="C28" s="38">
        <v>43255</v>
      </c>
      <c r="D28" s="39">
        <v>0.36899305555555556</v>
      </c>
      <c r="E28" s="40" t="s">
        <v>9</v>
      </c>
      <c r="F28" s="40">
        <v>22</v>
      </c>
      <c r="G28" s="40" t="s">
        <v>11</v>
      </c>
    </row>
    <row r="29" spans="3:7" ht="15" thickBot="1" x14ac:dyDescent="0.35">
      <c r="C29" s="38">
        <v>43255</v>
      </c>
      <c r="D29" s="39">
        <v>0.38101851851851848</v>
      </c>
      <c r="E29" s="40" t="s">
        <v>9</v>
      </c>
      <c r="F29" s="40">
        <v>22</v>
      </c>
      <c r="G29" s="40" t="s">
        <v>11</v>
      </c>
    </row>
    <row r="30" spans="3:7" ht="15" thickBot="1" x14ac:dyDescent="0.35">
      <c r="C30" s="38">
        <v>43255</v>
      </c>
      <c r="D30" s="39">
        <v>0.38716435185185188</v>
      </c>
      <c r="E30" s="40" t="s">
        <v>9</v>
      </c>
      <c r="F30" s="40">
        <v>16</v>
      </c>
      <c r="G30" s="40" t="s">
        <v>11</v>
      </c>
    </row>
    <row r="31" spans="3:7" ht="15" thickBot="1" x14ac:dyDescent="0.35">
      <c r="C31" s="38">
        <v>43255</v>
      </c>
      <c r="D31" s="39">
        <v>0.4306018518518519</v>
      </c>
      <c r="E31" s="40" t="s">
        <v>9</v>
      </c>
      <c r="F31" s="40">
        <v>6</v>
      </c>
      <c r="G31" s="40" t="s">
        <v>10</v>
      </c>
    </row>
    <row r="32" spans="3:7" ht="15" thickBot="1" x14ac:dyDescent="0.35">
      <c r="C32" s="38">
        <v>43255</v>
      </c>
      <c r="D32" s="39">
        <v>0.43334490740740739</v>
      </c>
      <c r="E32" s="40" t="s">
        <v>9</v>
      </c>
      <c r="F32" s="40">
        <v>11</v>
      </c>
      <c r="G32" s="40" t="s">
        <v>11</v>
      </c>
    </row>
    <row r="33" spans="3:7" ht="15" thickBot="1" x14ac:dyDescent="0.35">
      <c r="C33" s="38">
        <v>43255</v>
      </c>
      <c r="D33" s="39">
        <v>0.43675925925925929</v>
      </c>
      <c r="E33" s="40" t="s">
        <v>9</v>
      </c>
      <c r="F33" s="40">
        <v>9</v>
      </c>
      <c r="G33" s="40" t="s">
        <v>11</v>
      </c>
    </row>
    <row r="34" spans="3:7" ht="15" thickBot="1" x14ac:dyDescent="0.35">
      <c r="C34" s="38">
        <v>43255</v>
      </c>
      <c r="D34" s="39">
        <v>0.44394675925925925</v>
      </c>
      <c r="E34" s="40" t="s">
        <v>9</v>
      </c>
      <c r="F34" s="40">
        <v>11</v>
      </c>
      <c r="G34" s="40" t="s">
        <v>11</v>
      </c>
    </row>
    <row r="35" spans="3:7" ht="15" thickBot="1" x14ac:dyDescent="0.35">
      <c r="C35" s="38">
        <v>43255</v>
      </c>
      <c r="D35" s="39">
        <v>0.44400462962962961</v>
      </c>
      <c r="E35" s="40" t="s">
        <v>9</v>
      </c>
      <c r="F35" s="40">
        <v>21</v>
      </c>
      <c r="G35" s="40" t="s">
        <v>11</v>
      </c>
    </row>
    <row r="36" spans="3:7" ht="15" thickBot="1" x14ac:dyDescent="0.35">
      <c r="C36" s="38">
        <v>43255</v>
      </c>
      <c r="D36" s="39">
        <v>0.44403935185185189</v>
      </c>
      <c r="E36" s="40" t="s">
        <v>9</v>
      </c>
      <c r="F36" s="40">
        <v>17</v>
      </c>
      <c r="G36" s="40" t="s">
        <v>11</v>
      </c>
    </row>
    <row r="37" spans="3:7" ht="15" thickBot="1" x14ac:dyDescent="0.35">
      <c r="C37" s="38">
        <v>43255</v>
      </c>
      <c r="D37" s="39">
        <v>0.44405092592592593</v>
      </c>
      <c r="E37" s="40" t="s">
        <v>9</v>
      </c>
      <c r="F37" s="40">
        <v>12</v>
      </c>
      <c r="G37" s="40" t="s">
        <v>11</v>
      </c>
    </row>
    <row r="38" spans="3:7" ht="15" thickBot="1" x14ac:dyDescent="0.35">
      <c r="C38" s="38">
        <v>43255</v>
      </c>
      <c r="D38" s="39">
        <v>0.44684027777777779</v>
      </c>
      <c r="E38" s="40" t="s">
        <v>9</v>
      </c>
      <c r="F38" s="40">
        <v>8</v>
      </c>
      <c r="G38" s="40" t="s">
        <v>11</v>
      </c>
    </row>
    <row r="39" spans="3:7" ht="15" thickBot="1" x14ac:dyDescent="0.35">
      <c r="C39" s="38">
        <v>43255</v>
      </c>
      <c r="D39" s="39">
        <v>0.44688657407407412</v>
      </c>
      <c r="E39" s="40" t="s">
        <v>9</v>
      </c>
      <c r="F39" s="40">
        <v>25</v>
      </c>
      <c r="G39" s="40" t="s">
        <v>11</v>
      </c>
    </row>
    <row r="40" spans="3:7" ht="15" thickBot="1" x14ac:dyDescent="0.35">
      <c r="C40" s="38">
        <v>43255</v>
      </c>
      <c r="D40" s="39">
        <v>0.44689814814814816</v>
      </c>
      <c r="E40" s="40" t="s">
        <v>9</v>
      </c>
      <c r="F40" s="40">
        <v>11</v>
      </c>
      <c r="G40" s="40" t="s">
        <v>11</v>
      </c>
    </row>
    <row r="41" spans="3:7" ht="15" thickBot="1" x14ac:dyDescent="0.35">
      <c r="C41" s="38">
        <v>43255</v>
      </c>
      <c r="D41" s="39">
        <v>0.44784722222222223</v>
      </c>
      <c r="E41" s="40" t="s">
        <v>9</v>
      </c>
      <c r="F41" s="40">
        <v>9</v>
      </c>
      <c r="G41" s="40" t="s">
        <v>10</v>
      </c>
    </row>
    <row r="42" spans="3:7" ht="15" thickBot="1" x14ac:dyDescent="0.35">
      <c r="C42" s="38">
        <v>43255</v>
      </c>
      <c r="D42" s="39">
        <v>0.44787037037037036</v>
      </c>
      <c r="E42" s="40" t="s">
        <v>9</v>
      </c>
      <c r="F42" s="40">
        <v>14</v>
      </c>
      <c r="G42" s="40" t="s">
        <v>10</v>
      </c>
    </row>
    <row r="43" spans="3:7" ht="15" thickBot="1" x14ac:dyDescent="0.35">
      <c r="C43" s="38">
        <v>43255</v>
      </c>
      <c r="D43" s="39">
        <v>0.4478935185185185</v>
      </c>
      <c r="E43" s="40" t="s">
        <v>9</v>
      </c>
      <c r="F43" s="40">
        <v>17</v>
      </c>
      <c r="G43" s="40" t="s">
        <v>10</v>
      </c>
    </row>
    <row r="44" spans="3:7" ht="15" thickBot="1" x14ac:dyDescent="0.35">
      <c r="C44" s="38">
        <v>43255</v>
      </c>
      <c r="D44" s="39">
        <v>0.45003472222222224</v>
      </c>
      <c r="E44" s="40" t="s">
        <v>9</v>
      </c>
      <c r="F44" s="40">
        <v>12</v>
      </c>
      <c r="G44" s="40" t="s">
        <v>11</v>
      </c>
    </row>
    <row r="45" spans="3:7" ht="15" thickBot="1" x14ac:dyDescent="0.35">
      <c r="C45" s="38">
        <v>43255</v>
      </c>
      <c r="D45" s="39">
        <v>0.45005787037037037</v>
      </c>
      <c r="E45" s="40" t="s">
        <v>9</v>
      </c>
      <c r="F45" s="40">
        <v>10</v>
      </c>
      <c r="G45" s="40" t="s">
        <v>11</v>
      </c>
    </row>
    <row r="46" spans="3:7" ht="15" thickBot="1" x14ac:dyDescent="0.35">
      <c r="C46" s="38">
        <v>43255</v>
      </c>
      <c r="D46" s="39">
        <v>0.45565972222222223</v>
      </c>
      <c r="E46" s="40" t="s">
        <v>9</v>
      </c>
      <c r="F46" s="40">
        <v>13</v>
      </c>
      <c r="G46" s="40" t="s">
        <v>11</v>
      </c>
    </row>
    <row r="47" spans="3:7" ht="15" thickBot="1" x14ac:dyDescent="0.35">
      <c r="C47" s="38">
        <v>43255</v>
      </c>
      <c r="D47" s="39">
        <v>0.4566087962962963</v>
      </c>
      <c r="E47" s="40" t="s">
        <v>9</v>
      </c>
      <c r="F47" s="40">
        <v>12</v>
      </c>
      <c r="G47" s="40" t="s">
        <v>11</v>
      </c>
    </row>
    <row r="48" spans="3:7" ht="15" thickBot="1" x14ac:dyDescent="0.35">
      <c r="C48" s="38">
        <v>43255</v>
      </c>
      <c r="D48" s="39">
        <v>0.46148148148148144</v>
      </c>
      <c r="E48" s="40" t="s">
        <v>9</v>
      </c>
      <c r="F48" s="40">
        <v>11</v>
      </c>
      <c r="G48" s="40" t="s">
        <v>11</v>
      </c>
    </row>
    <row r="49" spans="3:7" ht="15" thickBot="1" x14ac:dyDescent="0.35">
      <c r="C49" s="38">
        <v>43255</v>
      </c>
      <c r="D49" s="39">
        <v>0.49181712962962965</v>
      </c>
      <c r="E49" s="40" t="s">
        <v>9</v>
      </c>
      <c r="F49" s="40">
        <v>10</v>
      </c>
      <c r="G49" s="40" t="s">
        <v>11</v>
      </c>
    </row>
    <row r="50" spans="3:7" ht="15" thickBot="1" x14ac:dyDescent="0.35">
      <c r="C50" s="38">
        <v>43255</v>
      </c>
      <c r="D50" s="39">
        <v>0.49553240740740739</v>
      </c>
      <c r="E50" s="40" t="s">
        <v>9</v>
      </c>
      <c r="F50" s="40">
        <v>21</v>
      </c>
      <c r="G50" s="40" t="s">
        <v>10</v>
      </c>
    </row>
    <row r="51" spans="3:7" ht="15" thickBot="1" x14ac:dyDescent="0.35">
      <c r="C51" s="38">
        <v>43255</v>
      </c>
      <c r="D51" s="39">
        <v>0.49556712962962962</v>
      </c>
      <c r="E51" s="40" t="s">
        <v>9</v>
      </c>
      <c r="F51" s="40">
        <v>28</v>
      </c>
      <c r="G51" s="40" t="s">
        <v>10</v>
      </c>
    </row>
    <row r="52" spans="3:7" ht="15" thickBot="1" x14ac:dyDescent="0.35">
      <c r="C52" s="38">
        <v>43255</v>
      </c>
      <c r="D52" s="39">
        <v>0.49636574074074075</v>
      </c>
      <c r="E52" s="40" t="s">
        <v>9</v>
      </c>
      <c r="F52" s="40">
        <v>13</v>
      </c>
      <c r="G52" s="40" t="s">
        <v>11</v>
      </c>
    </row>
    <row r="53" spans="3:7" ht="15" thickBot="1" x14ac:dyDescent="0.35">
      <c r="C53" s="38">
        <v>43255</v>
      </c>
      <c r="D53" s="39">
        <v>0.49678240740740742</v>
      </c>
      <c r="E53" s="40" t="s">
        <v>9</v>
      </c>
      <c r="F53" s="40">
        <v>12</v>
      </c>
      <c r="G53" s="40" t="s">
        <v>11</v>
      </c>
    </row>
    <row r="54" spans="3:7" ht="15" thickBot="1" x14ac:dyDescent="0.35">
      <c r="C54" s="38">
        <v>43255</v>
      </c>
      <c r="D54" s="39">
        <v>0.5055439814814815</v>
      </c>
      <c r="E54" s="40" t="s">
        <v>9</v>
      </c>
      <c r="F54" s="40">
        <v>19</v>
      </c>
      <c r="G54" s="40" t="s">
        <v>10</v>
      </c>
    </row>
    <row r="55" spans="3:7" ht="15" thickBot="1" x14ac:dyDescent="0.35">
      <c r="C55" s="38">
        <v>43255</v>
      </c>
      <c r="D55" s="39">
        <v>0.50559027777777776</v>
      </c>
      <c r="E55" s="40" t="s">
        <v>9</v>
      </c>
      <c r="F55" s="40">
        <v>26</v>
      </c>
      <c r="G55" s="40" t="s">
        <v>10</v>
      </c>
    </row>
    <row r="56" spans="3:7" ht="15" thickBot="1" x14ac:dyDescent="0.35">
      <c r="C56" s="38">
        <v>43255</v>
      </c>
      <c r="D56" s="39">
        <v>0.50755787037037037</v>
      </c>
      <c r="E56" s="40" t="s">
        <v>9</v>
      </c>
      <c r="F56" s="40">
        <v>26</v>
      </c>
      <c r="G56" s="40" t="s">
        <v>11</v>
      </c>
    </row>
    <row r="57" spans="3:7" ht="15" thickBot="1" x14ac:dyDescent="0.35">
      <c r="C57" s="38">
        <v>43255</v>
      </c>
      <c r="D57" s="39">
        <v>0.53383101851851855</v>
      </c>
      <c r="E57" s="40" t="s">
        <v>9</v>
      </c>
      <c r="F57" s="40">
        <v>12</v>
      </c>
      <c r="G57" s="40" t="s">
        <v>11</v>
      </c>
    </row>
    <row r="58" spans="3:7" ht="15" thickBot="1" x14ac:dyDescent="0.35">
      <c r="C58" s="38">
        <v>43255</v>
      </c>
      <c r="D58" s="39">
        <v>0.54293981481481479</v>
      </c>
      <c r="E58" s="40" t="s">
        <v>9</v>
      </c>
      <c r="F58" s="40">
        <v>13</v>
      </c>
      <c r="G58" s="40" t="s">
        <v>11</v>
      </c>
    </row>
    <row r="59" spans="3:7" ht="15" thickBot="1" x14ac:dyDescent="0.35">
      <c r="C59" s="38">
        <v>43255</v>
      </c>
      <c r="D59" s="39">
        <v>0.57165509259259262</v>
      </c>
      <c r="E59" s="40" t="s">
        <v>9</v>
      </c>
      <c r="F59" s="40">
        <v>25</v>
      </c>
      <c r="G59" s="40" t="s">
        <v>11</v>
      </c>
    </row>
    <row r="60" spans="3:7" ht="15" thickBot="1" x14ac:dyDescent="0.35">
      <c r="C60" s="38">
        <v>43255</v>
      </c>
      <c r="D60" s="39">
        <v>0.5716782407407407</v>
      </c>
      <c r="E60" s="40" t="s">
        <v>9</v>
      </c>
      <c r="F60" s="40">
        <v>16</v>
      </c>
      <c r="G60" s="40" t="s">
        <v>11</v>
      </c>
    </row>
    <row r="61" spans="3:7" ht="15" thickBot="1" x14ac:dyDescent="0.35">
      <c r="C61" s="38">
        <v>43255</v>
      </c>
      <c r="D61" s="39">
        <v>0.58237268518518526</v>
      </c>
      <c r="E61" s="40" t="s">
        <v>9</v>
      </c>
      <c r="F61" s="40">
        <v>10</v>
      </c>
      <c r="G61" s="40" t="s">
        <v>10</v>
      </c>
    </row>
    <row r="62" spans="3:7" ht="15" thickBot="1" x14ac:dyDescent="0.35">
      <c r="C62" s="38">
        <v>43255</v>
      </c>
      <c r="D62" s="39">
        <v>0.5823842592592593</v>
      </c>
      <c r="E62" s="40" t="s">
        <v>9</v>
      </c>
      <c r="F62" s="40">
        <v>13</v>
      </c>
      <c r="G62" s="40" t="s">
        <v>10</v>
      </c>
    </row>
    <row r="63" spans="3:7" ht="15" thickBot="1" x14ac:dyDescent="0.35">
      <c r="C63" s="38">
        <v>43255</v>
      </c>
      <c r="D63" s="39">
        <v>0.58239583333333333</v>
      </c>
      <c r="E63" s="40" t="s">
        <v>9</v>
      </c>
      <c r="F63" s="40">
        <v>24</v>
      </c>
      <c r="G63" s="40" t="s">
        <v>10</v>
      </c>
    </row>
    <row r="64" spans="3:7" ht="15" thickBot="1" x14ac:dyDescent="0.35">
      <c r="C64" s="38">
        <v>43255</v>
      </c>
      <c r="D64" s="39">
        <v>0.58240740740740737</v>
      </c>
      <c r="E64" s="40" t="s">
        <v>9</v>
      </c>
      <c r="F64" s="40">
        <v>18</v>
      </c>
      <c r="G64" s="40" t="s">
        <v>10</v>
      </c>
    </row>
    <row r="65" spans="3:7" ht="15" thickBot="1" x14ac:dyDescent="0.35">
      <c r="C65" s="38">
        <v>43255</v>
      </c>
      <c r="D65" s="39">
        <v>0.58241898148148141</v>
      </c>
      <c r="E65" s="40" t="s">
        <v>9</v>
      </c>
      <c r="F65" s="40">
        <v>20</v>
      </c>
      <c r="G65" s="40" t="s">
        <v>10</v>
      </c>
    </row>
    <row r="66" spans="3:7" ht="15" thickBot="1" x14ac:dyDescent="0.35">
      <c r="C66" s="38">
        <v>43255</v>
      </c>
      <c r="D66" s="39">
        <v>0.58243055555555556</v>
      </c>
      <c r="E66" s="40" t="s">
        <v>9</v>
      </c>
      <c r="F66" s="40">
        <v>17</v>
      </c>
      <c r="G66" s="40" t="s">
        <v>10</v>
      </c>
    </row>
    <row r="67" spans="3:7" ht="15" thickBot="1" x14ac:dyDescent="0.35">
      <c r="C67" s="38">
        <v>43255</v>
      </c>
      <c r="D67" s="39">
        <v>0.58258101851851851</v>
      </c>
      <c r="E67" s="40" t="s">
        <v>9</v>
      </c>
      <c r="F67" s="40">
        <v>21</v>
      </c>
      <c r="G67" s="40" t="s">
        <v>10</v>
      </c>
    </row>
    <row r="68" spans="3:7" ht="15" thickBot="1" x14ac:dyDescent="0.35">
      <c r="C68" s="38">
        <v>43255</v>
      </c>
      <c r="D68" s="39">
        <v>0.58259259259259266</v>
      </c>
      <c r="E68" s="40" t="s">
        <v>9</v>
      </c>
      <c r="F68" s="40">
        <v>17</v>
      </c>
      <c r="G68" s="40" t="s">
        <v>10</v>
      </c>
    </row>
    <row r="69" spans="3:7" ht="15" thickBot="1" x14ac:dyDescent="0.35">
      <c r="C69" s="38">
        <v>43255</v>
      </c>
      <c r="D69" s="39">
        <v>0.5826041666666667</v>
      </c>
      <c r="E69" s="40" t="s">
        <v>9</v>
      </c>
      <c r="F69" s="40">
        <v>17</v>
      </c>
      <c r="G69" s="40" t="s">
        <v>10</v>
      </c>
    </row>
    <row r="70" spans="3:7" ht="15" thickBot="1" x14ac:dyDescent="0.35">
      <c r="C70" s="38">
        <v>43255</v>
      </c>
      <c r="D70" s="39">
        <v>0.58261574074074074</v>
      </c>
      <c r="E70" s="40" t="s">
        <v>9</v>
      </c>
      <c r="F70" s="40">
        <v>26</v>
      </c>
      <c r="G70" s="40" t="s">
        <v>10</v>
      </c>
    </row>
    <row r="71" spans="3:7" ht="15" thickBot="1" x14ac:dyDescent="0.35">
      <c r="C71" s="38">
        <v>43255</v>
      </c>
      <c r="D71" s="39">
        <v>0.58265046296296297</v>
      </c>
      <c r="E71" s="40" t="s">
        <v>9</v>
      </c>
      <c r="F71" s="40">
        <v>21</v>
      </c>
      <c r="G71" s="40" t="s">
        <v>10</v>
      </c>
    </row>
    <row r="72" spans="3:7" ht="15" thickBot="1" x14ac:dyDescent="0.35">
      <c r="C72" s="38">
        <v>43255</v>
      </c>
      <c r="D72" s="39">
        <v>0.58758101851851852</v>
      </c>
      <c r="E72" s="40" t="s">
        <v>9</v>
      </c>
      <c r="F72" s="40">
        <v>25</v>
      </c>
      <c r="G72" s="40" t="s">
        <v>10</v>
      </c>
    </row>
    <row r="73" spans="3:7" ht="15" thickBot="1" x14ac:dyDescent="0.35">
      <c r="C73" s="38">
        <v>43255</v>
      </c>
      <c r="D73" s="39">
        <v>0.58940972222222221</v>
      </c>
      <c r="E73" s="40" t="s">
        <v>9</v>
      </c>
      <c r="F73" s="40">
        <v>20</v>
      </c>
      <c r="G73" s="40" t="s">
        <v>10</v>
      </c>
    </row>
    <row r="74" spans="3:7" ht="15" thickBot="1" x14ac:dyDescent="0.35">
      <c r="C74" s="38">
        <v>43255</v>
      </c>
      <c r="D74" s="39">
        <v>0.58942129629629625</v>
      </c>
      <c r="E74" s="40" t="s">
        <v>9</v>
      </c>
      <c r="F74" s="40">
        <v>16</v>
      </c>
      <c r="G74" s="40" t="s">
        <v>10</v>
      </c>
    </row>
    <row r="75" spans="3:7" ht="15" thickBot="1" x14ac:dyDescent="0.35">
      <c r="C75" s="38">
        <v>43255</v>
      </c>
      <c r="D75" s="39">
        <v>0.59525462962962961</v>
      </c>
      <c r="E75" s="40" t="s">
        <v>9</v>
      </c>
      <c r="F75" s="40">
        <v>10</v>
      </c>
      <c r="G75" s="40" t="s">
        <v>11</v>
      </c>
    </row>
    <row r="76" spans="3:7" ht="15" thickBot="1" x14ac:dyDescent="0.35">
      <c r="C76" s="38">
        <v>43255</v>
      </c>
      <c r="D76" s="39">
        <v>0.60107638888888892</v>
      </c>
      <c r="E76" s="40" t="s">
        <v>9</v>
      </c>
      <c r="F76" s="40">
        <v>11</v>
      </c>
      <c r="G76" s="40" t="s">
        <v>11</v>
      </c>
    </row>
    <row r="77" spans="3:7" ht="15" thickBot="1" x14ac:dyDescent="0.35">
      <c r="C77" s="38">
        <v>43255</v>
      </c>
      <c r="D77" s="39">
        <v>0.62589120370370377</v>
      </c>
      <c r="E77" s="40" t="s">
        <v>9</v>
      </c>
      <c r="F77" s="40">
        <v>11</v>
      </c>
      <c r="G77" s="40" t="s">
        <v>10</v>
      </c>
    </row>
    <row r="78" spans="3:7" ht="15" thickBot="1" x14ac:dyDescent="0.35">
      <c r="C78" s="38">
        <v>43255</v>
      </c>
      <c r="D78" s="39">
        <v>0.62594907407407407</v>
      </c>
      <c r="E78" s="40" t="s">
        <v>9</v>
      </c>
      <c r="F78" s="40">
        <v>21</v>
      </c>
      <c r="G78" s="40" t="s">
        <v>10</v>
      </c>
    </row>
    <row r="79" spans="3:7" ht="15" thickBot="1" x14ac:dyDescent="0.35">
      <c r="C79" s="38">
        <v>43255</v>
      </c>
      <c r="D79" s="39">
        <v>0.62597222222222226</v>
      </c>
      <c r="E79" s="40" t="s">
        <v>9</v>
      </c>
      <c r="F79" s="40">
        <v>20</v>
      </c>
      <c r="G79" s="40" t="s">
        <v>10</v>
      </c>
    </row>
    <row r="80" spans="3:7" ht="15" thickBot="1" x14ac:dyDescent="0.35">
      <c r="C80" s="38">
        <v>43255</v>
      </c>
      <c r="D80" s="39">
        <v>0.6275115740740741</v>
      </c>
      <c r="E80" s="40" t="s">
        <v>9</v>
      </c>
      <c r="F80" s="40">
        <v>19</v>
      </c>
      <c r="G80" s="40" t="s">
        <v>10</v>
      </c>
    </row>
    <row r="81" spans="3:7" ht="15" thickBot="1" x14ac:dyDescent="0.35">
      <c r="C81" s="38">
        <v>43255</v>
      </c>
      <c r="D81" s="39">
        <v>0.62753472222222217</v>
      </c>
      <c r="E81" s="40" t="s">
        <v>9</v>
      </c>
      <c r="F81" s="40">
        <v>17</v>
      </c>
      <c r="G81" s="40" t="s">
        <v>10</v>
      </c>
    </row>
    <row r="82" spans="3:7" ht="15" thickBot="1" x14ac:dyDescent="0.35">
      <c r="C82" s="38">
        <v>43255</v>
      </c>
      <c r="D82" s="39">
        <v>0.62754629629629632</v>
      </c>
      <c r="E82" s="40" t="s">
        <v>9</v>
      </c>
      <c r="F82" s="40">
        <v>15</v>
      </c>
      <c r="G82" s="40" t="s">
        <v>10</v>
      </c>
    </row>
    <row r="83" spans="3:7" ht="15" thickBot="1" x14ac:dyDescent="0.35">
      <c r="C83" s="38">
        <v>43255</v>
      </c>
      <c r="D83" s="39">
        <v>0.62758101851851855</v>
      </c>
      <c r="E83" s="40" t="s">
        <v>9</v>
      </c>
      <c r="F83" s="40">
        <v>16</v>
      </c>
      <c r="G83" s="40" t="s">
        <v>10</v>
      </c>
    </row>
    <row r="84" spans="3:7" ht="15" thickBot="1" x14ac:dyDescent="0.35">
      <c r="C84" s="38">
        <v>43255</v>
      </c>
      <c r="D84" s="39">
        <v>0.66834490740740737</v>
      </c>
      <c r="E84" s="40" t="s">
        <v>9</v>
      </c>
      <c r="F84" s="40">
        <v>10</v>
      </c>
      <c r="G84" s="40" t="s">
        <v>11</v>
      </c>
    </row>
    <row r="85" spans="3:7" ht="15" thickBot="1" x14ac:dyDescent="0.35">
      <c r="C85" s="38">
        <v>43255</v>
      </c>
      <c r="D85" s="39">
        <v>0.66951388888888885</v>
      </c>
      <c r="E85" s="40" t="s">
        <v>9</v>
      </c>
      <c r="F85" s="40">
        <v>27</v>
      </c>
      <c r="G85" s="40" t="s">
        <v>10</v>
      </c>
    </row>
    <row r="86" spans="3:7" ht="15" thickBot="1" x14ac:dyDescent="0.35">
      <c r="C86" s="38">
        <v>43255</v>
      </c>
      <c r="D86" s="39">
        <v>0.66953703703703704</v>
      </c>
      <c r="E86" s="40" t="s">
        <v>9</v>
      </c>
      <c r="F86" s="40">
        <v>25</v>
      </c>
      <c r="G86" s="40" t="s">
        <v>10</v>
      </c>
    </row>
    <row r="87" spans="3:7" ht="15" thickBot="1" x14ac:dyDescent="0.35">
      <c r="C87" s="38">
        <v>43255</v>
      </c>
      <c r="D87" s="39">
        <v>0.67818287037037039</v>
      </c>
      <c r="E87" s="40" t="s">
        <v>9</v>
      </c>
      <c r="F87" s="40">
        <v>19</v>
      </c>
      <c r="G87" s="40" t="s">
        <v>10</v>
      </c>
    </row>
    <row r="88" spans="3:7" ht="15" thickBot="1" x14ac:dyDescent="0.35">
      <c r="C88" s="38">
        <v>43255</v>
      </c>
      <c r="D88" s="39">
        <v>0.67843749999999992</v>
      </c>
      <c r="E88" s="40" t="s">
        <v>9</v>
      </c>
      <c r="F88" s="40">
        <v>22</v>
      </c>
      <c r="G88" s="40" t="s">
        <v>11</v>
      </c>
    </row>
    <row r="89" spans="3:7" ht="15" thickBot="1" x14ac:dyDescent="0.35">
      <c r="C89" s="38">
        <v>43255</v>
      </c>
      <c r="D89" s="39">
        <v>0.68064814814814811</v>
      </c>
      <c r="E89" s="40" t="s">
        <v>9</v>
      </c>
      <c r="F89" s="40">
        <v>10</v>
      </c>
      <c r="G89" s="40" t="s">
        <v>10</v>
      </c>
    </row>
    <row r="90" spans="3:7" ht="15" thickBot="1" x14ac:dyDescent="0.35">
      <c r="C90" s="38">
        <v>43255</v>
      </c>
      <c r="D90" s="39">
        <v>0.68142361111111116</v>
      </c>
      <c r="E90" s="40" t="s">
        <v>9</v>
      </c>
      <c r="F90" s="40">
        <v>22</v>
      </c>
      <c r="G90" s="40" t="s">
        <v>10</v>
      </c>
    </row>
    <row r="91" spans="3:7" ht="15" thickBot="1" x14ac:dyDescent="0.35">
      <c r="C91" s="38">
        <v>43255</v>
      </c>
      <c r="D91" s="39">
        <v>0.68552083333333336</v>
      </c>
      <c r="E91" s="40" t="s">
        <v>9</v>
      </c>
      <c r="F91" s="40">
        <v>20</v>
      </c>
      <c r="G91" s="40" t="s">
        <v>10</v>
      </c>
    </row>
    <row r="92" spans="3:7" ht="15" thickBot="1" x14ac:dyDescent="0.35">
      <c r="C92" s="38">
        <v>43255</v>
      </c>
      <c r="D92" s="39">
        <v>0.68554398148148143</v>
      </c>
      <c r="E92" s="40" t="s">
        <v>9</v>
      </c>
      <c r="F92" s="40">
        <v>15</v>
      </c>
      <c r="G92" s="40" t="s">
        <v>10</v>
      </c>
    </row>
    <row r="93" spans="3:7" ht="15" thickBot="1" x14ac:dyDescent="0.35">
      <c r="C93" s="38">
        <v>43255</v>
      </c>
      <c r="D93" s="39">
        <v>0.68555555555555558</v>
      </c>
      <c r="E93" s="40" t="s">
        <v>9</v>
      </c>
      <c r="F93" s="40">
        <v>18</v>
      </c>
      <c r="G93" s="40" t="s">
        <v>10</v>
      </c>
    </row>
    <row r="94" spans="3:7" ht="15" thickBot="1" x14ac:dyDescent="0.35">
      <c r="C94" s="38">
        <v>43255</v>
      </c>
      <c r="D94" s="39">
        <v>0.68556712962962962</v>
      </c>
      <c r="E94" s="40" t="s">
        <v>9</v>
      </c>
      <c r="F94" s="40">
        <v>18</v>
      </c>
      <c r="G94" s="40" t="s">
        <v>10</v>
      </c>
    </row>
    <row r="95" spans="3:7" ht="15" thickBot="1" x14ac:dyDescent="0.35">
      <c r="C95" s="38">
        <v>43255</v>
      </c>
      <c r="D95" s="39">
        <v>0.68557870370370377</v>
      </c>
      <c r="E95" s="40" t="s">
        <v>9</v>
      </c>
      <c r="F95" s="40">
        <v>25</v>
      </c>
      <c r="G95" s="40" t="s">
        <v>10</v>
      </c>
    </row>
    <row r="96" spans="3:7" ht="15" thickBot="1" x14ac:dyDescent="0.35">
      <c r="C96" s="38">
        <v>43255</v>
      </c>
      <c r="D96" s="39">
        <v>0.6855902777777777</v>
      </c>
      <c r="E96" s="40" t="s">
        <v>9</v>
      </c>
      <c r="F96" s="40">
        <v>20</v>
      </c>
      <c r="G96" s="40" t="s">
        <v>10</v>
      </c>
    </row>
    <row r="97" spans="3:7" ht="15" thickBot="1" x14ac:dyDescent="0.35">
      <c r="C97" s="38">
        <v>43255</v>
      </c>
      <c r="D97" s="39">
        <v>0.68751157407407415</v>
      </c>
      <c r="E97" s="40" t="s">
        <v>9</v>
      </c>
      <c r="F97" s="40">
        <v>14</v>
      </c>
      <c r="G97" s="40" t="s">
        <v>11</v>
      </c>
    </row>
    <row r="98" spans="3:7" ht="15" thickBot="1" x14ac:dyDescent="0.35">
      <c r="C98" s="38">
        <v>43255</v>
      </c>
      <c r="D98" s="39">
        <v>0.69410879629629629</v>
      </c>
      <c r="E98" s="40" t="s">
        <v>9</v>
      </c>
      <c r="F98" s="40">
        <v>12</v>
      </c>
      <c r="G98" s="40" t="s">
        <v>11</v>
      </c>
    </row>
    <row r="99" spans="3:7" ht="15" thickBot="1" x14ac:dyDescent="0.35">
      <c r="C99" s="38">
        <v>43255</v>
      </c>
      <c r="D99" s="39">
        <v>0.69464120370370364</v>
      </c>
      <c r="E99" s="40" t="s">
        <v>9</v>
      </c>
      <c r="F99" s="40">
        <v>10</v>
      </c>
      <c r="G99" s="40" t="s">
        <v>10</v>
      </c>
    </row>
    <row r="100" spans="3:7" ht="15" thickBot="1" x14ac:dyDescent="0.35">
      <c r="C100" s="38">
        <v>43255</v>
      </c>
      <c r="D100" s="39">
        <v>0.69486111111111104</v>
      </c>
      <c r="E100" s="40" t="s">
        <v>9</v>
      </c>
      <c r="F100" s="40">
        <v>13</v>
      </c>
      <c r="G100" s="40" t="s">
        <v>10</v>
      </c>
    </row>
    <row r="101" spans="3:7" ht="15" thickBot="1" x14ac:dyDescent="0.35">
      <c r="C101" s="38">
        <v>43255</v>
      </c>
      <c r="D101" s="39">
        <v>0.69569444444444439</v>
      </c>
      <c r="E101" s="40" t="s">
        <v>9</v>
      </c>
      <c r="F101" s="40">
        <v>26</v>
      </c>
      <c r="G101" s="40" t="s">
        <v>10</v>
      </c>
    </row>
    <row r="102" spans="3:7" ht="15" thickBot="1" x14ac:dyDescent="0.35">
      <c r="C102" s="38">
        <v>43255</v>
      </c>
      <c r="D102" s="39">
        <v>0.69790509259259259</v>
      </c>
      <c r="E102" s="40" t="s">
        <v>9</v>
      </c>
      <c r="F102" s="40">
        <v>12</v>
      </c>
      <c r="G102" s="40" t="s">
        <v>10</v>
      </c>
    </row>
    <row r="103" spans="3:7" ht="15" thickBot="1" x14ac:dyDescent="0.35">
      <c r="C103" s="38">
        <v>43255</v>
      </c>
      <c r="D103" s="39">
        <v>0.69798611111111108</v>
      </c>
      <c r="E103" s="40" t="s">
        <v>9</v>
      </c>
      <c r="F103" s="40">
        <v>12</v>
      </c>
      <c r="G103" s="40" t="s">
        <v>10</v>
      </c>
    </row>
    <row r="104" spans="3:7" ht="15" thickBot="1" x14ac:dyDescent="0.35">
      <c r="C104" s="38">
        <v>43255</v>
      </c>
      <c r="D104" s="39">
        <v>0.69930555555555562</v>
      </c>
      <c r="E104" s="40" t="s">
        <v>9</v>
      </c>
      <c r="F104" s="40">
        <v>12</v>
      </c>
      <c r="G104" s="40" t="s">
        <v>11</v>
      </c>
    </row>
    <row r="105" spans="3:7" ht="15" thickBot="1" x14ac:dyDescent="0.35">
      <c r="C105" s="38">
        <v>43255</v>
      </c>
      <c r="D105" s="39">
        <v>0.69944444444444442</v>
      </c>
      <c r="E105" s="40" t="s">
        <v>9</v>
      </c>
      <c r="F105" s="40">
        <v>13</v>
      </c>
      <c r="G105" s="40" t="s">
        <v>10</v>
      </c>
    </row>
    <row r="106" spans="3:7" ht="15" thickBot="1" x14ac:dyDescent="0.35">
      <c r="C106" s="38">
        <v>43255</v>
      </c>
      <c r="D106" s="39">
        <v>0.70032407407407404</v>
      </c>
      <c r="E106" s="40" t="s">
        <v>9</v>
      </c>
      <c r="F106" s="40">
        <v>22</v>
      </c>
      <c r="G106" s="40" t="s">
        <v>10</v>
      </c>
    </row>
    <row r="107" spans="3:7" ht="15" thickBot="1" x14ac:dyDescent="0.35">
      <c r="C107" s="38">
        <v>43255</v>
      </c>
      <c r="D107" s="39">
        <v>0.70034722222222223</v>
      </c>
      <c r="E107" s="40" t="s">
        <v>9</v>
      </c>
      <c r="F107" s="40">
        <v>21</v>
      </c>
      <c r="G107" s="40" t="s">
        <v>10</v>
      </c>
    </row>
    <row r="108" spans="3:7" ht="15" thickBot="1" x14ac:dyDescent="0.35">
      <c r="C108" s="38">
        <v>43255</v>
      </c>
      <c r="D108" s="39">
        <v>0.70035879629629638</v>
      </c>
      <c r="E108" s="40" t="s">
        <v>9</v>
      </c>
      <c r="F108" s="40">
        <v>21</v>
      </c>
      <c r="G108" s="40" t="s">
        <v>10</v>
      </c>
    </row>
    <row r="109" spans="3:7" ht="15" thickBot="1" x14ac:dyDescent="0.35">
      <c r="C109" s="38">
        <v>43255</v>
      </c>
      <c r="D109" s="39">
        <v>0.70037037037037031</v>
      </c>
      <c r="E109" s="40" t="s">
        <v>9</v>
      </c>
      <c r="F109" s="40">
        <v>15</v>
      </c>
      <c r="G109" s="40" t="s">
        <v>10</v>
      </c>
    </row>
    <row r="110" spans="3:7" ht="15" thickBot="1" x14ac:dyDescent="0.35">
      <c r="C110" s="38">
        <v>43255</v>
      </c>
      <c r="D110" s="39">
        <v>0.70038194444444446</v>
      </c>
      <c r="E110" s="40" t="s">
        <v>9</v>
      </c>
      <c r="F110" s="40">
        <v>16</v>
      </c>
      <c r="G110" s="40" t="s">
        <v>10</v>
      </c>
    </row>
    <row r="111" spans="3:7" ht="15" thickBot="1" x14ac:dyDescent="0.35">
      <c r="C111" s="38">
        <v>43255</v>
      </c>
      <c r="D111" s="39">
        <v>0.7003935185185185</v>
      </c>
      <c r="E111" s="40" t="s">
        <v>9</v>
      </c>
      <c r="F111" s="40">
        <v>17</v>
      </c>
      <c r="G111" s="40" t="s">
        <v>10</v>
      </c>
    </row>
    <row r="112" spans="3:7" ht="15" thickBot="1" x14ac:dyDescent="0.35">
      <c r="C112" s="38">
        <v>43255</v>
      </c>
      <c r="D112" s="39">
        <v>0.70063657407407398</v>
      </c>
      <c r="E112" s="40" t="s">
        <v>9</v>
      </c>
      <c r="F112" s="40">
        <v>24</v>
      </c>
      <c r="G112" s="40" t="s">
        <v>10</v>
      </c>
    </row>
    <row r="113" spans="3:7" ht="15" thickBot="1" x14ac:dyDescent="0.35">
      <c r="C113" s="38">
        <v>43255</v>
      </c>
      <c r="D113" s="39">
        <v>0.7009375000000001</v>
      </c>
      <c r="E113" s="40" t="s">
        <v>9</v>
      </c>
      <c r="F113" s="40">
        <v>24</v>
      </c>
      <c r="G113" s="40" t="s">
        <v>10</v>
      </c>
    </row>
    <row r="114" spans="3:7" ht="15" thickBot="1" x14ac:dyDescent="0.35">
      <c r="C114" s="38">
        <v>43255</v>
      </c>
      <c r="D114" s="39">
        <v>0.70124999999999993</v>
      </c>
      <c r="E114" s="40" t="s">
        <v>9</v>
      </c>
      <c r="F114" s="40">
        <v>19</v>
      </c>
      <c r="G114" s="40" t="s">
        <v>10</v>
      </c>
    </row>
    <row r="115" spans="3:7" ht="15" thickBot="1" x14ac:dyDescent="0.35">
      <c r="C115" s="38">
        <v>43255</v>
      </c>
      <c r="D115" s="39">
        <v>0.70126157407407408</v>
      </c>
      <c r="E115" s="40" t="s">
        <v>9</v>
      </c>
      <c r="F115" s="40">
        <v>19</v>
      </c>
      <c r="G115" s="40" t="s">
        <v>10</v>
      </c>
    </row>
    <row r="116" spans="3:7" ht="15" thickBot="1" x14ac:dyDescent="0.35">
      <c r="C116" s="38">
        <v>43255</v>
      </c>
      <c r="D116" s="39">
        <v>0.7012962962962962</v>
      </c>
      <c r="E116" s="40" t="s">
        <v>9</v>
      </c>
      <c r="F116" s="40">
        <v>27</v>
      </c>
      <c r="G116" s="40" t="s">
        <v>10</v>
      </c>
    </row>
    <row r="117" spans="3:7" ht="15" thickBot="1" x14ac:dyDescent="0.35">
      <c r="C117" s="38">
        <v>43255</v>
      </c>
      <c r="D117" s="39">
        <v>0.70267361111111104</v>
      </c>
      <c r="E117" s="40" t="s">
        <v>9</v>
      </c>
      <c r="F117" s="40">
        <v>12</v>
      </c>
      <c r="G117" s="40" t="s">
        <v>11</v>
      </c>
    </row>
    <row r="118" spans="3:7" ht="15" thickBot="1" x14ac:dyDescent="0.35">
      <c r="C118" s="38">
        <v>43255</v>
      </c>
      <c r="D118" s="39">
        <v>0.7041087962962963</v>
      </c>
      <c r="E118" s="40" t="s">
        <v>9</v>
      </c>
      <c r="F118" s="40">
        <v>18</v>
      </c>
      <c r="G118" s="40" t="s">
        <v>10</v>
      </c>
    </row>
    <row r="119" spans="3:7" ht="15" thickBot="1" x14ac:dyDescent="0.35">
      <c r="C119" s="38">
        <v>43255</v>
      </c>
      <c r="D119" s="39">
        <v>0.70500000000000007</v>
      </c>
      <c r="E119" s="40" t="s">
        <v>9</v>
      </c>
      <c r="F119" s="40">
        <v>27</v>
      </c>
      <c r="G119" s="40" t="s">
        <v>10</v>
      </c>
    </row>
    <row r="120" spans="3:7" ht="15" thickBot="1" x14ac:dyDescent="0.35">
      <c r="C120" s="38">
        <v>43255</v>
      </c>
      <c r="D120" s="39">
        <v>0.7052314814814814</v>
      </c>
      <c r="E120" s="40" t="s">
        <v>9</v>
      </c>
      <c r="F120" s="40">
        <v>26</v>
      </c>
      <c r="G120" s="40" t="s">
        <v>10</v>
      </c>
    </row>
    <row r="121" spans="3:7" ht="15" thickBot="1" x14ac:dyDescent="0.35">
      <c r="C121" s="38">
        <v>43255</v>
      </c>
      <c r="D121" s="39">
        <v>0.7059375</v>
      </c>
      <c r="E121" s="40" t="s">
        <v>9</v>
      </c>
      <c r="F121" s="40">
        <v>28</v>
      </c>
      <c r="G121" s="40" t="s">
        <v>10</v>
      </c>
    </row>
    <row r="122" spans="3:7" ht="15" thickBot="1" x14ac:dyDescent="0.35">
      <c r="C122" s="38">
        <v>43255</v>
      </c>
      <c r="D122" s="39">
        <v>0.70598379629629626</v>
      </c>
      <c r="E122" s="40" t="s">
        <v>9</v>
      </c>
      <c r="F122" s="40">
        <v>29</v>
      </c>
      <c r="G122" s="40" t="s">
        <v>10</v>
      </c>
    </row>
    <row r="123" spans="3:7" ht="15" thickBot="1" x14ac:dyDescent="0.35">
      <c r="C123" s="38">
        <v>43255</v>
      </c>
      <c r="D123" s="39">
        <v>0.70775462962962965</v>
      </c>
      <c r="E123" s="40" t="s">
        <v>9</v>
      </c>
      <c r="F123" s="40">
        <v>13</v>
      </c>
      <c r="G123" s="40" t="s">
        <v>11</v>
      </c>
    </row>
    <row r="124" spans="3:7" ht="15" thickBot="1" x14ac:dyDescent="0.35">
      <c r="C124" s="38">
        <v>43255</v>
      </c>
      <c r="D124" s="39">
        <v>0.70877314814814818</v>
      </c>
      <c r="E124" s="40" t="s">
        <v>9</v>
      </c>
      <c r="F124" s="40">
        <v>25</v>
      </c>
      <c r="G124" s="40" t="s">
        <v>10</v>
      </c>
    </row>
    <row r="125" spans="3:7" ht="15" thickBot="1" x14ac:dyDescent="0.35">
      <c r="C125" s="38">
        <v>43255</v>
      </c>
      <c r="D125" s="39">
        <v>0.71012731481481473</v>
      </c>
      <c r="E125" s="40" t="s">
        <v>9</v>
      </c>
      <c r="F125" s="40">
        <v>11</v>
      </c>
      <c r="G125" s="40" t="s">
        <v>11</v>
      </c>
    </row>
    <row r="126" spans="3:7" ht="15" thickBot="1" x14ac:dyDescent="0.35">
      <c r="C126" s="38">
        <v>43255</v>
      </c>
      <c r="D126" s="39">
        <v>0.71092592592592585</v>
      </c>
      <c r="E126" s="40" t="s">
        <v>9</v>
      </c>
      <c r="F126" s="40">
        <v>21</v>
      </c>
      <c r="G126" s="40" t="s">
        <v>10</v>
      </c>
    </row>
    <row r="127" spans="3:7" ht="15" thickBot="1" x14ac:dyDescent="0.35">
      <c r="C127" s="38">
        <v>43255</v>
      </c>
      <c r="D127" s="39">
        <v>0.72826388888888882</v>
      </c>
      <c r="E127" s="40" t="s">
        <v>9</v>
      </c>
      <c r="F127" s="40">
        <v>12</v>
      </c>
      <c r="G127" s="40" t="s">
        <v>11</v>
      </c>
    </row>
    <row r="128" spans="3:7" ht="15" thickBot="1" x14ac:dyDescent="0.35">
      <c r="C128" s="38">
        <v>43255</v>
      </c>
      <c r="D128" s="39">
        <v>0.72954861111111102</v>
      </c>
      <c r="E128" s="40" t="s">
        <v>9</v>
      </c>
      <c r="F128" s="40">
        <v>10</v>
      </c>
      <c r="G128" s="40" t="s">
        <v>11</v>
      </c>
    </row>
    <row r="129" spans="3:7" ht="15" thickBot="1" x14ac:dyDescent="0.35">
      <c r="C129" s="38">
        <v>43255</v>
      </c>
      <c r="D129" s="39">
        <v>0.74438657407407405</v>
      </c>
      <c r="E129" s="40" t="s">
        <v>9</v>
      </c>
      <c r="F129" s="40">
        <v>17</v>
      </c>
      <c r="G129" s="40" t="s">
        <v>11</v>
      </c>
    </row>
    <row r="130" spans="3:7" ht="15" thickBot="1" x14ac:dyDescent="0.35">
      <c r="C130" s="38">
        <v>43255</v>
      </c>
      <c r="D130" s="39">
        <v>0.74710648148148151</v>
      </c>
      <c r="E130" s="40" t="s">
        <v>9</v>
      </c>
      <c r="F130" s="40">
        <v>23</v>
      </c>
      <c r="G130" s="40" t="s">
        <v>10</v>
      </c>
    </row>
    <row r="131" spans="3:7" ht="15" thickBot="1" x14ac:dyDescent="0.35">
      <c r="C131" s="38">
        <v>43255</v>
      </c>
      <c r="D131" s="39">
        <v>0.74760416666666663</v>
      </c>
      <c r="E131" s="40" t="s">
        <v>9</v>
      </c>
      <c r="F131" s="40">
        <v>27</v>
      </c>
      <c r="G131" s="40" t="s">
        <v>10</v>
      </c>
    </row>
    <row r="132" spans="3:7" ht="15" thickBot="1" x14ac:dyDescent="0.35">
      <c r="C132" s="38">
        <v>43255</v>
      </c>
      <c r="D132" s="39">
        <v>0.74928240740740737</v>
      </c>
      <c r="E132" s="40" t="s">
        <v>9</v>
      </c>
      <c r="F132" s="40">
        <v>11</v>
      </c>
      <c r="G132" s="40" t="s">
        <v>11</v>
      </c>
    </row>
    <row r="133" spans="3:7" ht="15" thickBot="1" x14ac:dyDescent="0.35">
      <c r="C133" s="38">
        <v>43255</v>
      </c>
      <c r="D133" s="39">
        <v>0.75042824074074066</v>
      </c>
      <c r="E133" s="40" t="s">
        <v>9</v>
      </c>
      <c r="F133" s="40">
        <v>16</v>
      </c>
      <c r="G133" s="40" t="s">
        <v>11</v>
      </c>
    </row>
    <row r="134" spans="3:7" ht="15" thickBot="1" x14ac:dyDescent="0.35">
      <c r="C134" s="38">
        <v>43255</v>
      </c>
      <c r="D134" s="39">
        <v>0.75045138888888896</v>
      </c>
      <c r="E134" s="40" t="s">
        <v>9</v>
      </c>
      <c r="F134" s="40">
        <v>9</v>
      </c>
      <c r="G134" s="40" t="s">
        <v>11</v>
      </c>
    </row>
    <row r="135" spans="3:7" ht="15" thickBot="1" x14ac:dyDescent="0.35">
      <c r="C135" s="38">
        <v>43255</v>
      </c>
      <c r="D135" s="39">
        <v>0.7565277777777778</v>
      </c>
      <c r="E135" s="40" t="s">
        <v>9</v>
      </c>
      <c r="F135" s="40">
        <v>10</v>
      </c>
      <c r="G135" s="40" t="s">
        <v>11</v>
      </c>
    </row>
    <row r="136" spans="3:7" ht="15" thickBot="1" x14ac:dyDescent="0.35">
      <c r="C136" s="38">
        <v>43255</v>
      </c>
      <c r="D136" s="39">
        <v>0.75743055555555561</v>
      </c>
      <c r="E136" s="40" t="s">
        <v>9</v>
      </c>
      <c r="F136" s="40">
        <v>21</v>
      </c>
      <c r="G136" s="40" t="s">
        <v>10</v>
      </c>
    </row>
    <row r="137" spans="3:7" ht="15" thickBot="1" x14ac:dyDescent="0.35">
      <c r="C137" s="38">
        <v>43255</v>
      </c>
      <c r="D137" s="39">
        <v>0.75746527777777783</v>
      </c>
      <c r="E137" s="40" t="s">
        <v>9</v>
      </c>
      <c r="F137" s="40">
        <v>18</v>
      </c>
      <c r="G137" s="40" t="s">
        <v>10</v>
      </c>
    </row>
    <row r="138" spans="3:7" ht="15" thickBot="1" x14ac:dyDescent="0.35">
      <c r="C138" s="38">
        <v>43255</v>
      </c>
      <c r="D138" s="39">
        <v>0.76006944444444446</v>
      </c>
      <c r="E138" s="40" t="s">
        <v>9</v>
      </c>
      <c r="F138" s="40">
        <v>16</v>
      </c>
      <c r="G138" s="40" t="s">
        <v>11</v>
      </c>
    </row>
    <row r="139" spans="3:7" ht="15" thickBot="1" x14ac:dyDescent="0.35">
      <c r="C139" s="38">
        <v>43255</v>
      </c>
      <c r="D139" s="39">
        <v>0.76056712962962969</v>
      </c>
      <c r="E139" s="40" t="s">
        <v>9</v>
      </c>
      <c r="F139" s="40">
        <v>15</v>
      </c>
      <c r="G139" s="40" t="s">
        <v>10</v>
      </c>
    </row>
    <row r="140" spans="3:7" ht="15" thickBot="1" x14ac:dyDescent="0.35">
      <c r="C140" s="38">
        <v>43255</v>
      </c>
      <c r="D140" s="39">
        <v>0.76109953703703714</v>
      </c>
      <c r="E140" s="40" t="s">
        <v>9</v>
      </c>
      <c r="F140" s="40">
        <v>16</v>
      </c>
      <c r="G140" s="40" t="s">
        <v>11</v>
      </c>
    </row>
    <row r="141" spans="3:7" ht="15" thickBot="1" x14ac:dyDescent="0.35">
      <c r="C141" s="38">
        <v>43255</v>
      </c>
      <c r="D141" s="39">
        <v>0.76178240740740744</v>
      </c>
      <c r="E141" s="40" t="s">
        <v>9</v>
      </c>
      <c r="F141" s="40">
        <v>10</v>
      </c>
      <c r="G141" s="40" t="s">
        <v>11</v>
      </c>
    </row>
    <row r="142" spans="3:7" ht="15" thickBot="1" x14ac:dyDescent="0.35">
      <c r="C142" s="38">
        <v>43255</v>
      </c>
      <c r="D142" s="39">
        <v>0.76518518518518519</v>
      </c>
      <c r="E142" s="40" t="s">
        <v>9</v>
      </c>
      <c r="F142" s="40">
        <v>21</v>
      </c>
      <c r="G142" s="40" t="s">
        <v>10</v>
      </c>
    </row>
    <row r="143" spans="3:7" ht="15" thickBot="1" x14ac:dyDescent="0.35">
      <c r="C143" s="38">
        <v>43255</v>
      </c>
      <c r="D143" s="39">
        <v>0.7653240740740741</v>
      </c>
      <c r="E143" s="40" t="s">
        <v>9</v>
      </c>
      <c r="F143" s="40">
        <v>22</v>
      </c>
      <c r="G143" s="40" t="s">
        <v>11</v>
      </c>
    </row>
    <row r="144" spans="3:7" ht="15" thickBot="1" x14ac:dyDescent="0.35">
      <c r="C144" s="38">
        <v>43255</v>
      </c>
      <c r="D144" s="39">
        <v>0.76927083333333324</v>
      </c>
      <c r="E144" s="40" t="s">
        <v>9</v>
      </c>
      <c r="F144" s="40">
        <v>17</v>
      </c>
      <c r="G144" s="40" t="s">
        <v>10</v>
      </c>
    </row>
    <row r="145" spans="3:7" ht="15" thickBot="1" x14ac:dyDescent="0.35">
      <c r="C145" s="38">
        <v>43255</v>
      </c>
      <c r="D145" s="39">
        <v>0.76931712962962961</v>
      </c>
      <c r="E145" s="40" t="s">
        <v>9</v>
      </c>
      <c r="F145" s="40">
        <v>10</v>
      </c>
      <c r="G145" s="40" t="s">
        <v>10</v>
      </c>
    </row>
    <row r="146" spans="3:7" ht="15" thickBot="1" x14ac:dyDescent="0.35">
      <c r="C146" s="38">
        <v>43255</v>
      </c>
      <c r="D146" s="39">
        <v>0.76956018518518521</v>
      </c>
      <c r="E146" s="40" t="s">
        <v>9</v>
      </c>
      <c r="F146" s="40">
        <v>14</v>
      </c>
      <c r="G146" s="40" t="s">
        <v>10</v>
      </c>
    </row>
    <row r="147" spans="3:7" ht="15" thickBot="1" x14ac:dyDescent="0.35">
      <c r="C147" s="38">
        <v>43255</v>
      </c>
      <c r="D147" s="39">
        <v>0.7699421296296296</v>
      </c>
      <c r="E147" s="40" t="s">
        <v>9</v>
      </c>
      <c r="F147" s="40">
        <v>12</v>
      </c>
      <c r="G147" s="40" t="s">
        <v>11</v>
      </c>
    </row>
    <row r="148" spans="3:7" ht="15" thickBot="1" x14ac:dyDescent="0.35">
      <c r="C148" s="38">
        <v>43255</v>
      </c>
      <c r="D148" s="39">
        <v>0.77069444444444446</v>
      </c>
      <c r="E148" s="40" t="s">
        <v>9</v>
      </c>
      <c r="F148" s="40">
        <v>24</v>
      </c>
      <c r="G148" s="40" t="s">
        <v>10</v>
      </c>
    </row>
    <row r="149" spans="3:7" ht="15" thickBot="1" x14ac:dyDescent="0.35">
      <c r="C149" s="38">
        <v>43255</v>
      </c>
      <c r="D149" s="39">
        <v>0.77329861111111109</v>
      </c>
      <c r="E149" s="40" t="s">
        <v>9</v>
      </c>
      <c r="F149" s="40">
        <v>22</v>
      </c>
      <c r="G149" s="40" t="s">
        <v>10</v>
      </c>
    </row>
    <row r="150" spans="3:7" ht="15" thickBot="1" x14ac:dyDescent="0.35">
      <c r="C150" s="38">
        <v>43255</v>
      </c>
      <c r="D150" s="39">
        <v>0.77488425925925919</v>
      </c>
      <c r="E150" s="40" t="s">
        <v>9</v>
      </c>
      <c r="F150" s="40">
        <v>12</v>
      </c>
      <c r="G150" s="40" t="s">
        <v>11</v>
      </c>
    </row>
    <row r="151" spans="3:7" ht="15" thickBot="1" x14ac:dyDescent="0.35">
      <c r="C151" s="38">
        <v>43255</v>
      </c>
      <c r="D151" s="39">
        <v>0.77559027777777778</v>
      </c>
      <c r="E151" s="40" t="s">
        <v>9</v>
      </c>
      <c r="F151" s="40">
        <v>12</v>
      </c>
      <c r="G151" s="40" t="s">
        <v>11</v>
      </c>
    </row>
    <row r="152" spans="3:7" ht="15" thickBot="1" x14ac:dyDescent="0.35">
      <c r="C152" s="38">
        <v>43255</v>
      </c>
      <c r="D152" s="39">
        <v>0.7758680555555556</v>
      </c>
      <c r="E152" s="40" t="s">
        <v>9</v>
      </c>
      <c r="F152" s="40">
        <v>10</v>
      </c>
      <c r="G152" s="40" t="s">
        <v>10</v>
      </c>
    </row>
    <row r="153" spans="3:7" ht="15" thickBot="1" x14ac:dyDescent="0.35">
      <c r="C153" s="38">
        <v>43255</v>
      </c>
      <c r="D153" s="39">
        <v>0.77702546296296304</v>
      </c>
      <c r="E153" s="40" t="s">
        <v>9</v>
      </c>
      <c r="F153" s="40">
        <v>10</v>
      </c>
      <c r="G153" s="40" t="s">
        <v>11</v>
      </c>
    </row>
    <row r="154" spans="3:7" ht="15" thickBot="1" x14ac:dyDescent="0.35">
      <c r="C154" s="38">
        <v>43255</v>
      </c>
      <c r="D154" s="39">
        <v>0.77951388888888884</v>
      </c>
      <c r="E154" s="40" t="s">
        <v>9</v>
      </c>
      <c r="F154" s="40">
        <v>13</v>
      </c>
      <c r="G154" s="40" t="s">
        <v>11</v>
      </c>
    </row>
    <row r="155" spans="3:7" ht="15" thickBot="1" x14ac:dyDescent="0.35">
      <c r="C155" s="38">
        <v>43255</v>
      </c>
      <c r="D155" s="39">
        <v>0.78004629629629629</v>
      </c>
      <c r="E155" s="40" t="s">
        <v>9</v>
      </c>
      <c r="F155" s="40">
        <v>17</v>
      </c>
      <c r="G155" s="40" t="s">
        <v>11</v>
      </c>
    </row>
    <row r="156" spans="3:7" ht="15" thickBot="1" x14ac:dyDescent="0.35">
      <c r="C156" s="38">
        <v>43255</v>
      </c>
      <c r="D156" s="39">
        <v>0.78113425925925928</v>
      </c>
      <c r="E156" s="40" t="s">
        <v>9</v>
      </c>
      <c r="F156" s="40">
        <v>11</v>
      </c>
      <c r="G156" s="40" t="s">
        <v>11</v>
      </c>
    </row>
    <row r="157" spans="3:7" ht="15" thickBot="1" x14ac:dyDescent="0.35">
      <c r="C157" s="38">
        <v>43255</v>
      </c>
      <c r="D157" s="39">
        <v>0.78432870370370367</v>
      </c>
      <c r="E157" s="40" t="s">
        <v>9</v>
      </c>
      <c r="F157" s="40">
        <v>22</v>
      </c>
      <c r="G157" s="40" t="s">
        <v>11</v>
      </c>
    </row>
    <row r="158" spans="3:7" ht="15" thickBot="1" x14ac:dyDescent="0.35">
      <c r="C158" s="38">
        <v>43255</v>
      </c>
      <c r="D158" s="39">
        <v>0.78436342592592589</v>
      </c>
      <c r="E158" s="40" t="s">
        <v>9</v>
      </c>
      <c r="F158" s="40">
        <v>14</v>
      </c>
      <c r="G158" s="40" t="s">
        <v>11</v>
      </c>
    </row>
    <row r="159" spans="3:7" ht="15" thickBot="1" x14ac:dyDescent="0.35">
      <c r="C159" s="38">
        <v>43255</v>
      </c>
      <c r="D159" s="39">
        <v>0.78475694444444455</v>
      </c>
      <c r="E159" s="40" t="s">
        <v>9</v>
      </c>
      <c r="F159" s="40">
        <v>12</v>
      </c>
      <c r="G159" s="40" t="s">
        <v>11</v>
      </c>
    </row>
    <row r="160" spans="3:7" ht="15" thickBot="1" x14ac:dyDescent="0.35">
      <c r="C160" s="38">
        <v>43255</v>
      </c>
      <c r="D160" s="39">
        <v>0.78694444444444445</v>
      </c>
      <c r="E160" s="40" t="s">
        <v>9</v>
      </c>
      <c r="F160" s="40">
        <v>11</v>
      </c>
      <c r="G160" s="40" t="s">
        <v>11</v>
      </c>
    </row>
    <row r="161" spans="3:7" ht="15" thickBot="1" x14ac:dyDescent="0.35">
      <c r="C161" s="38">
        <v>43255</v>
      </c>
      <c r="D161" s="39">
        <v>0.78896990740740736</v>
      </c>
      <c r="E161" s="40" t="s">
        <v>9</v>
      </c>
      <c r="F161" s="40">
        <v>10</v>
      </c>
      <c r="G161" s="40" t="s">
        <v>11</v>
      </c>
    </row>
    <row r="162" spans="3:7" ht="15" thickBot="1" x14ac:dyDescent="0.35">
      <c r="C162" s="38">
        <v>43255</v>
      </c>
      <c r="D162" s="39">
        <v>0.80716435185185187</v>
      </c>
      <c r="E162" s="40" t="s">
        <v>9</v>
      </c>
      <c r="F162" s="40">
        <v>10</v>
      </c>
      <c r="G162" s="40" t="s">
        <v>10</v>
      </c>
    </row>
    <row r="163" spans="3:7" ht="15" thickBot="1" x14ac:dyDescent="0.35">
      <c r="C163" s="38">
        <v>43255</v>
      </c>
      <c r="D163" s="39">
        <v>0.81598379629629625</v>
      </c>
      <c r="E163" s="40" t="s">
        <v>9</v>
      </c>
      <c r="F163" s="40">
        <v>14</v>
      </c>
      <c r="G163" s="40" t="s">
        <v>10</v>
      </c>
    </row>
    <row r="164" spans="3:7" ht="15" thickBot="1" x14ac:dyDescent="0.35">
      <c r="C164" s="38">
        <v>43255</v>
      </c>
      <c r="D164" s="39">
        <v>0.81601851851851848</v>
      </c>
      <c r="E164" s="40" t="s">
        <v>9</v>
      </c>
      <c r="F164" s="40">
        <v>18</v>
      </c>
      <c r="G164" s="40" t="s">
        <v>10</v>
      </c>
    </row>
    <row r="165" spans="3:7" ht="15" thickBot="1" x14ac:dyDescent="0.35">
      <c r="C165" s="38">
        <v>43255</v>
      </c>
      <c r="D165" s="39">
        <v>0.81608796296296304</v>
      </c>
      <c r="E165" s="40" t="s">
        <v>9</v>
      </c>
      <c r="F165" s="40">
        <v>16</v>
      </c>
      <c r="G165" s="40" t="s">
        <v>10</v>
      </c>
    </row>
    <row r="166" spans="3:7" ht="15" thickBot="1" x14ac:dyDescent="0.35">
      <c r="C166" s="38">
        <v>43255</v>
      </c>
      <c r="D166" s="39">
        <v>0.81987268518518519</v>
      </c>
      <c r="E166" s="40" t="s">
        <v>9</v>
      </c>
      <c r="F166" s="40">
        <v>21</v>
      </c>
      <c r="G166" s="40" t="s">
        <v>10</v>
      </c>
    </row>
    <row r="167" spans="3:7" ht="15" thickBot="1" x14ac:dyDescent="0.35">
      <c r="C167" s="38">
        <v>43255</v>
      </c>
      <c r="D167" s="39">
        <v>0.82215277777777773</v>
      </c>
      <c r="E167" s="40" t="s">
        <v>9</v>
      </c>
      <c r="F167" s="40">
        <v>16</v>
      </c>
      <c r="G167" s="40" t="s">
        <v>10</v>
      </c>
    </row>
    <row r="168" spans="3:7" ht="15" thickBot="1" x14ac:dyDescent="0.35">
      <c r="C168" s="38">
        <v>43255</v>
      </c>
      <c r="D168" s="39">
        <v>0.82284722222222229</v>
      </c>
      <c r="E168" s="40" t="s">
        <v>9</v>
      </c>
      <c r="F168" s="40">
        <v>11</v>
      </c>
      <c r="G168" s="40" t="s">
        <v>10</v>
      </c>
    </row>
    <row r="169" spans="3:7" ht="15" thickBot="1" x14ac:dyDescent="0.35">
      <c r="C169" s="38">
        <v>43255</v>
      </c>
      <c r="D169" s="39">
        <v>0.82500000000000007</v>
      </c>
      <c r="E169" s="40" t="s">
        <v>9</v>
      </c>
      <c r="F169" s="40">
        <v>11</v>
      </c>
      <c r="G169" s="40" t="s">
        <v>10</v>
      </c>
    </row>
    <row r="170" spans="3:7" ht="15" thickBot="1" x14ac:dyDescent="0.35">
      <c r="C170" s="38">
        <v>43255</v>
      </c>
      <c r="D170" s="39">
        <v>0.82605324074074071</v>
      </c>
      <c r="E170" s="40" t="s">
        <v>9</v>
      </c>
      <c r="F170" s="40">
        <v>17</v>
      </c>
      <c r="G170" s="40" t="s">
        <v>10</v>
      </c>
    </row>
    <row r="171" spans="3:7" ht="15" thickBot="1" x14ac:dyDescent="0.35">
      <c r="C171" s="38">
        <v>43255</v>
      </c>
      <c r="D171" s="39">
        <v>0.83900462962962974</v>
      </c>
      <c r="E171" s="40" t="s">
        <v>9</v>
      </c>
      <c r="F171" s="40">
        <v>15</v>
      </c>
      <c r="G171" s="40" t="s">
        <v>11</v>
      </c>
    </row>
    <row r="172" spans="3:7" ht="15" thickBot="1" x14ac:dyDescent="0.35">
      <c r="C172" s="38">
        <v>43255</v>
      </c>
      <c r="D172" s="39">
        <v>0.83964120370370365</v>
      </c>
      <c r="E172" s="40" t="s">
        <v>9</v>
      </c>
      <c r="F172" s="40">
        <v>24</v>
      </c>
      <c r="G172" s="40" t="s">
        <v>10</v>
      </c>
    </row>
    <row r="173" spans="3:7" ht="15" thickBot="1" x14ac:dyDescent="0.35">
      <c r="C173" s="38">
        <v>43255</v>
      </c>
      <c r="D173" s="39">
        <v>0.8396527777777778</v>
      </c>
      <c r="E173" s="40" t="s">
        <v>9</v>
      </c>
      <c r="F173" s="40">
        <v>24</v>
      </c>
      <c r="G173" s="40" t="s">
        <v>10</v>
      </c>
    </row>
    <row r="174" spans="3:7" ht="15" thickBot="1" x14ac:dyDescent="0.35">
      <c r="C174" s="38">
        <v>43255</v>
      </c>
      <c r="D174" s="39">
        <v>0.83968750000000003</v>
      </c>
      <c r="E174" s="40" t="s">
        <v>9</v>
      </c>
      <c r="F174" s="40">
        <v>22</v>
      </c>
      <c r="G174" s="40" t="s">
        <v>10</v>
      </c>
    </row>
    <row r="175" spans="3:7" ht="15" thickBot="1" x14ac:dyDescent="0.35">
      <c r="C175" s="38">
        <v>43255</v>
      </c>
      <c r="D175" s="39">
        <v>0.84039351851851851</v>
      </c>
      <c r="E175" s="40" t="s">
        <v>9</v>
      </c>
      <c r="F175" s="40">
        <v>12</v>
      </c>
      <c r="G175" s="40" t="s">
        <v>11</v>
      </c>
    </row>
    <row r="176" spans="3:7" ht="15" thickBot="1" x14ac:dyDescent="0.35">
      <c r="C176" s="38">
        <v>43255</v>
      </c>
      <c r="D176" s="39">
        <v>0.84062500000000007</v>
      </c>
      <c r="E176" s="40" t="s">
        <v>9</v>
      </c>
      <c r="F176" s="40">
        <v>10</v>
      </c>
      <c r="G176" s="40" t="s">
        <v>11</v>
      </c>
    </row>
    <row r="177" spans="3:7" ht="15" thickBot="1" x14ac:dyDescent="0.35">
      <c r="C177" s="38">
        <v>43255</v>
      </c>
      <c r="D177" s="39">
        <v>0.84067129629629633</v>
      </c>
      <c r="E177" s="40" t="s">
        <v>9</v>
      </c>
      <c r="F177" s="40">
        <v>9</v>
      </c>
      <c r="G177" s="40" t="s">
        <v>11</v>
      </c>
    </row>
    <row r="178" spans="3:7" ht="15" thickBot="1" x14ac:dyDescent="0.35">
      <c r="C178" s="38">
        <v>43255</v>
      </c>
      <c r="D178" s="39">
        <v>0.84069444444444441</v>
      </c>
      <c r="E178" s="40" t="s">
        <v>9</v>
      </c>
      <c r="F178" s="40">
        <v>10</v>
      </c>
      <c r="G178" s="40" t="s">
        <v>11</v>
      </c>
    </row>
    <row r="179" spans="3:7" ht="15" thickBot="1" x14ac:dyDescent="0.35">
      <c r="C179" s="38">
        <v>43255</v>
      </c>
      <c r="D179" s="39">
        <v>0.84141203703703704</v>
      </c>
      <c r="E179" s="40" t="s">
        <v>9</v>
      </c>
      <c r="F179" s="40">
        <v>15</v>
      </c>
      <c r="G179" s="40" t="s">
        <v>11</v>
      </c>
    </row>
    <row r="180" spans="3:7" ht="15" thickBot="1" x14ac:dyDescent="0.35">
      <c r="C180" s="38">
        <v>43255</v>
      </c>
      <c r="D180" s="39">
        <v>0.84149305555555554</v>
      </c>
      <c r="E180" s="40" t="s">
        <v>9</v>
      </c>
      <c r="F180" s="40">
        <v>12</v>
      </c>
      <c r="G180" s="40" t="s">
        <v>11</v>
      </c>
    </row>
    <row r="181" spans="3:7" ht="15" thickBot="1" x14ac:dyDescent="0.35">
      <c r="C181" s="38">
        <v>43255</v>
      </c>
      <c r="D181" s="39">
        <v>0.8421412037037036</v>
      </c>
      <c r="E181" s="40" t="s">
        <v>9</v>
      </c>
      <c r="F181" s="40">
        <v>27</v>
      </c>
      <c r="G181" s="40" t="s">
        <v>11</v>
      </c>
    </row>
    <row r="182" spans="3:7" ht="15" thickBot="1" x14ac:dyDescent="0.35">
      <c r="C182" s="38">
        <v>43255</v>
      </c>
      <c r="D182" s="39">
        <v>0.84891203703703699</v>
      </c>
      <c r="E182" s="40" t="s">
        <v>9</v>
      </c>
      <c r="F182" s="40">
        <v>24</v>
      </c>
      <c r="G182" s="40" t="s">
        <v>10</v>
      </c>
    </row>
    <row r="183" spans="3:7" ht="15" thickBot="1" x14ac:dyDescent="0.35">
      <c r="C183" s="38">
        <v>43255</v>
      </c>
      <c r="D183" s="39">
        <v>0.8502777777777778</v>
      </c>
      <c r="E183" s="40" t="s">
        <v>9</v>
      </c>
      <c r="F183" s="40">
        <v>21</v>
      </c>
      <c r="G183" s="40" t="s">
        <v>10</v>
      </c>
    </row>
    <row r="184" spans="3:7" ht="15" thickBot="1" x14ac:dyDescent="0.35">
      <c r="C184" s="38">
        <v>43255</v>
      </c>
      <c r="D184" s="39">
        <v>0.86606481481481479</v>
      </c>
      <c r="E184" s="40" t="s">
        <v>9</v>
      </c>
      <c r="F184" s="40">
        <v>10</v>
      </c>
      <c r="G184" s="40" t="s">
        <v>10</v>
      </c>
    </row>
    <row r="185" spans="3:7" ht="15" thickBot="1" x14ac:dyDescent="0.35">
      <c r="C185" s="38">
        <v>43255</v>
      </c>
      <c r="D185" s="39">
        <v>0.87094907407407407</v>
      </c>
      <c r="E185" s="40" t="s">
        <v>9</v>
      </c>
      <c r="F185" s="40">
        <v>26</v>
      </c>
      <c r="G185" s="40" t="s">
        <v>10</v>
      </c>
    </row>
    <row r="186" spans="3:7" ht="15" thickBot="1" x14ac:dyDescent="0.35">
      <c r="C186" s="38">
        <v>43255</v>
      </c>
      <c r="D186" s="39">
        <v>0.87184027777777784</v>
      </c>
      <c r="E186" s="40" t="s">
        <v>9</v>
      </c>
      <c r="F186" s="40">
        <v>11</v>
      </c>
      <c r="G186" s="40" t="s">
        <v>11</v>
      </c>
    </row>
    <row r="187" spans="3:7" ht="15" thickBot="1" x14ac:dyDescent="0.35">
      <c r="C187" s="38">
        <v>43255</v>
      </c>
      <c r="D187" s="39">
        <v>0.87434027777777779</v>
      </c>
      <c r="E187" s="40" t="s">
        <v>9</v>
      </c>
      <c r="F187" s="40">
        <v>10</v>
      </c>
      <c r="G187" s="40" t="s">
        <v>11</v>
      </c>
    </row>
    <row r="188" spans="3:7" ht="15" thickBot="1" x14ac:dyDescent="0.35">
      <c r="C188" s="38">
        <v>43255</v>
      </c>
      <c r="D188" s="39">
        <v>0.87988425925925917</v>
      </c>
      <c r="E188" s="40" t="s">
        <v>9</v>
      </c>
      <c r="F188" s="40">
        <v>30</v>
      </c>
      <c r="G188" s="40" t="s">
        <v>10</v>
      </c>
    </row>
    <row r="189" spans="3:7" ht="15" thickBot="1" x14ac:dyDescent="0.35">
      <c r="C189" s="38">
        <v>43255</v>
      </c>
      <c r="D189" s="39">
        <v>0.88284722222222223</v>
      </c>
      <c r="E189" s="40" t="s">
        <v>9</v>
      </c>
      <c r="F189" s="40">
        <v>10</v>
      </c>
      <c r="G189" s="40" t="s">
        <v>11</v>
      </c>
    </row>
    <row r="190" spans="3:7" ht="15" thickBot="1" x14ac:dyDescent="0.35">
      <c r="C190" s="38">
        <v>43256</v>
      </c>
      <c r="D190" s="39">
        <v>0.12019675925925927</v>
      </c>
      <c r="E190" s="40" t="s">
        <v>9</v>
      </c>
      <c r="F190" s="40">
        <v>33</v>
      </c>
      <c r="G190" s="40" t="s">
        <v>10</v>
      </c>
    </row>
    <row r="191" spans="3:7" ht="15" thickBot="1" x14ac:dyDescent="0.35">
      <c r="C191" s="38">
        <v>43256</v>
      </c>
      <c r="D191" s="39">
        <v>0.12241898148148149</v>
      </c>
      <c r="E191" s="40" t="s">
        <v>9</v>
      </c>
      <c r="F191" s="40">
        <v>14</v>
      </c>
      <c r="G191" s="40" t="s">
        <v>11</v>
      </c>
    </row>
    <row r="192" spans="3:7" ht="15" thickBot="1" x14ac:dyDescent="0.35">
      <c r="C192" s="38">
        <v>43256</v>
      </c>
      <c r="D192" s="39">
        <v>0.12267361111111112</v>
      </c>
      <c r="E192" s="40" t="s">
        <v>9</v>
      </c>
      <c r="F192" s="40">
        <v>10</v>
      </c>
      <c r="G192" s="40" t="s">
        <v>11</v>
      </c>
    </row>
    <row r="193" spans="3:7" ht="15" thickBot="1" x14ac:dyDescent="0.35">
      <c r="C193" s="38">
        <v>43256</v>
      </c>
      <c r="D193" s="39">
        <v>0.23950231481481479</v>
      </c>
      <c r="E193" s="40" t="s">
        <v>9</v>
      </c>
      <c r="F193" s="40">
        <v>20</v>
      </c>
      <c r="G193" s="40" t="s">
        <v>11</v>
      </c>
    </row>
    <row r="194" spans="3:7" ht="15" thickBot="1" x14ac:dyDescent="0.35">
      <c r="C194" s="38">
        <v>43256</v>
      </c>
      <c r="D194" s="39">
        <v>0.23951388888888889</v>
      </c>
      <c r="E194" s="40" t="s">
        <v>9</v>
      </c>
      <c r="F194" s="40">
        <v>21</v>
      </c>
      <c r="G194" s="40" t="s">
        <v>11</v>
      </c>
    </row>
    <row r="195" spans="3:7" ht="15" thickBot="1" x14ac:dyDescent="0.35">
      <c r="C195" s="38">
        <v>43256</v>
      </c>
      <c r="D195" s="39">
        <v>0.23953703703703702</v>
      </c>
      <c r="E195" s="40" t="s">
        <v>9</v>
      </c>
      <c r="F195" s="40">
        <v>15</v>
      </c>
      <c r="G195" s="40" t="s">
        <v>11</v>
      </c>
    </row>
    <row r="196" spans="3:7" ht="15" thickBot="1" x14ac:dyDescent="0.35">
      <c r="C196" s="38">
        <v>43256</v>
      </c>
      <c r="D196" s="39">
        <v>0.2824652777777778</v>
      </c>
      <c r="E196" s="40" t="s">
        <v>9</v>
      </c>
      <c r="F196" s="40">
        <v>14</v>
      </c>
      <c r="G196" s="40" t="s">
        <v>10</v>
      </c>
    </row>
    <row r="197" spans="3:7" ht="15" thickBot="1" x14ac:dyDescent="0.35">
      <c r="C197" s="38">
        <v>43256</v>
      </c>
      <c r="D197" s="39">
        <v>0.28608796296296296</v>
      </c>
      <c r="E197" s="40" t="s">
        <v>9</v>
      </c>
      <c r="F197" s="40">
        <v>11</v>
      </c>
      <c r="G197" s="40" t="s">
        <v>10</v>
      </c>
    </row>
    <row r="198" spans="3:7" ht="15" thickBot="1" x14ac:dyDescent="0.35">
      <c r="C198" s="38">
        <v>43256</v>
      </c>
      <c r="D198" s="39">
        <v>0.28608796296296296</v>
      </c>
      <c r="E198" s="40" t="s">
        <v>9</v>
      </c>
      <c r="F198" s="40">
        <v>10</v>
      </c>
      <c r="G198" s="40" t="s">
        <v>10</v>
      </c>
    </row>
    <row r="199" spans="3:7" ht="15" thickBot="1" x14ac:dyDescent="0.35">
      <c r="C199" s="38">
        <v>43256</v>
      </c>
      <c r="D199" s="39">
        <v>0.286099537037037</v>
      </c>
      <c r="E199" s="40" t="s">
        <v>9</v>
      </c>
      <c r="F199" s="40">
        <v>10</v>
      </c>
      <c r="G199" s="40" t="s">
        <v>10</v>
      </c>
    </row>
    <row r="200" spans="3:7" ht="15" thickBot="1" x14ac:dyDescent="0.35">
      <c r="C200" s="38">
        <v>43256</v>
      </c>
      <c r="D200" s="39">
        <v>0.28611111111111115</v>
      </c>
      <c r="E200" s="40" t="s">
        <v>9</v>
      </c>
      <c r="F200" s="40">
        <v>10</v>
      </c>
      <c r="G200" s="40" t="s">
        <v>10</v>
      </c>
    </row>
    <row r="201" spans="3:7" ht="15" thickBot="1" x14ac:dyDescent="0.35">
      <c r="C201" s="38">
        <v>43256</v>
      </c>
      <c r="D201" s="39">
        <v>0.28612268518518519</v>
      </c>
      <c r="E201" s="40" t="s">
        <v>9</v>
      </c>
      <c r="F201" s="40">
        <v>10</v>
      </c>
      <c r="G201" s="40" t="s">
        <v>10</v>
      </c>
    </row>
    <row r="202" spans="3:7" ht="15" thickBot="1" x14ac:dyDescent="0.35">
      <c r="C202" s="38">
        <v>43256</v>
      </c>
      <c r="D202" s="39">
        <v>0.28613425925925923</v>
      </c>
      <c r="E202" s="40" t="s">
        <v>9</v>
      </c>
      <c r="F202" s="40">
        <v>10</v>
      </c>
      <c r="G202" s="40" t="s">
        <v>10</v>
      </c>
    </row>
    <row r="203" spans="3:7" ht="15" thickBot="1" x14ac:dyDescent="0.35">
      <c r="C203" s="38">
        <v>43256</v>
      </c>
      <c r="D203" s="39">
        <v>0.28613425925925923</v>
      </c>
      <c r="E203" s="40" t="s">
        <v>9</v>
      </c>
      <c r="F203" s="40">
        <v>10</v>
      </c>
      <c r="G203" s="40" t="s">
        <v>10</v>
      </c>
    </row>
    <row r="204" spans="3:7" ht="15" thickBot="1" x14ac:dyDescent="0.35">
      <c r="C204" s="38">
        <v>43256</v>
      </c>
      <c r="D204" s="39">
        <v>0.28614583333333332</v>
      </c>
      <c r="E204" s="40" t="s">
        <v>9</v>
      </c>
      <c r="F204" s="40">
        <v>9</v>
      </c>
      <c r="G204" s="40" t="s">
        <v>10</v>
      </c>
    </row>
    <row r="205" spans="3:7" ht="15" thickBot="1" x14ac:dyDescent="0.35">
      <c r="C205" s="38">
        <v>43256</v>
      </c>
      <c r="D205" s="39">
        <v>0.28614583333333332</v>
      </c>
      <c r="E205" s="40" t="s">
        <v>9</v>
      </c>
      <c r="F205" s="40">
        <v>10</v>
      </c>
      <c r="G205" s="40" t="s">
        <v>10</v>
      </c>
    </row>
    <row r="206" spans="3:7" ht="15" thickBot="1" x14ac:dyDescent="0.35">
      <c r="C206" s="38">
        <v>43256</v>
      </c>
      <c r="D206" s="39">
        <v>0.2907986111111111</v>
      </c>
      <c r="E206" s="40" t="s">
        <v>9</v>
      </c>
      <c r="F206" s="40">
        <v>22</v>
      </c>
      <c r="G206" s="40" t="s">
        <v>11</v>
      </c>
    </row>
    <row r="207" spans="3:7" ht="15" thickBot="1" x14ac:dyDescent="0.35">
      <c r="C207" s="38">
        <v>43256</v>
      </c>
      <c r="D207" s="39">
        <v>0.30421296296296296</v>
      </c>
      <c r="E207" s="40" t="s">
        <v>9</v>
      </c>
      <c r="F207" s="40">
        <v>13</v>
      </c>
      <c r="G207" s="40" t="s">
        <v>11</v>
      </c>
    </row>
    <row r="208" spans="3:7" ht="15" thickBot="1" x14ac:dyDescent="0.35">
      <c r="C208" s="38">
        <v>43256</v>
      </c>
      <c r="D208" s="39">
        <v>0.30443287037037037</v>
      </c>
      <c r="E208" s="40" t="s">
        <v>9</v>
      </c>
      <c r="F208" s="40">
        <v>11</v>
      </c>
      <c r="G208" s="40" t="s">
        <v>11</v>
      </c>
    </row>
    <row r="209" spans="3:7" ht="15" thickBot="1" x14ac:dyDescent="0.35">
      <c r="C209" s="38">
        <v>43256</v>
      </c>
      <c r="D209" s="39">
        <v>0.31004629629629626</v>
      </c>
      <c r="E209" s="40" t="s">
        <v>9</v>
      </c>
      <c r="F209" s="40">
        <v>22</v>
      </c>
      <c r="G209" s="40" t="s">
        <v>11</v>
      </c>
    </row>
    <row r="210" spans="3:7" ht="15" thickBot="1" x14ac:dyDescent="0.35">
      <c r="C210" s="38">
        <v>43256</v>
      </c>
      <c r="D210" s="39">
        <v>0.31006944444444445</v>
      </c>
      <c r="E210" s="40" t="s">
        <v>9</v>
      </c>
      <c r="F210" s="40">
        <v>22</v>
      </c>
      <c r="G210" s="40" t="s">
        <v>11</v>
      </c>
    </row>
    <row r="211" spans="3:7" ht="15" thickBot="1" x14ac:dyDescent="0.35">
      <c r="C211" s="38">
        <v>43256</v>
      </c>
      <c r="D211" s="39">
        <v>0.31009259259259259</v>
      </c>
      <c r="E211" s="40" t="s">
        <v>9</v>
      </c>
      <c r="F211" s="40">
        <v>21</v>
      </c>
      <c r="G211" s="40" t="s">
        <v>11</v>
      </c>
    </row>
    <row r="212" spans="3:7" ht="15" thickBot="1" x14ac:dyDescent="0.35">
      <c r="C212" s="38">
        <v>43256</v>
      </c>
      <c r="D212" s="39">
        <v>0.31010416666666668</v>
      </c>
      <c r="E212" s="40" t="s">
        <v>9</v>
      </c>
      <c r="F212" s="40">
        <v>20</v>
      </c>
      <c r="G212" s="40" t="s">
        <v>11</v>
      </c>
    </row>
    <row r="213" spans="3:7" ht="15" thickBot="1" x14ac:dyDescent="0.35">
      <c r="C213" s="38">
        <v>43256</v>
      </c>
      <c r="D213" s="39">
        <v>0.31011574074074072</v>
      </c>
      <c r="E213" s="40" t="s">
        <v>9</v>
      </c>
      <c r="F213" s="40">
        <v>15</v>
      </c>
      <c r="G213" s="40" t="s">
        <v>11</v>
      </c>
    </row>
    <row r="214" spans="3:7" ht="15" thickBot="1" x14ac:dyDescent="0.35">
      <c r="C214" s="38">
        <v>43256</v>
      </c>
      <c r="D214" s="39">
        <v>0.31012731481481481</v>
      </c>
      <c r="E214" s="40" t="s">
        <v>9</v>
      </c>
      <c r="F214" s="40">
        <v>17</v>
      </c>
      <c r="G214" s="40" t="s">
        <v>11</v>
      </c>
    </row>
    <row r="215" spans="3:7" ht="15" thickBot="1" x14ac:dyDescent="0.35">
      <c r="C215" s="38">
        <v>43256</v>
      </c>
      <c r="D215" s="39">
        <v>0.33730324074074075</v>
      </c>
      <c r="E215" s="40" t="s">
        <v>9</v>
      </c>
      <c r="F215" s="40">
        <v>14</v>
      </c>
      <c r="G215" s="40" t="s">
        <v>11</v>
      </c>
    </row>
    <row r="216" spans="3:7" ht="15" thickBot="1" x14ac:dyDescent="0.35">
      <c r="C216" s="38">
        <v>43256</v>
      </c>
      <c r="D216" s="39">
        <v>0.34027777777777773</v>
      </c>
      <c r="E216" s="40" t="s">
        <v>9</v>
      </c>
      <c r="F216" s="40">
        <v>13</v>
      </c>
      <c r="G216" s="40" t="s">
        <v>11</v>
      </c>
    </row>
    <row r="217" spans="3:7" ht="15" thickBot="1" x14ac:dyDescent="0.35">
      <c r="C217" s="38">
        <v>43256</v>
      </c>
      <c r="D217" s="39">
        <v>0.34173611111111107</v>
      </c>
      <c r="E217" s="40" t="s">
        <v>9</v>
      </c>
      <c r="F217" s="40">
        <v>14</v>
      </c>
      <c r="G217" s="40" t="s">
        <v>10</v>
      </c>
    </row>
    <row r="218" spans="3:7" ht="15" thickBot="1" x14ac:dyDescent="0.35">
      <c r="C218" s="38">
        <v>43256</v>
      </c>
      <c r="D218" s="39">
        <v>0.34174768518518522</v>
      </c>
      <c r="E218" s="40" t="s">
        <v>9</v>
      </c>
      <c r="F218" s="40">
        <v>10</v>
      </c>
      <c r="G218" s="40" t="s">
        <v>10</v>
      </c>
    </row>
    <row r="219" spans="3:7" ht="15" thickBot="1" x14ac:dyDescent="0.35">
      <c r="C219" s="38">
        <v>43256</v>
      </c>
      <c r="D219" s="39">
        <v>0.34175925925925926</v>
      </c>
      <c r="E219" s="40" t="s">
        <v>9</v>
      </c>
      <c r="F219" s="40">
        <v>11</v>
      </c>
      <c r="G219" s="40" t="s">
        <v>10</v>
      </c>
    </row>
    <row r="220" spans="3:7" ht="15" thickBot="1" x14ac:dyDescent="0.35">
      <c r="C220" s="38">
        <v>43256</v>
      </c>
      <c r="D220" s="39">
        <v>0.39512731481481483</v>
      </c>
      <c r="E220" s="40" t="s">
        <v>9</v>
      </c>
      <c r="F220" s="40">
        <v>23</v>
      </c>
      <c r="G220" s="40" t="s">
        <v>10</v>
      </c>
    </row>
    <row r="221" spans="3:7" ht="15" thickBot="1" x14ac:dyDescent="0.35">
      <c r="C221" s="38">
        <v>43256</v>
      </c>
      <c r="D221" s="39">
        <v>0.39728009259259256</v>
      </c>
      <c r="E221" s="40" t="s">
        <v>9</v>
      </c>
      <c r="F221" s="40">
        <v>11</v>
      </c>
      <c r="G221" s="40" t="s">
        <v>11</v>
      </c>
    </row>
    <row r="222" spans="3:7" ht="15" thickBot="1" x14ac:dyDescent="0.35">
      <c r="C222" s="38">
        <v>43256</v>
      </c>
      <c r="D222" s="39">
        <v>0.46869212962962964</v>
      </c>
      <c r="E222" s="40" t="s">
        <v>9</v>
      </c>
      <c r="F222" s="40">
        <v>11</v>
      </c>
      <c r="G222" s="40" t="s">
        <v>11</v>
      </c>
    </row>
    <row r="223" spans="3:7" ht="15" thickBot="1" x14ac:dyDescent="0.35">
      <c r="C223" s="38">
        <v>43256</v>
      </c>
      <c r="D223" s="39">
        <v>0.47059027777777779</v>
      </c>
      <c r="E223" s="40" t="s">
        <v>9</v>
      </c>
      <c r="F223" s="40">
        <v>11</v>
      </c>
      <c r="G223" s="40" t="s">
        <v>11</v>
      </c>
    </row>
    <row r="224" spans="3:7" ht="15" thickBot="1" x14ac:dyDescent="0.35">
      <c r="C224" s="38">
        <v>43256</v>
      </c>
      <c r="D224" s="39">
        <v>0.47195601851851854</v>
      </c>
      <c r="E224" s="40" t="s">
        <v>9</v>
      </c>
      <c r="F224" s="40">
        <v>11</v>
      </c>
      <c r="G224" s="40" t="s">
        <v>11</v>
      </c>
    </row>
    <row r="225" spans="3:7" ht="15" thickBot="1" x14ac:dyDescent="0.35">
      <c r="C225" s="38">
        <v>43256</v>
      </c>
      <c r="D225" s="39">
        <v>0.47516203703703702</v>
      </c>
      <c r="E225" s="40" t="s">
        <v>9</v>
      </c>
      <c r="F225" s="40">
        <v>10</v>
      </c>
      <c r="G225" s="40" t="s">
        <v>11</v>
      </c>
    </row>
    <row r="226" spans="3:7" ht="15" thickBot="1" x14ac:dyDescent="0.35">
      <c r="C226" s="38">
        <v>43256</v>
      </c>
      <c r="D226" s="39">
        <v>0.47520833333333329</v>
      </c>
      <c r="E226" s="40" t="s">
        <v>9</v>
      </c>
      <c r="F226" s="40">
        <v>9</v>
      </c>
      <c r="G226" s="40" t="s">
        <v>11</v>
      </c>
    </row>
    <row r="227" spans="3:7" ht="15" thickBot="1" x14ac:dyDescent="0.35">
      <c r="C227" s="38">
        <v>43256</v>
      </c>
      <c r="D227" s="39">
        <v>0.48100694444444447</v>
      </c>
      <c r="E227" s="40" t="s">
        <v>9</v>
      </c>
      <c r="F227" s="40">
        <v>9</v>
      </c>
      <c r="G227" s="40" t="s">
        <v>11</v>
      </c>
    </row>
    <row r="228" spans="3:7" ht="15" thickBot="1" x14ac:dyDescent="0.35">
      <c r="C228" s="38">
        <v>43256</v>
      </c>
      <c r="D228" s="39">
        <v>0.49960648148148151</v>
      </c>
      <c r="E228" s="40" t="s">
        <v>9</v>
      </c>
      <c r="F228" s="40">
        <v>11</v>
      </c>
      <c r="G228" s="40" t="s">
        <v>11</v>
      </c>
    </row>
    <row r="229" spans="3:7" ht="15" thickBot="1" x14ac:dyDescent="0.35">
      <c r="C229" s="38">
        <v>43256</v>
      </c>
      <c r="D229" s="39">
        <v>0.50031250000000005</v>
      </c>
      <c r="E229" s="40" t="s">
        <v>9</v>
      </c>
      <c r="F229" s="40">
        <v>28</v>
      </c>
      <c r="G229" s="40" t="s">
        <v>10</v>
      </c>
    </row>
    <row r="230" spans="3:7" ht="15" thickBot="1" x14ac:dyDescent="0.35">
      <c r="C230" s="38">
        <v>43256</v>
      </c>
      <c r="D230" s="39">
        <v>0.50032407407407409</v>
      </c>
      <c r="E230" s="40" t="s">
        <v>9</v>
      </c>
      <c r="F230" s="40">
        <v>27</v>
      </c>
      <c r="G230" s="40" t="s">
        <v>10</v>
      </c>
    </row>
    <row r="231" spans="3:7" ht="15" thickBot="1" x14ac:dyDescent="0.35">
      <c r="C231" s="38">
        <v>43256</v>
      </c>
      <c r="D231" s="39">
        <v>0.50118055555555563</v>
      </c>
      <c r="E231" s="40" t="s">
        <v>9</v>
      </c>
      <c r="F231" s="40">
        <v>12</v>
      </c>
      <c r="G231" s="40" t="s">
        <v>11</v>
      </c>
    </row>
    <row r="232" spans="3:7" ht="15" thickBot="1" x14ac:dyDescent="0.35">
      <c r="C232" s="38">
        <v>43256</v>
      </c>
      <c r="D232" s="39">
        <v>0.50156250000000002</v>
      </c>
      <c r="E232" s="40" t="s">
        <v>9</v>
      </c>
      <c r="F232" s="40">
        <v>14</v>
      </c>
      <c r="G232" s="40" t="s">
        <v>11</v>
      </c>
    </row>
    <row r="233" spans="3:7" ht="15" thickBot="1" x14ac:dyDescent="0.35">
      <c r="C233" s="38">
        <v>43256</v>
      </c>
      <c r="D233" s="39">
        <v>0.51832175925925927</v>
      </c>
      <c r="E233" s="40" t="s">
        <v>9</v>
      </c>
      <c r="F233" s="40">
        <v>12</v>
      </c>
      <c r="G233" s="40" t="s">
        <v>10</v>
      </c>
    </row>
    <row r="234" spans="3:7" ht="15" thickBot="1" x14ac:dyDescent="0.35">
      <c r="C234" s="38">
        <v>43256</v>
      </c>
      <c r="D234" s="39">
        <v>0.51832175925925927</v>
      </c>
      <c r="E234" s="40" t="s">
        <v>9</v>
      </c>
      <c r="F234" s="40">
        <v>14</v>
      </c>
      <c r="G234" s="40" t="s">
        <v>10</v>
      </c>
    </row>
    <row r="235" spans="3:7" ht="15" thickBot="1" x14ac:dyDescent="0.35">
      <c r="C235" s="38">
        <v>43256</v>
      </c>
      <c r="D235" s="39">
        <v>0.53032407407407411</v>
      </c>
      <c r="E235" s="40" t="s">
        <v>9</v>
      </c>
      <c r="F235" s="40">
        <v>13</v>
      </c>
      <c r="G235" s="40" t="s">
        <v>11</v>
      </c>
    </row>
    <row r="236" spans="3:7" ht="15" thickBot="1" x14ac:dyDescent="0.35">
      <c r="C236" s="38">
        <v>43256</v>
      </c>
      <c r="D236" s="39">
        <v>0.57468750000000002</v>
      </c>
      <c r="E236" s="40" t="s">
        <v>9</v>
      </c>
      <c r="F236" s="40">
        <v>12</v>
      </c>
      <c r="G236" s="40" t="s">
        <v>11</v>
      </c>
    </row>
    <row r="237" spans="3:7" ht="15" thickBot="1" x14ac:dyDescent="0.35">
      <c r="C237" s="38">
        <v>43256</v>
      </c>
      <c r="D237" s="39">
        <v>0.58642361111111108</v>
      </c>
      <c r="E237" s="40" t="s">
        <v>9</v>
      </c>
      <c r="F237" s="40">
        <v>13</v>
      </c>
      <c r="G237" s="40" t="s">
        <v>11</v>
      </c>
    </row>
    <row r="238" spans="3:7" ht="15" thickBot="1" x14ac:dyDescent="0.35">
      <c r="C238" s="38">
        <v>43256</v>
      </c>
      <c r="D238" s="39">
        <v>0.59825231481481478</v>
      </c>
      <c r="E238" s="40" t="s">
        <v>9</v>
      </c>
      <c r="F238" s="40">
        <v>16</v>
      </c>
      <c r="G238" s="40" t="s">
        <v>10</v>
      </c>
    </row>
    <row r="239" spans="3:7" ht="15" thickBot="1" x14ac:dyDescent="0.35">
      <c r="C239" s="38">
        <v>43256</v>
      </c>
      <c r="D239" s="39">
        <v>0.6014004629629629</v>
      </c>
      <c r="E239" s="40" t="s">
        <v>9</v>
      </c>
      <c r="F239" s="40">
        <v>10</v>
      </c>
      <c r="G239" s="40" t="s">
        <v>10</v>
      </c>
    </row>
    <row r="240" spans="3:7" ht="15" thickBot="1" x14ac:dyDescent="0.35">
      <c r="C240" s="38">
        <v>43256</v>
      </c>
      <c r="D240" s="39">
        <v>0.61166666666666669</v>
      </c>
      <c r="E240" s="40" t="s">
        <v>9</v>
      </c>
      <c r="F240" s="40">
        <v>9</v>
      </c>
      <c r="G240" s="40" t="s">
        <v>11</v>
      </c>
    </row>
    <row r="241" spans="3:7" ht="15" thickBot="1" x14ac:dyDescent="0.35">
      <c r="C241" s="38">
        <v>43256</v>
      </c>
      <c r="D241" s="39">
        <v>0.63097222222222216</v>
      </c>
      <c r="E241" s="40" t="s">
        <v>9</v>
      </c>
      <c r="F241" s="40">
        <v>10</v>
      </c>
      <c r="G241" s="40" t="s">
        <v>11</v>
      </c>
    </row>
    <row r="242" spans="3:7" ht="15" thickBot="1" x14ac:dyDescent="0.35">
      <c r="C242" s="38">
        <v>43256</v>
      </c>
      <c r="D242" s="39">
        <v>0.63515046296296296</v>
      </c>
      <c r="E242" s="40" t="s">
        <v>9</v>
      </c>
      <c r="F242" s="40">
        <v>22</v>
      </c>
      <c r="G242" s="40" t="s">
        <v>10</v>
      </c>
    </row>
    <row r="243" spans="3:7" ht="15" thickBot="1" x14ac:dyDescent="0.35">
      <c r="C243" s="38">
        <v>43256</v>
      </c>
      <c r="D243" s="39">
        <v>0.65539351851851857</v>
      </c>
      <c r="E243" s="40" t="s">
        <v>9</v>
      </c>
      <c r="F243" s="40">
        <v>26</v>
      </c>
      <c r="G243" s="40" t="s">
        <v>10</v>
      </c>
    </row>
    <row r="244" spans="3:7" ht="15" thickBot="1" x14ac:dyDescent="0.35">
      <c r="C244" s="38">
        <v>43256</v>
      </c>
      <c r="D244" s="39">
        <v>0.66018518518518521</v>
      </c>
      <c r="E244" s="40" t="s">
        <v>9</v>
      </c>
      <c r="F244" s="40">
        <v>20</v>
      </c>
      <c r="G244" s="40" t="s">
        <v>10</v>
      </c>
    </row>
    <row r="245" spans="3:7" ht="15" thickBot="1" x14ac:dyDescent="0.35">
      <c r="C245" s="38">
        <v>43256</v>
      </c>
      <c r="D245" s="39">
        <v>0.6654282407407407</v>
      </c>
      <c r="E245" s="40" t="s">
        <v>9</v>
      </c>
      <c r="F245" s="40">
        <v>21</v>
      </c>
      <c r="G245" s="40" t="s">
        <v>10</v>
      </c>
    </row>
    <row r="246" spans="3:7" ht="15" thickBot="1" x14ac:dyDescent="0.35">
      <c r="C246" s="38">
        <v>43256</v>
      </c>
      <c r="D246" s="39">
        <v>0.66548611111111111</v>
      </c>
      <c r="E246" s="40" t="s">
        <v>9</v>
      </c>
      <c r="F246" s="40">
        <v>13</v>
      </c>
      <c r="G246" s="40" t="s">
        <v>10</v>
      </c>
    </row>
    <row r="247" spans="3:7" ht="15" thickBot="1" x14ac:dyDescent="0.35">
      <c r="C247" s="38">
        <v>43256</v>
      </c>
      <c r="D247" s="39">
        <v>0.66931712962962964</v>
      </c>
      <c r="E247" s="40" t="s">
        <v>9</v>
      </c>
      <c r="F247" s="40">
        <v>13</v>
      </c>
      <c r="G247" s="40" t="s">
        <v>11</v>
      </c>
    </row>
    <row r="248" spans="3:7" ht="15" thickBot="1" x14ac:dyDescent="0.35">
      <c r="C248" s="38">
        <v>43256</v>
      </c>
      <c r="D248" s="39">
        <v>0.68614583333333334</v>
      </c>
      <c r="E248" s="40" t="s">
        <v>9</v>
      </c>
      <c r="F248" s="40">
        <v>23</v>
      </c>
      <c r="G248" s="40" t="s">
        <v>10</v>
      </c>
    </row>
    <row r="249" spans="3:7" ht="15" thickBot="1" x14ac:dyDescent="0.35">
      <c r="C249" s="38">
        <v>43256</v>
      </c>
      <c r="D249" s="39">
        <v>0.69796296296296301</v>
      </c>
      <c r="E249" s="40" t="s">
        <v>9</v>
      </c>
      <c r="F249" s="40">
        <v>13</v>
      </c>
      <c r="G249" s="40" t="s">
        <v>11</v>
      </c>
    </row>
    <row r="250" spans="3:7" ht="15" thickBot="1" x14ac:dyDescent="0.35">
      <c r="C250" s="38">
        <v>43256</v>
      </c>
      <c r="D250" s="39">
        <v>0.70300925925925928</v>
      </c>
      <c r="E250" s="40" t="s">
        <v>9</v>
      </c>
      <c r="F250" s="40">
        <v>17</v>
      </c>
      <c r="G250" s="40" t="s">
        <v>10</v>
      </c>
    </row>
    <row r="251" spans="3:7" ht="15" thickBot="1" x14ac:dyDescent="0.35">
      <c r="C251" s="38">
        <v>43256</v>
      </c>
      <c r="D251" s="39">
        <v>0.70543981481481488</v>
      </c>
      <c r="E251" s="40" t="s">
        <v>9</v>
      </c>
      <c r="F251" s="40">
        <v>23</v>
      </c>
      <c r="G251" s="40" t="s">
        <v>10</v>
      </c>
    </row>
    <row r="252" spans="3:7" ht="15" thickBot="1" x14ac:dyDescent="0.35">
      <c r="C252" s="38">
        <v>43256</v>
      </c>
      <c r="D252" s="39">
        <v>0.70730324074074069</v>
      </c>
      <c r="E252" s="40" t="s">
        <v>9</v>
      </c>
      <c r="F252" s="40">
        <v>13</v>
      </c>
      <c r="G252" s="40" t="s">
        <v>11</v>
      </c>
    </row>
    <row r="253" spans="3:7" ht="15" thickBot="1" x14ac:dyDescent="0.35">
      <c r="C253" s="38">
        <v>43256</v>
      </c>
      <c r="D253" s="39">
        <v>0.70783564814814814</v>
      </c>
      <c r="E253" s="40" t="s">
        <v>9</v>
      </c>
      <c r="F253" s="40">
        <v>18</v>
      </c>
      <c r="G253" s="40" t="s">
        <v>10</v>
      </c>
    </row>
    <row r="254" spans="3:7" ht="15" thickBot="1" x14ac:dyDescent="0.35">
      <c r="C254" s="38">
        <v>43256</v>
      </c>
      <c r="D254" s="39">
        <v>0.70972222222222225</v>
      </c>
      <c r="E254" s="40" t="s">
        <v>9</v>
      </c>
      <c r="F254" s="40">
        <v>23</v>
      </c>
      <c r="G254" s="40" t="s">
        <v>11</v>
      </c>
    </row>
    <row r="255" spans="3:7" ht="15" thickBot="1" x14ac:dyDescent="0.35">
      <c r="C255" s="38">
        <v>43256</v>
      </c>
      <c r="D255" s="39">
        <v>0.7102546296296296</v>
      </c>
      <c r="E255" s="40" t="s">
        <v>9</v>
      </c>
      <c r="F255" s="40">
        <v>27</v>
      </c>
      <c r="G255" s="40" t="s">
        <v>10</v>
      </c>
    </row>
    <row r="256" spans="3:7" ht="15" thickBot="1" x14ac:dyDescent="0.35">
      <c r="C256" s="38">
        <v>43256</v>
      </c>
      <c r="D256" s="39">
        <v>0.71616898148148145</v>
      </c>
      <c r="E256" s="40" t="s">
        <v>9</v>
      </c>
      <c r="F256" s="40">
        <v>19</v>
      </c>
      <c r="G256" s="40" t="s">
        <v>10</v>
      </c>
    </row>
    <row r="257" spans="3:7" ht="15" thickBot="1" x14ac:dyDescent="0.35">
      <c r="C257" s="38">
        <v>43256</v>
      </c>
      <c r="D257" s="39">
        <v>0.71665509259259252</v>
      </c>
      <c r="E257" s="40" t="s">
        <v>9</v>
      </c>
      <c r="F257" s="40">
        <v>29</v>
      </c>
      <c r="G257" s="40" t="s">
        <v>10</v>
      </c>
    </row>
    <row r="258" spans="3:7" ht="15" thickBot="1" x14ac:dyDescent="0.35">
      <c r="C258" s="38">
        <v>43256</v>
      </c>
      <c r="D258" s="39">
        <v>0.71722222222222232</v>
      </c>
      <c r="E258" s="40" t="s">
        <v>9</v>
      </c>
      <c r="F258" s="40">
        <v>14</v>
      </c>
      <c r="G258" s="40" t="s">
        <v>11</v>
      </c>
    </row>
    <row r="259" spans="3:7" ht="15" thickBot="1" x14ac:dyDescent="0.35">
      <c r="C259" s="38">
        <v>43256</v>
      </c>
      <c r="D259" s="39">
        <v>0.71983796296296287</v>
      </c>
      <c r="E259" s="40" t="s">
        <v>9</v>
      </c>
      <c r="F259" s="40">
        <v>28</v>
      </c>
      <c r="G259" s="40" t="s">
        <v>10</v>
      </c>
    </row>
    <row r="260" spans="3:7" ht="15" thickBot="1" x14ac:dyDescent="0.35">
      <c r="C260" s="38">
        <v>43256</v>
      </c>
      <c r="D260" s="39">
        <v>0.72092592592592597</v>
      </c>
      <c r="E260" s="40" t="s">
        <v>9</v>
      </c>
      <c r="F260" s="40">
        <v>18</v>
      </c>
      <c r="G260" s="40" t="s">
        <v>10</v>
      </c>
    </row>
    <row r="261" spans="3:7" ht="15" thickBot="1" x14ac:dyDescent="0.35">
      <c r="C261" s="38">
        <v>43256</v>
      </c>
      <c r="D261" s="39">
        <v>0.72100694444444446</v>
      </c>
      <c r="E261" s="40" t="s">
        <v>9</v>
      </c>
      <c r="F261" s="40">
        <v>22</v>
      </c>
      <c r="G261" s="40" t="s">
        <v>10</v>
      </c>
    </row>
    <row r="262" spans="3:7" ht="15" thickBot="1" x14ac:dyDescent="0.35">
      <c r="C262" s="38">
        <v>43256</v>
      </c>
      <c r="D262" s="39">
        <v>0.72152777777777777</v>
      </c>
      <c r="E262" s="40" t="s">
        <v>9</v>
      </c>
      <c r="F262" s="40">
        <v>17</v>
      </c>
      <c r="G262" s="40" t="s">
        <v>10</v>
      </c>
    </row>
    <row r="263" spans="3:7" ht="15" thickBot="1" x14ac:dyDescent="0.35">
      <c r="C263" s="38">
        <v>43256</v>
      </c>
      <c r="D263" s="39">
        <v>0.72181712962962974</v>
      </c>
      <c r="E263" s="40" t="s">
        <v>9</v>
      </c>
      <c r="F263" s="40">
        <v>31</v>
      </c>
      <c r="G263" s="40" t="s">
        <v>10</v>
      </c>
    </row>
    <row r="264" spans="3:7" ht="15" thickBot="1" x14ac:dyDescent="0.35">
      <c r="C264" s="38">
        <v>43256</v>
      </c>
      <c r="D264" s="39">
        <v>0.72325231481481478</v>
      </c>
      <c r="E264" s="40" t="s">
        <v>9</v>
      </c>
      <c r="F264" s="40">
        <v>13</v>
      </c>
      <c r="G264" s="40" t="s">
        <v>11</v>
      </c>
    </row>
    <row r="265" spans="3:7" ht="15" thickBot="1" x14ac:dyDescent="0.35">
      <c r="C265" s="38">
        <v>43256</v>
      </c>
      <c r="D265" s="39">
        <v>0.72351851851851856</v>
      </c>
      <c r="E265" s="40" t="s">
        <v>9</v>
      </c>
      <c r="F265" s="40">
        <v>18</v>
      </c>
      <c r="G265" s="40" t="s">
        <v>11</v>
      </c>
    </row>
    <row r="266" spans="3:7" ht="15" thickBot="1" x14ac:dyDescent="0.35">
      <c r="C266" s="38">
        <v>43256</v>
      </c>
      <c r="D266" s="39">
        <v>0.72402777777777771</v>
      </c>
      <c r="E266" s="40" t="s">
        <v>9</v>
      </c>
      <c r="F266" s="40">
        <v>14</v>
      </c>
      <c r="G266" s="40" t="s">
        <v>10</v>
      </c>
    </row>
    <row r="267" spans="3:7" ht="15" thickBot="1" x14ac:dyDescent="0.35">
      <c r="C267" s="38">
        <v>43256</v>
      </c>
      <c r="D267" s="39">
        <v>0.72692129629629632</v>
      </c>
      <c r="E267" s="40" t="s">
        <v>9</v>
      </c>
      <c r="F267" s="40">
        <v>39</v>
      </c>
      <c r="G267" s="40" t="s">
        <v>10</v>
      </c>
    </row>
    <row r="268" spans="3:7" ht="15" thickBot="1" x14ac:dyDescent="0.35">
      <c r="C268" s="38">
        <v>43256</v>
      </c>
      <c r="D268" s="39">
        <v>0.74010416666666667</v>
      </c>
      <c r="E268" s="40" t="s">
        <v>9</v>
      </c>
      <c r="F268" s="40">
        <v>10</v>
      </c>
      <c r="G268" s="40" t="s">
        <v>11</v>
      </c>
    </row>
    <row r="269" spans="3:7" ht="15" thickBot="1" x14ac:dyDescent="0.35">
      <c r="C269" s="38">
        <v>43256</v>
      </c>
      <c r="D269" s="39">
        <v>0.74737268518518529</v>
      </c>
      <c r="E269" s="40" t="s">
        <v>9</v>
      </c>
      <c r="F269" s="40">
        <v>23</v>
      </c>
      <c r="G269" s="40" t="s">
        <v>10</v>
      </c>
    </row>
    <row r="270" spans="3:7" ht="15" thickBot="1" x14ac:dyDescent="0.35">
      <c r="C270" s="38">
        <v>43256</v>
      </c>
      <c r="D270" s="39">
        <v>0.75587962962962962</v>
      </c>
      <c r="E270" s="40" t="s">
        <v>9</v>
      </c>
      <c r="F270" s="40">
        <v>27</v>
      </c>
      <c r="G270" s="40" t="s">
        <v>10</v>
      </c>
    </row>
    <row r="271" spans="3:7" ht="15" thickBot="1" x14ac:dyDescent="0.35">
      <c r="C271" s="38">
        <v>43256</v>
      </c>
      <c r="D271" s="39">
        <v>0.75907407407407401</v>
      </c>
      <c r="E271" s="40" t="s">
        <v>9</v>
      </c>
      <c r="F271" s="40">
        <v>10</v>
      </c>
      <c r="G271" s="40" t="s">
        <v>10</v>
      </c>
    </row>
    <row r="272" spans="3:7" ht="15" thickBot="1" x14ac:dyDescent="0.35">
      <c r="C272" s="38">
        <v>43256</v>
      </c>
      <c r="D272" s="39">
        <v>0.76496527777777779</v>
      </c>
      <c r="E272" s="40" t="s">
        <v>9</v>
      </c>
      <c r="F272" s="40">
        <v>14</v>
      </c>
      <c r="G272" s="40" t="s">
        <v>10</v>
      </c>
    </row>
    <row r="273" spans="3:7" ht="15" thickBot="1" x14ac:dyDescent="0.35">
      <c r="C273" s="38">
        <v>43256</v>
      </c>
      <c r="D273" s="39">
        <v>0.76862268518518517</v>
      </c>
      <c r="E273" s="40" t="s">
        <v>9</v>
      </c>
      <c r="F273" s="40">
        <v>22</v>
      </c>
      <c r="G273" s="40" t="s">
        <v>10</v>
      </c>
    </row>
    <row r="274" spans="3:7" ht="15" thickBot="1" x14ac:dyDescent="0.35">
      <c r="C274" s="38">
        <v>43256</v>
      </c>
      <c r="D274" s="39">
        <v>0.77131944444444445</v>
      </c>
      <c r="E274" s="40" t="s">
        <v>9</v>
      </c>
      <c r="F274" s="40">
        <v>17</v>
      </c>
      <c r="G274" s="40" t="s">
        <v>10</v>
      </c>
    </row>
    <row r="275" spans="3:7" ht="15" thickBot="1" x14ac:dyDescent="0.35">
      <c r="C275" s="38">
        <v>43256</v>
      </c>
      <c r="D275" s="39">
        <v>0.77159722222222227</v>
      </c>
      <c r="E275" s="40" t="s">
        <v>9</v>
      </c>
      <c r="F275" s="40">
        <v>23</v>
      </c>
      <c r="G275" s="40" t="s">
        <v>10</v>
      </c>
    </row>
    <row r="276" spans="3:7" ht="15" thickBot="1" x14ac:dyDescent="0.35">
      <c r="C276" s="38">
        <v>43256</v>
      </c>
      <c r="D276" s="39">
        <v>0.77540509259259249</v>
      </c>
      <c r="E276" s="40" t="s">
        <v>9</v>
      </c>
      <c r="F276" s="40">
        <v>12</v>
      </c>
      <c r="G276" s="40" t="s">
        <v>11</v>
      </c>
    </row>
    <row r="277" spans="3:7" ht="15" thickBot="1" x14ac:dyDescent="0.35">
      <c r="C277" s="38">
        <v>43256</v>
      </c>
      <c r="D277" s="39">
        <v>0.78262731481481485</v>
      </c>
      <c r="E277" s="40" t="s">
        <v>9</v>
      </c>
      <c r="F277" s="40">
        <v>11</v>
      </c>
      <c r="G277" s="40" t="s">
        <v>11</v>
      </c>
    </row>
    <row r="278" spans="3:7" ht="15" thickBot="1" x14ac:dyDescent="0.35">
      <c r="C278" s="38">
        <v>43256</v>
      </c>
      <c r="D278" s="39">
        <v>0.78415509259259253</v>
      </c>
      <c r="E278" s="40" t="s">
        <v>9</v>
      </c>
      <c r="F278" s="40">
        <v>11</v>
      </c>
      <c r="G278" s="40" t="s">
        <v>11</v>
      </c>
    </row>
    <row r="279" spans="3:7" ht="15" thickBot="1" x14ac:dyDescent="0.35">
      <c r="C279" s="38">
        <v>43256</v>
      </c>
      <c r="D279" s="39">
        <v>0.78784722222222225</v>
      </c>
      <c r="E279" s="40" t="s">
        <v>9</v>
      </c>
      <c r="F279" s="40">
        <v>12</v>
      </c>
      <c r="G279" s="40" t="s">
        <v>11</v>
      </c>
    </row>
    <row r="280" spans="3:7" ht="15" thickBot="1" x14ac:dyDescent="0.35">
      <c r="C280" s="38">
        <v>43256</v>
      </c>
      <c r="D280" s="39">
        <v>0.78827546296296302</v>
      </c>
      <c r="E280" s="40" t="s">
        <v>9</v>
      </c>
      <c r="F280" s="40">
        <v>31</v>
      </c>
      <c r="G280" s="40" t="s">
        <v>10</v>
      </c>
    </row>
    <row r="281" spans="3:7" ht="15" thickBot="1" x14ac:dyDescent="0.35">
      <c r="C281" s="38">
        <v>43256</v>
      </c>
      <c r="D281" s="39">
        <v>0.7908680555555555</v>
      </c>
      <c r="E281" s="40" t="s">
        <v>9</v>
      </c>
      <c r="F281" s="40">
        <v>25</v>
      </c>
      <c r="G281" s="40" t="s">
        <v>10</v>
      </c>
    </row>
    <row r="282" spans="3:7" ht="15" thickBot="1" x14ac:dyDescent="0.35">
      <c r="C282" s="38">
        <v>43256</v>
      </c>
      <c r="D282" s="39">
        <v>0.7936805555555555</v>
      </c>
      <c r="E282" s="40" t="s">
        <v>9</v>
      </c>
      <c r="F282" s="40">
        <v>22</v>
      </c>
      <c r="G282" s="40" t="s">
        <v>10</v>
      </c>
    </row>
    <row r="283" spans="3:7" ht="15" thickBot="1" x14ac:dyDescent="0.35">
      <c r="C283" s="38">
        <v>43256</v>
      </c>
      <c r="D283" s="39">
        <v>0.79375000000000007</v>
      </c>
      <c r="E283" s="40" t="s">
        <v>9</v>
      </c>
      <c r="F283" s="40">
        <v>20</v>
      </c>
      <c r="G283" s="40" t="s">
        <v>10</v>
      </c>
    </row>
    <row r="284" spans="3:7" ht="15" thickBot="1" x14ac:dyDescent="0.35">
      <c r="C284" s="38">
        <v>43256</v>
      </c>
      <c r="D284" s="39">
        <v>0.80236111111111119</v>
      </c>
      <c r="E284" s="40" t="s">
        <v>9</v>
      </c>
      <c r="F284" s="40">
        <v>10</v>
      </c>
      <c r="G284" s="40" t="s">
        <v>11</v>
      </c>
    </row>
    <row r="285" spans="3:7" ht="15" thickBot="1" x14ac:dyDescent="0.35">
      <c r="C285" s="38">
        <v>43256</v>
      </c>
      <c r="D285" s="39">
        <v>0.80297453703703703</v>
      </c>
      <c r="E285" s="40" t="s">
        <v>9</v>
      </c>
      <c r="F285" s="40">
        <v>12</v>
      </c>
      <c r="G285" s="40" t="s">
        <v>11</v>
      </c>
    </row>
    <row r="286" spans="3:7" ht="15" thickBot="1" x14ac:dyDescent="0.35">
      <c r="C286" s="38">
        <v>43256</v>
      </c>
      <c r="D286" s="39">
        <v>0.80299768518518511</v>
      </c>
      <c r="E286" s="40" t="s">
        <v>9</v>
      </c>
      <c r="F286" s="40">
        <v>10</v>
      </c>
      <c r="G286" s="40" t="s">
        <v>11</v>
      </c>
    </row>
    <row r="287" spans="3:7" ht="15" thickBot="1" x14ac:dyDescent="0.35">
      <c r="C287" s="38">
        <v>43256</v>
      </c>
      <c r="D287" s="39">
        <v>0.80313657407407402</v>
      </c>
      <c r="E287" s="40" t="s">
        <v>9</v>
      </c>
      <c r="F287" s="40">
        <v>13</v>
      </c>
      <c r="G287" s="40" t="s">
        <v>11</v>
      </c>
    </row>
    <row r="288" spans="3:7" ht="15" thickBot="1" x14ac:dyDescent="0.35">
      <c r="C288" s="38">
        <v>43256</v>
      </c>
      <c r="D288" s="39">
        <v>0.80774305555555559</v>
      </c>
      <c r="E288" s="40" t="s">
        <v>9</v>
      </c>
      <c r="F288" s="40">
        <v>18</v>
      </c>
      <c r="G288" s="40" t="s">
        <v>10</v>
      </c>
    </row>
    <row r="289" spans="3:7" ht="15" thickBot="1" x14ac:dyDescent="0.35">
      <c r="C289" s="38">
        <v>43256</v>
      </c>
      <c r="D289" s="39">
        <v>0.80828703703703697</v>
      </c>
      <c r="E289" s="40" t="s">
        <v>9</v>
      </c>
      <c r="F289" s="40">
        <v>13</v>
      </c>
      <c r="G289" s="40" t="s">
        <v>11</v>
      </c>
    </row>
    <row r="290" spans="3:7" ht="15" thickBot="1" x14ac:dyDescent="0.35">
      <c r="C290" s="38">
        <v>43256</v>
      </c>
      <c r="D290" s="39">
        <v>0.83538194444444447</v>
      </c>
      <c r="E290" s="40" t="s">
        <v>9</v>
      </c>
      <c r="F290" s="40">
        <v>18</v>
      </c>
      <c r="G290" s="40" t="s">
        <v>11</v>
      </c>
    </row>
    <row r="291" spans="3:7" ht="15" thickBot="1" x14ac:dyDescent="0.35">
      <c r="C291" s="38">
        <v>43256</v>
      </c>
      <c r="D291" s="39">
        <v>0.83773148148148147</v>
      </c>
      <c r="E291" s="40" t="s">
        <v>9</v>
      </c>
      <c r="F291" s="40">
        <v>22</v>
      </c>
      <c r="G291" s="40" t="s">
        <v>10</v>
      </c>
    </row>
    <row r="292" spans="3:7" ht="15" thickBot="1" x14ac:dyDescent="0.35">
      <c r="C292" s="38">
        <v>43256</v>
      </c>
      <c r="D292" s="39">
        <v>0.8393518518518519</v>
      </c>
      <c r="E292" s="40" t="s">
        <v>9</v>
      </c>
      <c r="F292" s="40">
        <v>22</v>
      </c>
      <c r="G292" s="40" t="s">
        <v>10</v>
      </c>
    </row>
    <row r="293" spans="3:7" ht="15" thickBot="1" x14ac:dyDescent="0.35">
      <c r="C293" s="38">
        <v>43256</v>
      </c>
      <c r="D293" s="39">
        <v>0.84079861111111109</v>
      </c>
      <c r="E293" s="40" t="s">
        <v>9</v>
      </c>
      <c r="F293" s="40">
        <v>17</v>
      </c>
      <c r="G293" s="40" t="s">
        <v>10</v>
      </c>
    </row>
    <row r="294" spans="3:7" ht="15" thickBot="1" x14ac:dyDescent="0.35">
      <c r="C294" s="38">
        <v>43256</v>
      </c>
      <c r="D294" s="39">
        <v>0.84866898148148151</v>
      </c>
      <c r="E294" s="40" t="s">
        <v>9</v>
      </c>
      <c r="F294" s="40">
        <v>10</v>
      </c>
      <c r="G294" s="40" t="s">
        <v>10</v>
      </c>
    </row>
    <row r="295" spans="3:7" ht="15" thickBot="1" x14ac:dyDescent="0.35">
      <c r="C295" s="38">
        <v>43256</v>
      </c>
      <c r="D295" s="39">
        <v>0.89384259259259258</v>
      </c>
      <c r="E295" s="40" t="s">
        <v>9</v>
      </c>
      <c r="F295" s="40">
        <v>18</v>
      </c>
      <c r="G295" s="40" t="s">
        <v>11</v>
      </c>
    </row>
    <row r="296" spans="3:7" ht="15" thickBot="1" x14ac:dyDescent="0.35">
      <c r="C296" s="38">
        <v>43256</v>
      </c>
      <c r="D296" s="39">
        <v>0.94997685185185177</v>
      </c>
      <c r="E296" s="40" t="s">
        <v>9</v>
      </c>
      <c r="F296" s="40">
        <v>12</v>
      </c>
      <c r="G296" s="40" t="s">
        <v>11</v>
      </c>
    </row>
    <row r="297" spans="3:7" ht="15" thickBot="1" x14ac:dyDescent="0.35">
      <c r="C297" s="38">
        <v>43256</v>
      </c>
      <c r="D297" s="39">
        <v>0.96165509259259263</v>
      </c>
      <c r="E297" s="40" t="s">
        <v>9</v>
      </c>
      <c r="F297" s="40">
        <v>19</v>
      </c>
      <c r="G297" s="40" t="s">
        <v>10</v>
      </c>
    </row>
    <row r="298" spans="3:7" ht="15" thickBot="1" x14ac:dyDescent="0.35">
      <c r="C298" s="38">
        <v>43256</v>
      </c>
      <c r="D298" s="39">
        <v>0.9665393518518518</v>
      </c>
      <c r="E298" s="40" t="s">
        <v>9</v>
      </c>
      <c r="F298" s="40">
        <v>21</v>
      </c>
      <c r="G298" s="40" t="s">
        <v>10</v>
      </c>
    </row>
    <row r="299" spans="3:7" ht="15" thickBot="1" x14ac:dyDescent="0.35">
      <c r="C299" s="38">
        <v>43257</v>
      </c>
      <c r="D299" s="39">
        <v>0.22369212962962962</v>
      </c>
      <c r="E299" s="40" t="s">
        <v>9</v>
      </c>
      <c r="F299" s="40">
        <v>20</v>
      </c>
      <c r="G299" s="40" t="s">
        <v>11</v>
      </c>
    </row>
    <row r="300" spans="3:7" ht="15" thickBot="1" x14ac:dyDescent="0.35">
      <c r="C300" s="38">
        <v>43257</v>
      </c>
      <c r="D300" s="39">
        <v>0.22900462962962964</v>
      </c>
      <c r="E300" s="40" t="s">
        <v>9</v>
      </c>
      <c r="F300" s="40">
        <v>13</v>
      </c>
      <c r="G300" s="40" t="s">
        <v>11</v>
      </c>
    </row>
    <row r="301" spans="3:7" ht="15" thickBot="1" x14ac:dyDescent="0.35">
      <c r="C301" s="38">
        <v>43257</v>
      </c>
      <c r="D301" s="39">
        <v>0.26980324074074075</v>
      </c>
      <c r="E301" s="40" t="s">
        <v>9</v>
      </c>
      <c r="F301" s="40">
        <v>13</v>
      </c>
      <c r="G301" s="40" t="s">
        <v>11</v>
      </c>
    </row>
    <row r="302" spans="3:7" ht="15" thickBot="1" x14ac:dyDescent="0.35">
      <c r="C302" s="38">
        <v>43257</v>
      </c>
      <c r="D302" s="39">
        <v>0.31938657407407406</v>
      </c>
      <c r="E302" s="40" t="s">
        <v>9</v>
      </c>
      <c r="F302" s="40">
        <v>11</v>
      </c>
      <c r="G302" s="40" t="s">
        <v>11</v>
      </c>
    </row>
    <row r="303" spans="3:7" ht="15" thickBot="1" x14ac:dyDescent="0.35">
      <c r="C303" s="38">
        <v>43257</v>
      </c>
      <c r="D303" s="39">
        <v>0.34813657407407406</v>
      </c>
      <c r="E303" s="40" t="s">
        <v>9</v>
      </c>
      <c r="F303" s="40">
        <v>18</v>
      </c>
      <c r="G303" s="40" t="s">
        <v>10</v>
      </c>
    </row>
    <row r="304" spans="3:7" ht="15" thickBot="1" x14ac:dyDescent="0.35">
      <c r="C304" s="38">
        <v>43257</v>
      </c>
      <c r="D304" s="39">
        <v>0.37937500000000002</v>
      </c>
      <c r="E304" s="40" t="s">
        <v>9</v>
      </c>
      <c r="F304" s="40">
        <v>12</v>
      </c>
      <c r="G304" s="40" t="s">
        <v>10</v>
      </c>
    </row>
    <row r="305" spans="3:7" ht="15" thickBot="1" x14ac:dyDescent="0.35">
      <c r="C305" s="38">
        <v>43257</v>
      </c>
      <c r="D305" s="39">
        <v>0.38906250000000003</v>
      </c>
      <c r="E305" s="40" t="s">
        <v>9</v>
      </c>
      <c r="F305" s="40">
        <v>25</v>
      </c>
      <c r="G305" s="40" t="s">
        <v>10</v>
      </c>
    </row>
    <row r="306" spans="3:7" ht="15" thickBot="1" x14ac:dyDescent="0.35">
      <c r="C306" s="38">
        <v>43257</v>
      </c>
      <c r="D306" s="39">
        <v>0.38975694444444442</v>
      </c>
      <c r="E306" s="40" t="s">
        <v>9</v>
      </c>
      <c r="F306" s="40">
        <v>23</v>
      </c>
      <c r="G306" s="40" t="s">
        <v>10</v>
      </c>
    </row>
    <row r="307" spans="3:7" ht="15" thickBot="1" x14ac:dyDescent="0.35">
      <c r="C307" s="38">
        <v>43257</v>
      </c>
      <c r="D307" s="39">
        <v>0.39233796296296292</v>
      </c>
      <c r="E307" s="40" t="s">
        <v>9</v>
      </c>
      <c r="F307" s="40">
        <v>32</v>
      </c>
      <c r="G307" s="40" t="s">
        <v>10</v>
      </c>
    </row>
    <row r="308" spans="3:7" ht="15" thickBot="1" x14ac:dyDescent="0.35">
      <c r="C308" s="38">
        <v>43257</v>
      </c>
      <c r="D308" s="39">
        <v>0.3932060185185185</v>
      </c>
      <c r="E308" s="40" t="s">
        <v>9</v>
      </c>
      <c r="F308" s="40">
        <v>21</v>
      </c>
      <c r="G308" s="40" t="s">
        <v>10</v>
      </c>
    </row>
    <row r="309" spans="3:7" ht="15" thickBot="1" x14ac:dyDescent="0.35">
      <c r="C309" s="38">
        <v>43257</v>
      </c>
      <c r="D309" s="39">
        <v>0.39526620370370374</v>
      </c>
      <c r="E309" s="40" t="s">
        <v>9</v>
      </c>
      <c r="F309" s="40">
        <v>34</v>
      </c>
      <c r="G309" s="40" t="s">
        <v>10</v>
      </c>
    </row>
    <row r="310" spans="3:7" ht="15" thickBot="1" x14ac:dyDescent="0.35">
      <c r="C310" s="38">
        <v>43257</v>
      </c>
      <c r="D310" s="39">
        <v>0.40142361111111113</v>
      </c>
      <c r="E310" s="40" t="s">
        <v>9</v>
      </c>
      <c r="F310" s="40">
        <v>13</v>
      </c>
      <c r="G310" s="40" t="s">
        <v>11</v>
      </c>
    </row>
    <row r="311" spans="3:7" ht="15" thickBot="1" x14ac:dyDescent="0.35">
      <c r="C311" s="38">
        <v>43257</v>
      </c>
      <c r="D311" s="39">
        <v>0.40329861111111115</v>
      </c>
      <c r="E311" s="40" t="s">
        <v>9</v>
      </c>
      <c r="F311" s="40">
        <v>26</v>
      </c>
      <c r="G311" s="40" t="s">
        <v>10</v>
      </c>
    </row>
    <row r="312" spans="3:7" ht="15" thickBot="1" x14ac:dyDescent="0.35">
      <c r="C312" s="38">
        <v>43257</v>
      </c>
      <c r="D312" s="39">
        <v>0.40333333333333332</v>
      </c>
      <c r="E312" s="40" t="s">
        <v>9</v>
      </c>
      <c r="F312" s="40">
        <v>32</v>
      </c>
      <c r="G312" s="40" t="s">
        <v>10</v>
      </c>
    </row>
    <row r="313" spans="3:7" ht="15" thickBot="1" x14ac:dyDescent="0.35">
      <c r="C313" s="38">
        <v>43257</v>
      </c>
      <c r="D313" s="39">
        <v>0.40494212962962961</v>
      </c>
      <c r="E313" s="40" t="s">
        <v>9</v>
      </c>
      <c r="F313" s="40">
        <v>14</v>
      </c>
      <c r="G313" s="40" t="s">
        <v>11</v>
      </c>
    </row>
    <row r="314" spans="3:7" ht="15" thickBot="1" x14ac:dyDescent="0.35">
      <c r="C314" s="38">
        <v>43257</v>
      </c>
      <c r="D314" s="39">
        <v>0.40649305555555554</v>
      </c>
      <c r="E314" s="40" t="s">
        <v>9</v>
      </c>
      <c r="F314" s="40">
        <v>11</v>
      </c>
      <c r="G314" s="40" t="s">
        <v>10</v>
      </c>
    </row>
    <row r="315" spans="3:7" ht="15" thickBot="1" x14ac:dyDescent="0.35">
      <c r="C315" s="38">
        <v>43257</v>
      </c>
      <c r="D315" s="39">
        <v>0.40651620370370373</v>
      </c>
      <c r="E315" s="40" t="s">
        <v>9</v>
      </c>
      <c r="F315" s="40">
        <v>23</v>
      </c>
      <c r="G315" s="40" t="s">
        <v>10</v>
      </c>
    </row>
    <row r="316" spans="3:7" ht="15" thickBot="1" x14ac:dyDescent="0.35">
      <c r="C316" s="38">
        <v>43257</v>
      </c>
      <c r="D316" s="39">
        <v>0.40653935185185186</v>
      </c>
      <c r="E316" s="40" t="s">
        <v>9</v>
      </c>
      <c r="F316" s="40">
        <v>24</v>
      </c>
      <c r="G316" s="40" t="s">
        <v>10</v>
      </c>
    </row>
    <row r="317" spans="3:7" ht="15" thickBot="1" x14ac:dyDescent="0.35">
      <c r="C317" s="38">
        <v>43257</v>
      </c>
      <c r="D317" s="39">
        <v>0.43101851851851852</v>
      </c>
      <c r="E317" s="40" t="s">
        <v>9</v>
      </c>
      <c r="F317" s="40">
        <v>24</v>
      </c>
      <c r="G317" s="40" t="s">
        <v>10</v>
      </c>
    </row>
    <row r="318" spans="3:7" ht="15" thickBot="1" x14ac:dyDescent="0.35">
      <c r="C318" s="38">
        <v>43257</v>
      </c>
      <c r="D318" s="39">
        <v>0.43339120370370371</v>
      </c>
      <c r="E318" s="40" t="s">
        <v>9</v>
      </c>
      <c r="F318" s="40">
        <v>12</v>
      </c>
      <c r="G318" s="40" t="s">
        <v>11</v>
      </c>
    </row>
    <row r="319" spans="3:7" ht="15" thickBot="1" x14ac:dyDescent="0.35">
      <c r="C319" s="38">
        <v>43257</v>
      </c>
      <c r="D319" s="39">
        <v>0.44208333333333333</v>
      </c>
      <c r="E319" s="40" t="s">
        <v>9</v>
      </c>
      <c r="F319" s="40">
        <v>12</v>
      </c>
      <c r="G319" s="40" t="s">
        <v>11</v>
      </c>
    </row>
    <row r="320" spans="3:7" ht="15" thickBot="1" x14ac:dyDescent="0.35">
      <c r="C320" s="38">
        <v>43257</v>
      </c>
      <c r="D320" s="39">
        <v>0.44258101851851855</v>
      </c>
      <c r="E320" s="40" t="s">
        <v>9</v>
      </c>
      <c r="F320" s="40">
        <v>12</v>
      </c>
      <c r="G320" s="40" t="s">
        <v>11</v>
      </c>
    </row>
    <row r="321" spans="3:7" ht="15" thickBot="1" x14ac:dyDescent="0.35">
      <c r="C321" s="38">
        <v>43257</v>
      </c>
      <c r="D321" s="39">
        <v>0.44331018518518522</v>
      </c>
      <c r="E321" s="40" t="s">
        <v>9</v>
      </c>
      <c r="F321" s="40">
        <v>21</v>
      </c>
      <c r="G321" s="40" t="s">
        <v>10</v>
      </c>
    </row>
    <row r="322" spans="3:7" ht="15" thickBot="1" x14ac:dyDescent="0.35">
      <c r="C322" s="38">
        <v>43257</v>
      </c>
      <c r="D322" s="39">
        <v>0.44392361111111112</v>
      </c>
      <c r="E322" s="40" t="s">
        <v>9</v>
      </c>
      <c r="F322" s="40">
        <v>37</v>
      </c>
      <c r="G322" s="40" t="s">
        <v>10</v>
      </c>
    </row>
    <row r="323" spans="3:7" ht="15" thickBot="1" x14ac:dyDescent="0.35">
      <c r="C323" s="38">
        <v>43257</v>
      </c>
      <c r="D323" s="39">
        <v>0.44888888888888889</v>
      </c>
      <c r="E323" s="40" t="s">
        <v>9</v>
      </c>
      <c r="F323" s="40">
        <v>18</v>
      </c>
      <c r="G323" s="40" t="s">
        <v>10</v>
      </c>
    </row>
    <row r="324" spans="3:7" ht="15" thickBot="1" x14ac:dyDescent="0.35">
      <c r="C324" s="38">
        <v>43257</v>
      </c>
      <c r="D324" s="39">
        <v>0.45106481481481481</v>
      </c>
      <c r="E324" s="40" t="s">
        <v>9</v>
      </c>
      <c r="F324" s="40">
        <v>25</v>
      </c>
      <c r="G324" s="40" t="s">
        <v>10</v>
      </c>
    </row>
    <row r="325" spans="3:7" ht="15" thickBot="1" x14ac:dyDescent="0.35">
      <c r="C325" s="38">
        <v>43257</v>
      </c>
      <c r="D325" s="39">
        <v>0.45109953703703703</v>
      </c>
      <c r="E325" s="40" t="s">
        <v>9</v>
      </c>
      <c r="F325" s="40">
        <v>22</v>
      </c>
      <c r="G325" s="40" t="s">
        <v>10</v>
      </c>
    </row>
    <row r="326" spans="3:7" ht="15" thickBot="1" x14ac:dyDescent="0.35">
      <c r="C326" s="38">
        <v>43257</v>
      </c>
      <c r="D326" s="39">
        <v>0.45649305555555553</v>
      </c>
      <c r="E326" s="40" t="s">
        <v>9</v>
      </c>
      <c r="F326" s="40">
        <v>11</v>
      </c>
      <c r="G326" s="40" t="s">
        <v>11</v>
      </c>
    </row>
    <row r="327" spans="3:7" ht="15" thickBot="1" x14ac:dyDescent="0.35">
      <c r="C327" s="38">
        <v>43257</v>
      </c>
      <c r="D327" s="39">
        <v>0.45890046296296294</v>
      </c>
      <c r="E327" s="40" t="s">
        <v>9</v>
      </c>
      <c r="F327" s="40">
        <v>23</v>
      </c>
      <c r="G327" s="40" t="s">
        <v>10</v>
      </c>
    </row>
    <row r="328" spans="3:7" ht="15" thickBot="1" x14ac:dyDescent="0.35">
      <c r="C328" s="38">
        <v>43257</v>
      </c>
      <c r="D328" s="39">
        <v>0.46008101851851851</v>
      </c>
      <c r="E328" s="40" t="s">
        <v>9</v>
      </c>
      <c r="F328" s="40">
        <v>22</v>
      </c>
      <c r="G328" s="40" t="s">
        <v>10</v>
      </c>
    </row>
    <row r="329" spans="3:7" ht="15" thickBot="1" x14ac:dyDescent="0.35">
      <c r="C329" s="38">
        <v>43257</v>
      </c>
      <c r="D329" s="39">
        <v>0.46287037037037032</v>
      </c>
      <c r="E329" s="40" t="s">
        <v>9</v>
      </c>
      <c r="F329" s="40">
        <v>18</v>
      </c>
      <c r="G329" s="40" t="s">
        <v>11</v>
      </c>
    </row>
    <row r="330" spans="3:7" ht="15" thickBot="1" x14ac:dyDescent="0.35">
      <c r="C330" s="38">
        <v>43257</v>
      </c>
      <c r="D330" s="39">
        <v>0.46416666666666667</v>
      </c>
      <c r="E330" s="40" t="s">
        <v>9</v>
      </c>
      <c r="F330" s="40">
        <v>19</v>
      </c>
      <c r="G330" s="40" t="s">
        <v>11</v>
      </c>
    </row>
    <row r="331" spans="3:7" ht="15" thickBot="1" x14ac:dyDescent="0.35">
      <c r="C331" s="38">
        <v>43257</v>
      </c>
      <c r="D331" s="39">
        <v>0.46444444444444444</v>
      </c>
      <c r="E331" s="40" t="s">
        <v>9</v>
      </c>
      <c r="F331" s="40">
        <v>12</v>
      </c>
      <c r="G331" s="40" t="s">
        <v>11</v>
      </c>
    </row>
    <row r="332" spans="3:7" ht="15" thickBot="1" x14ac:dyDescent="0.35">
      <c r="C332" s="38">
        <v>43257</v>
      </c>
      <c r="D332" s="39">
        <v>0.46543981481481483</v>
      </c>
      <c r="E332" s="40" t="s">
        <v>9</v>
      </c>
      <c r="F332" s="40">
        <v>14</v>
      </c>
      <c r="G332" s="40" t="s">
        <v>11</v>
      </c>
    </row>
    <row r="333" spans="3:7" ht="15" thickBot="1" x14ac:dyDescent="0.35">
      <c r="C333" s="38">
        <v>43257</v>
      </c>
      <c r="D333" s="39">
        <v>0.46555555555555556</v>
      </c>
      <c r="E333" s="40" t="s">
        <v>9</v>
      </c>
      <c r="F333" s="40">
        <v>17</v>
      </c>
      <c r="G333" s="40" t="s">
        <v>11</v>
      </c>
    </row>
    <row r="334" spans="3:7" ht="15" thickBot="1" x14ac:dyDescent="0.35">
      <c r="C334" s="38">
        <v>43257</v>
      </c>
      <c r="D334" s="39">
        <v>0.46559027777777778</v>
      </c>
      <c r="E334" s="40" t="s">
        <v>9</v>
      </c>
      <c r="F334" s="40">
        <v>10</v>
      </c>
      <c r="G334" s="40" t="s">
        <v>11</v>
      </c>
    </row>
    <row r="335" spans="3:7" ht="15" thickBot="1" x14ac:dyDescent="0.35">
      <c r="C335" s="38">
        <v>43257</v>
      </c>
      <c r="D335" s="39">
        <v>0.47500000000000003</v>
      </c>
      <c r="E335" s="40" t="s">
        <v>9</v>
      </c>
      <c r="F335" s="40">
        <v>11</v>
      </c>
      <c r="G335" s="40" t="s">
        <v>10</v>
      </c>
    </row>
    <row r="336" spans="3:7" ht="15" thickBot="1" x14ac:dyDescent="0.35">
      <c r="C336" s="38">
        <v>43257</v>
      </c>
      <c r="D336" s="39">
        <v>0.47791666666666671</v>
      </c>
      <c r="E336" s="40" t="s">
        <v>9</v>
      </c>
      <c r="F336" s="40">
        <v>11</v>
      </c>
      <c r="G336" s="40" t="s">
        <v>11</v>
      </c>
    </row>
    <row r="337" spans="3:7" ht="15" thickBot="1" x14ac:dyDescent="0.35">
      <c r="C337" s="38">
        <v>43257</v>
      </c>
      <c r="D337" s="39">
        <v>0.48114583333333333</v>
      </c>
      <c r="E337" s="40" t="s">
        <v>9</v>
      </c>
      <c r="F337" s="40">
        <v>10</v>
      </c>
      <c r="G337" s="40" t="s">
        <v>11</v>
      </c>
    </row>
    <row r="338" spans="3:7" ht="15" thickBot="1" x14ac:dyDescent="0.35">
      <c r="C338" s="38">
        <v>43257</v>
      </c>
      <c r="D338" s="39">
        <v>0.49556712962962962</v>
      </c>
      <c r="E338" s="40" t="s">
        <v>9</v>
      </c>
      <c r="F338" s="40">
        <v>11</v>
      </c>
      <c r="G338" s="40" t="s">
        <v>10</v>
      </c>
    </row>
    <row r="339" spans="3:7" ht="15" thickBot="1" x14ac:dyDescent="0.35">
      <c r="C339" s="38">
        <v>43257</v>
      </c>
      <c r="D339" s="39">
        <v>0.50878472222222226</v>
      </c>
      <c r="E339" s="40" t="s">
        <v>9</v>
      </c>
      <c r="F339" s="40">
        <v>9</v>
      </c>
      <c r="G339" s="40" t="s">
        <v>11</v>
      </c>
    </row>
    <row r="340" spans="3:7" ht="15" thickBot="1" x14ac:dyDescent="0.35">
      <c r="C340" s="38">
        <v>43257</v>
      </c>
      <c r="D340" s="39">
        <v>0.50995370370370374</v>
      </c>
      <c r="E340" s="40" t="s">
        <v>9</v>
      </c>
      <c r="F340" s="40">
        <v>10</v>
      </c>
      <c r="G340" s="40" t="s">
        <v>11</v>
      </c>
    </row>
    <row r="341" spans="3:7" ht="15" thickBot="1" x14ac:dyDescent="0.35">
      <c r="C341" s="38">
        <v>43257</v>
      </c>
      <c r="D341" s="39">
        <v>0.51491898148148152</v>
      </c>
      <c r="E341" s="40" t="s">
        <v>9</v>
      </c>
      <c r="F341" s="40">
        <v>24</v>
      </c>
      <c r="G341" s="40" t="s">
        <v>10</v>
      </c>
    </row>
    <row r="342" spans="3:7" ht="15" thickBot="1" x14ac:dyDescent="0.35">
      <c r="C342" s="38">
        <v>43257</v>
      </c>
      <c r="D342" s="39">
        <v>0.51547453703703705</v>
      </c>
      <c r="E342" s="40" t="s">
        <v>9</v>
      </c>
      <c r="F342" s="40">
        <v>23</v>
      </c>
      <c r="G342" s="40" t="s">
        <v>10</v>
      </c>
    </row>
    <row r="343" spans="3:7" ht="15" thickBot="1" x14ac:dyDescent="0.35">
      <c r="C343" s="38">
        <v>43257</v>
      </c>
      <c r="D343" s="39">
        <v>0.51549768518518524</v>
      </c>
      <c r="E343" s="40" t="s">
        <v>9</v>
      </c>
      <c r="F343" s="40">
        <v>23</v>
      </c>
      <c r="G343" s="40" t="s">
        <v>10</v>
      </c>
    </row>
    <row r="344" spans="3:7" ht="15" thickBot="1" x14ac:dyDescent="0.35">
      <c r="C344" s="38">
        <v>43257</v>
      </c>
      <c r="D344" s="39">
        <v>0.51552083333333332</v>
      </c>
      <c r="E344" s="40" t="s">
        <v>9</v>
      </c>
      <c r="F344" s="40">
        <v>25</v>
      </c>
      <c r="G344" s="40" t="s">
        <v>10</v>
      </c>
    </row>
    <row r="345" spans="3:7" ht="15" thickBot="1" x14ac:dyDescent="0.35">
      <c r="C345" s="38">
        <v>43257</v>
      </c>
      <c r="D345" s="39">
        <v>0.52489583333333334</v>
      </c>
      <c r="E345" s="40" t="s">
        <v>9</v>
      </c>
      <c r="F345" s="40">
        <v>11</v>
      </c>
      <c r="G345" s="40" t="s">
        <v>11</v>
      </c>
    </row>
    <row r="346" spans="3:7" ht="15" thickBot="1" x14ac:dyDescent="0.35">
      <c r="C346" s="38">
        <v>43257</v>
      </c>
      <c r="D346" s="39">
        <v>0.52768518518518526</v>
      </c>
      <c r="E346" s="40" t="s">
        <v>9</v>
      </c>
      <c r="F346" s="40">
        <v>37</v>
      </c>
      <c r="G346" s="40" t="s">
        <v>11</v>
      </c>
    </row>
    <row r="347" spans="3:7" ht="15" thickBot="1" x14ac:dyDescent="0.35">
      <c r="C347" s="38">
        <v>43257</v>
      </c>
      <c r="D347" s="39">
        <v>0.5276967592592593</v>
      </c>
      <c r="E347" s="40" t="s">
        <v>9</v>
      </c>
      <c r="F347" s="40">
        <v>30</v>
      </c>
      <c r="G347" s="40" t="s">
        <v>11</v>
      </c>
    </row>
    <row r="348" spans="3:7" ht="15" thickBot="1" x14ac:dyDescent="0.35">
      <c r="C348" s="38">
        <v>43257</v>
      </c>
      <c r="D348" s="39">
        <v>0.53210648148148143</v>
      </c>
      <c r="E348" s="40" t="s">
        <v>9</v>
      </c>
      <c r="F348" s="40">
        <v>19</v>
      </c>
      <c r="G348" s="40" t="s">
        <v>10</v>
      </c>
    </row>
    <row r="349" spans="3:7" ht="15" thickBot="1" x14ac:dyDescent="0.35">
      <c r="C349" s="38">
        <v>43257</v>
      </c>
      <c r="D349" s="39">
        <v>0.53217592592592589</v>
      </c>
      <c r="E349" s="40" t="s">
        <v>9</v>
      </c>
      <c r="F349" s="40">
        <v>10</v>
      </c>
      <c r="G349" s="40" t="s">
        <v>10</v>
      </c>
    </row>
    <row r="350" spans="3:7" ht="15" thickBot="1" x14ac:dyDescent="0.35">
      <c r="C350" s="38">
        <v>43257</v>
      </c>
      <c r="D350" s="39">
        <v>0.54333333333333333</v>
      </c>
      <c r="E350" s="40" t="s">
        <v>9</v>
      </c>
      <c r="F350" s="40">
        <v>12</v>
      </c>
      <c r="G350" s="40" t="s">
        <v>11</v>
      </c>
    </row>
    <row r="351" spans="3:7" ht="15" thickBot="1" x14ac:dyDescent="0.35">
      <c r="C351" s="38">
        <v>43257</v>
      </c>
      <c r="D351" s="39">
        <v>0.55449074074074078</v>
      </c>
      <c r="E351" s="40" t="s">
        <v>9</v>
      </c>
      <c r="F351" s="40">
        <v>23</v>
      </c>
      <c r="G351" s="40" t="s">
        <v>10</v>
      </c>
    </row>
    <row r="352" spans="3:7" ht="15" thickBot="1" x14ac:dyDescent="0.35">
      <c r="C352" s="38">
        <v>43257</v>
      </c>
      <c r="D352" s="39">
        <v>0.55454861111111109</v>
      </c>
      <c r="E352" s="40" t="s">
        <v>9</v>
      </c>
      <c r="F352" s="40">
        <v>25</v>
      </c>
      <c r="G352" s="40" t="s">
        <v>10</v>
      </c>
    </row>
    <row r="353" spans="3:7" ht="15" thickBot="1" x14ac:dyDescent="0.35">
      <c r="C353" s="38">
        <v>43257</v>
      </c>
      <c r="D353" s="39">
        <v>0.55804398148148149</v>
      </c>
      <c r="E353" s="40" t="s">
        <v>9</v>
      </c>
      <c r="F353" s="40">
        <v>24</v>
      </c>
      <c r="G353" s="40" t="s">
        <v>10</v>
      </c>
    </row>
    <row r="354" spans="3:7" ht="15" thickBot="1" x14ac:dyDescent="0.35">
      <c r="C354" s="38">
        <v>43257</v>
      </c>
      <c r="D354" s="39">
        <v>0.55945601851851856</v>
      </c>
      <c r="E354" s="40" t="s">
        <v>9</v>
      </c>
      <c r="F354" s="40">
        <v>28</v>
      </c>
      <c r="G354" s="40" t="s">
        <v>10</v>
      </c>
    </row>
    <row r="355" spans="3:7" ht="15" thickBot="1" x14ac:dyDescent="0.35">
      <c r="C355" s="38">
        <v>43257</v>
      </c>
      <c r="D355" s="39">
        <v>0.5630208333333333</v>
      </c>
      <c r="E355" s="40" t="s">
        <v>9</v>
      </c>
      <c r="F355" s="40">
        <v>25</v>
      </c>
      <c r="G355" s="40" t="s">
        <v>10</v>
      </c>
    </row>
    <row r="356" spans="3:7" ht="15" thickBot="1" x14ac:dyDescent="0.35">
      <c r="C356" s="38">
        <v>43257</v>
      </c>
      <c r="D356" s="39">
        <v>0.56376157407407412</v>
      </c>
      <c r="E356" s="40" t="s">
        <v>9</v>
      </c>
      <c r="F356" s="40">
        <v>12</v>
      </c>
      <c r="G356" s="40" t="s">
        <v>11</v>
      </c>
    </row>
    <row r="357" spans="3:7" ht="15" thickBot="1" x14ac:dyDescent="0.35">
      <c r="C357" s="38">
        <v>43257</v>
      </c>
      <c r="D357" s="39">
        <v>0.56496527777777772</v>
      </c>
      <c r="E357" s="40" t="s">
        <v>9</v>
      </c>
      <c r="F357" s="40">
        <v>12</v>
      </c>
      <c r="G357" s="40" t="s">
        <v>11</v>
      </c>
    </row>
    <row r="358" spans="3:7" ht="15" thickBot="1" x14ac:dyDescent="0.35">
      <c r="C358" s="38">
        <v>43257</v>
      </c>
      <c r="D358" s="39">
        <v>0.57170138888888888</v>
      </c>
      <c r="E358" s="40" t="s">
        <v>9</v>
      </c>
      <c r="F358" s="40">
        <v>28</v>
      </c>
      <c r="G358" s="40" t="s">
        <v>10</v>
      </c>
    </row>
    <row r="359" spans="3:7" ht="15" thickBot="1" x14ac:dyDescent="0.35">
      <c r="C359" s="38">
        <v>43257</v>
      </c>
      <c r="D359" s="39">
        <v>0.57377314814814817</v>
      </c>
      <c r="E359" s="40" t="s">
        <v>9</v>
      </c>
      <c r="F359" s="40">
        <v>13</v>
      </c>
      <c r="G359" s="40" t="s">
        <v>11</v>
      </c>
    </row>
    <row r="360" spans="3:7" ht="15" thickBot="1" x14ac:dyDescent="0.35">
      <c r="C360" s="38">
        <v>43257</v>
      </c>
      <c r="D360" s="39">
        <v>0.60370370370370374</v>
      </c>
      <c r="E360" s="40" t="s">
        <v>9</v>
      </c>
      <c r="F360" s="40">
        <v>19</v>
      </c>
      <c r="G360" s="40" t="s">
        <v>10</v>
      </c>
    </row>
    <row r="361" spans="3:7" ht="15" thickBot="1" x14ac:dyDescent="0.35">
      <c r="C361" s="38">
        <v>43257</v>
      </c>
      <c r="D361" s="39">
        <v>0.6152199074074074</v>
      </c>
      <c r="E361" s="40" t="s">
        <v>9</v>
      </c>
      <c r="F361" s="40">
        <v>13</v>
      </c>
      <c r="G361" s="40" t="s">
        <v>11</v>
      </c>
    </row>
    <row r="362" spans="3:7" ht="15" thickBot="1" x14ac:dyDescent="0.35">
      <c r="C362" s="38">
        <v>43257</v>
      </c>
      <c r="D362" s="39">
        <v>0.61527777777777781</v>
      </c>
      <c r="E362" s="40" t="s">
        <v>9</v>
      </c>
      <c r="F362" s="40">
        <v>10</v>
      </c>
      <c r="G362" s="40" t="s">
        <v>11</v>
      </c>
    </row>
    <row r="363" spans="3:7" ht="15" thickBot="1" x14ac:dyDescent="0.35">
      <c r="C363" s="38">
        <v>43257</v>
      </c>
      <c r="D363" s="39">
        <v>0.6353240740740741</v>
      </c>
      <c r="E363" s="40" t="s">
        <v>9</v>
      </c>
      <c r="F363" s="40">
        <v>23</v>
      </c>
      <c r="G363" s="40" t="s">
        <v>10</v>
      </c>
    </row>
    <row r="364" spans="3:7" ht="15" thickBot="1" x14ac:dyDescent="0.35">
      <c r="C364" s="38">
        <v>43257</v>
      </c>
      <c r="D364" s="39">
        <v>0.64120370370370372</v>
      </c>
      <c r="E364" s="40" t="s">
        <v>9</v>
      </c>
      <c r="F364" s="40">
        <v>21</v>
      </c>
      <c r="G364" s="40" t="s">
        <v>11</v>
      </c>
    </row>
    <row r="365" spans="3:7" ht="15" thickBot="1" x14ac:dyDescent="0.35">
      <c r="C365" s="38">
        <v>43257</v>
      </c>
      <c r="D365" s="39">
        <v>0.66188657407407414</v>
      </c>
      <c r="E365" s="40" t="s">
        <v>9</v>
      </c>
      <c r="F365" s="40">
        <v>11</v>
      </c>
      <c r="G365" s="40" t="s">
        <v>10</v>
      </c>
    </row>
    <row r="366" spans="3:7" ht="15" thickBot="1" x14ac:dyDescent="0.35">
      <c r="C366" s="38">
        <v>43257</v>
      </c>
      <c r="D366" s="39">
        <v>0.69584490740740745</v>
      </c>
      <c r="E366" s="40" t="s">
        <v>9</v>
      </c>
      <c r="F366" s="40">
        <v>14</v>
      </c>
      <c r="G366" s="40" t="s">
        <v>10</v>
      </c>
    </row>
    <row r="367" spans="3:7" ht="15" thickBot="1" x14ac:dyDescent="0.35">
      <c r="C367" s="38">
        <v>43257</v>
      </c>
      <c r="D367" s="39">
        <v>0.69587962962962957</v>
      </c>
      <c r="E367" s="40" t="s">
        <v>9</v>
      </c>
      <c r="F367" s="40">
        <v>23</v>
      </c>
      <c r="G367" s="40" t="s">
        <v>10</v>
      </c>
    </row>
    <row r="368" spans="3:7" ht="15" thickBot="1" x14ac:dyDescent="0.35">
      <c r="C368" s="38">
        <v>43257</v>
      </c>
      <c r="D368" s="39">
        <v>0.6959143518518518</v>
      </c>
      <c r="E368" s="40" t="s">
        <v>9</v>
      </c>
      <c r="F368" s="40">
        <v>24</v>
      </c>
      <c r="G368" s="40" t="s">
        <v>10</v>
      </c>
    </row>
    <row r="369" spans="3:7" ht="15" thickBot="1" x14ac:dyDescent="0.35">
      <c r="C369" s="38">
        <v>43257</v>
      </c>
      <c r="D369" s="39">
        <v>0.69648148148148137</v>
      </c>
      <c r="E369" s="40" t="s">
        <v>9</v>
      </c>
      <c r="F369" s="40">
        <v>10</v>
      </c>
      <c r="G369" s="40" t="s">
        <v>10</v>
      </c>
    </row>
    <row r="370" spans="3:7" ht="15" thickBot="1" x14ac:dyDescent="0.35">
      <c r="C370" s="38">
        <v>43257</v>
      </c>
      <c r="D370" s="39">
        <v>0.69923611111111106</v>
      </c>
      <c r="E370" s="40" t="s">
        <v>9</v>
      </c>
      <c r="F370" s="40">
        <v>24</v>
      </c>
      <c r="G370" s="40" t="s">
        <v>10</v>
      </c>
    </row>
    <row r="371" spans="3:7" ht="15" thickBot="1" x14ac:dyDescent="0.35">
      <c r="C371" s="38">
        <v>43257</v>
      </c>
      <c r="D371" s="39">
        <v>0.70480324074074074</v>
      </c>
      <c r="E371" s="40" t="s">
        <v>9</v>
      </c>
      <c r="F371" s="40">
        <v>26</v>
      </c>
      <c r="G371" s="40" t="s">
        <v>10</v>
      </c>
    </row>
    <row r="372" spans="3:7" ht="15" thickBot="1" x14ac:dyDescent="0.35">
      <c r="C372" s="38">
        <v>43257</v>
      </c>
      <c r="D372" s="39">
        <v>0.70481481481481489</v>
      </c>
      <c r="E372" s="40" t="s">
        <v>9</v>
      </c>
      <c r="F372" s="40">
        <v>24</v>
      </c>
      <c r="G372" s="40" t="s">
        <v>10</v>
      </c>
    </row>
    <row r="373" spans="3:7" ht="15" thickBot="1" x14ac:dyDescent="0.35">
      <c r="C373" s="38">
        <v>43257</v>
      </c>
      <c r="D373" s="39">
        <v>0.70482638888888882</v>
      </c>
      <c r="E373" s="40" t="s">
        <v>9</v>
      </c>
      <c r="F373" s="40">
        <v>30</v>
      </c>
      <c r="G373" s="40" t="s">
        <v>10</v>
      </c>
    </row>
    <row r="374" spans="3:7" ht="15" thickBot="1" x14ac:dyDescent="0.35">
      <c r="C374" s="38">
        <v>43257</v>
      </c>
      <c r="D374" s="39">
        <v>0.70483796296296297</v>
      </c>
      <c r="E374" s="40" t="s">
        <v>9</v>
      </c>
      <c r="F374" s="40">
        <v>20</v>
      </c>
      <c r="G374" s="40" t="s">
        <v>10</v>
      </c>
    </row>
    <row r="375" spans="3:7" ht="15" thickBot="1" x14ac:dyDescent="0.35">
      <c r="C375" s="38">
        <v>43257</v>
      </c>
      <c r="D375" s="39">
        <v>0.70721064814814805</v>
      </c>
      <c r="E375" s="40" t="s">
        <v>9</v>
      </c>
      <c r="F375" s="40">
        <v>15</v>
      </c>
      <c r="G375" s="40" t="s">
        <v>11</v>
      </c>
    </row>
    <row r="376" spans="3:7" ht="15" thickBot="1" x14ac:dyDescent="0.35">
      <c r="C376" s="38">
        <v>43257</v>
      </c>
      <c r="D376" s="39">
        <v>0.72018518518518515</v>
      </c>
      <c r="E376" s="40" t="s">
        <v>9</v>
      </c>
      <c r="F376" s="40">
        <v>23</v>
      </c>
      <c r="G376" s="40" t="s">
        <v>10</v>
      </c>
    </row>
    <row r="377" spans="3:7" ht="15" thickBot="1" x14ac:dyDescent="0.35">
      <c r="C377" s="38">
        <v>43257</v>
      </c>
      <c r="D377" s="39">
        <v>0.73531250000000004</v>
      </c>
      <c r="E377" s="40" t="s">
        <v>9</v>
      </c>
      <c r="F377" s="40">
        <v>28</v>
      </c>
      <c r="G377" s="40" t="s">
        <v>10</v>
      </c>
    </row>
    <row r="378" spans="3:7" ht="15" thickBot="1" x14ac:dyDescent="0.35">
      <c r="C378" s="38">
        <v>43257</v>
      </c>
      <c r="D378" s="39">
        <v>0.73986111111111119</v>
      </c>
      <c r="E378" s="40" t="s">
        <v>9</v>
      </c>
      <c r="F378" s="40">
        <v>23</v>
      </c>
      <c r="G378" s="40" t="s">
        <v>10</v>
      </c>
    </row>
    <row r="379" spans="3:7" ht="15" thickBot="1" x14ac:dyDescent="0.35">
      <c r="C379" s="38">
        <v>43257</v>
      </c>
      <c r="D379" s="39">
        <v>0.74579861111111112</v>
      </c>
      <c r="E379" s="40" t="s">
        <v>9</v>
      </c>
      <c r="F379" s="40">
        <v>16</v>
      </c>
      <c r="G379" s="40" t="s">
        <v>10</v>
      </c>
    </row>
    <row r="380" spans="3:7" ht="15" thickBot="1" x14ac:dyDescent="0.35">
      <c r="C380" s="38">
        <v>43257</v>
      </c>
      <c r="D380" s="39">
        <v>0.74587962962962961</v>
      </c>
      <c r="E380" s="40" t="s">
        <v>9</v>
      </c>
      <c r="F380" s="40">
        <v>18</v>
      </c>
      <c r="G380" s="40" t="s">
        <v>10</v>
      </c>
    </row>
    <row r="381" spans="3:7" ht="15" thickBot="1" x14ac:dyDescent="0.35">
      <c r="C381" s="38">
        <v>43257</v>
      </c>
      <c r="D381" s="39">
        <v>0.74646990740740737</v>
      </c>
      <c r="E381" s="40" t="s">
        <v>9</v>
      </c>
      <c r="F381" s="40">
        <v>13</v>
      </c>
      <c r="G381" s="40" t="s">
        <v>11</v>
      </c>
    </row>
    <row r="382" spans="3:7" ht="15" thickBot="1" x14ac:dyDescent="0.35">
      <c r="C382" s="38">
        <v>43257</v>
      </c>
      <c r="D382" s="39">
        <v>0.74827546296296299</v>
      </c>
      <c r="E382" s="40" t="s">
        <v>9</v>
      </c>
      <c r="F382" s="40">
        <v>17</v>
      </c>
      <c r="G382" s="40" t="s">
        <v>10</v>
      </c>
    </row>
    <row r="383" spans="3:7" ht="15" thickBot="1" x14ac:dyDescent="0.35">
      <c r="C383" s="38">
        <v>43257</v>
      </c>
      <c r="D383" s="39">
        <v>0.74878472222222225</v>
      </c>
      <c r="E383" s="40" t="s">
        <v>9</v>
      </c>
      <c r="F383" s="40">
        <v>24</v>
      </c>
      <c r="G383" s="40" t="s">
        <v>10</v>
      </c>
    </row>
    <row r="384" spans="3:7" ht="15" thickBot="1" x14ac:dyDescent="0.35">
      <c r="C384" s="38">
        <v>43257</v>
      </c>
      <c r="D384" s="39">
        <v>0.76340277777777776</v>
      </c>
      <c r="E384" s="40" t="s">
        <v>9</v>
      </c>
      <c r="F384" s="40">
        <v>13</v>
      </c>
      <c r="G384" s="40" t="s">
        <v>11</v>
      </c>
    </row>
    <row r="385" spans="3:7" ht="15" thickBot="1" x14ac:dyDescent="0.35">
      <c r="C385" s="38">
        <v>43257</v>
      </c>
      <c r="D385" s="39">
        <v>0.7645601851851852</v>
      </c>
      <c r="E385" s="40" t="s">
        <v>9</v>
      </c>
      <c r="F385" s="40">
        <v>18</v>
      </c>
      <c r="G385" s="40" t="s">
        <v>10</v>
      </c>
    </row>
    <row r="386" spans="3:7" ht="15" thickBot="1" x14ac:dyDescent="0.35">
      <c r="C386" s="38">
        <v>43257</v>
      </c>
      <c r="D386" s="39">
        <v>0.76493055555555556</v>
      </c>
      <c r="E386" s="40" t="s">
        <v>9</v>
      </c>
      <c r="F386" s="40">
        <v>16</v>
      </c>
      <c r="G386" s="40" t="s">
        <v>10</v>
      </c>
    </row>
    <row r="387" spans="3:7" ht="15" thickBot="1" x14ac:dyDescent="0.35">
      <c r="C387" s="38">
        <v>43257</v>
      </c>
      <c r="D387" s="39">
        <v>0.76612268518518523</v>
      </c>
      <c r="E387" s="40" t="s">
        <v>9</v>
      </c>
      <c r="F387" s="40">
        <v>24</v>
      </c>
      <c r="G387" s="40" t="s">
        <v>10</v>
      </c>
    </row>
    <row r="388" spans="3:7" ht="15" thickBot="1" x14ac:dyDescent="0.35">
      <c r="C388" s="38">
        <v>43257</v>
      </c>
      <c r="D388" s="39">
        <v>0.76747685185185188</v>
      </c>
      <c r="E388" s="40" t="s">
        <v>9</v>
      </c>
      <c r="F388" s="40">
        <v>15</v>
      </c>
      <c r="G388" s="40" t="s">
        <v>10</v>
      </c>
    </row>
    <row r="389" spans="3:7" ht="15" thickBot="1" x14ac:dyDescent="0.35">
      <c r="C389" s="38">
        <v>43257</v>
      </c>
      <c r="D389" s="39">
        <v>0.77082175925925922</v>
      </c>
      <c r="E389" s="40" t="s">
        <v>9</v>
      </c>
      <c r="F389" s="40">
        <v>18</v>
      </c>
      <c r="G389" s="40" t="s">
        <v>10</v>
      </c>
    </row>
    <row r="390" spans="3:7" ht="15" thickBot="1" x14ac:dyDescent="0.35">
      <c r="C390" s="38">
        <v>43257</v>
      </c>
      <c r="D390" s="39">
        <v>0.77517361111111116</v>
      </c>
      <c r="E390" s="40" t="s">
        <v>9</v>
      </c>
      <c r="F390" s="40">
        <v>12</v>
      </c>
      <c r="G390" s="40" t="s">
        <v>10</v>
      </c>
    </row>
    <row r="391" spans="3:7" ht="15" thickBot="1" x14ac:dyDescent="0.35">
      <c r="C391" s="38">
        <v>43257</v>
      </c>
      <c r="D391" s="39">
        <v>0.77871527777777771</v>
      </c>
      <c r="E391" s="40" t="s">
        <v>9</v>
      </c>
      <c r="F391" s="40">
        <v>23</v>
      </c>
      <c r="G391" s="40" t="s">
        <v>10</v>
      </c>
    </row>
    <row r="392" spans="3:7" ht="15" thickBot="1" x14ac:dyDescent="0.35">
      <c r="C392" s="38">
        <v>43257</v>
      </c>
      <c r="D392" s="39">
        <v>0.78631944444444446</v>
      </c>
      <c r="E392" s="40" t="s">
        <v>9</v>
      </c>
      <c r="F392" s="40">
        <v>24</v>
      </c>
      <c r="G392" s="40" t="s">
        <v>10</v>
      </c>
    </row>
    <row r="393" spans="3:7" ht="15" thickBot="1" x14ac:dyDescent="0.35">
      <c r="C393" s="38">
        <v>43257</v>
      </c>
      <c r="D393" s="39">
        <v>0.79560185185185184</v>
      </c>
      <c r="E393" s="40" t="s">
        <v>9</v>
      </c>
      <c r="F393" s="40">
        <v>12</v>
      </c>
      <c r="G393" s="40" t="s">
        <v>11</v>
      </c>
    </row>
    <row r="394" spans="3:7" ht="15" thickBot="1" x14ac:dyDescent="0.35">
      <c r="C394" s="38">
        <v>43257</v>
      </c>
      <c r="D394" s="39">
        <v>0.79783564814814811</v>
      </c>
      <c r="E394" s="40" t="s">
        <v>9</v>
      </c>
      <c r="F394" s="40">
        <v>18</v>
      </c>
      <c r="G394" s="40" t="s">
        <v>10</v>
      </c>
    </row>
    <row r="395" spans="3:7" ht="15" thickBot="1" x14ac:dyDescent="0.35">
      <c r="C395" s="38">
        <v>43257</v>
      </c>
      <c r="D395" s="39">
        <v>0.81905092592592599</v>
      </c>
      <c r="E395" s="40" t="s">
        <v>9</v>
      </c>
      <c r="F395" s="40">
        <v>12</v>
      </c>
      <c r="G395" s="40" t="s">
        <v>11</v>
      </c>
    </row>
    <row r="396" spans="3:7" ht="15" thickBot="1" x14ac:dyDescent="0.35">
      <c r="C396" s="38">
        <v>43257</v>
      </c>
      <c r="D396" s="39">
        <v>0.82694444444444448</v>
      </c>
      <c r="E396" s="40" t="s">
        <v>9</v>
      </c>
      <c r="F396" s="40">
        <v>14</v>
      </c>
      <c r="G396" s="40" t="s">
        <v>10</v>
      </c>
    </row>
    <row r="397" spans="3:7" ht="15" thickBot="1" x14ac:dyDescent="0.35">
      <c r="C397" s="38">
        <v>43257</v>
      </c>
      <c r="D397" s="39">
        <v>0.83124999999999993</v>
      </c>
      <c r="E397" s="40" t="s">
        <v>9</v>
      </c>
      <c r="F397" s="40">
        <v>11</v>
      </c>
      <c r="G397" s="40" t="s">
        <v>10</v>
      </c>
    </row>
    <row r="398" spans="3:7" ht="15" thickBot="1" x14ac:dyDescent="0.35">
      <c r="C398" s="38">
        <v>43257</v>
      </c>
      <c r="D398" s="39">
        <v>0.83902777777777782</v>
      </c>
      <c r="E398" s="40" t="s">
        <v>9</v>
      </c>
      <c r="F398" s="40">
        <v>13</v>
      </c>
      <c r="G398" s="40" t="s">
        <v>11</v>
      </c>
    </row>
    <row r="399" spans="3:7" ht="15" thickBot="1" x14ac:dyDescent="0.35">
      <c r="C399" s="38">
        <v>43257</v>
      </c>
      <c r="D399" s="39">
        <v>0.83921296296296299</v>
      </c>
      <c r="E399" s="40" t="s">
        <v>9</v>
      </c>
      <c r="F399" s="40">
        <v>11</v>
      </c>
      <c r="G399" s="40" t="s">
        <v>11</v>
      </c>
    </row>
    <row r="400" spans="3:7" ht="15" thickBot="1" x14ac:dyDescent="0.35">
      <c r="C400" s="38">
        <v>43257</v>
      </c>
      <c r="D400" s="39">
        <v>0.84178240740740751</v>
      </c>
      <c r="E400" s="40" t="s">
        <v>9</v>
      </c>
      <c r="F400" s="40">
        <v>11</v>
      </c>
      <c r="G400" s="40" t="s">
        <v>11</v>
      </c>
    </row>
    <row r="401" spans="3:7" ht="15" thickBot="1" x14ac:dyDescent="0.35">
      <c r="C401" s="38">
        <v>43257</v>
      </c>
      <c r="D401" s="39">
        <v>0.84526620370370376</v>
      </c>
      <c r="E401" s="40" t="s">
        <v>9</v>
      </c>
      <c r="F401" s="40">
        <v>14</v>
      </c>
      <c r="G401" s="40" t="s">
        <v>10</v>
      </c>
    </row>
    <row r="402" spans="3:7" ht="15" thickBot="1" x14ac:dyDescent="0.35">
      <c r="C402" s="38">
        <v>43257</v>
      </c>
      <c r="D402" s="39">
        <v>0.84721064814814817</v>
      </c>
      <c r="E402" s="40" t="s">
        <v>9</v>
      </c>
      <c r="F402" s="40">
        <v>23</v>
      </c>
      <c r="G402" s="40" t="s">
        <v>10</v>
      </c>
    </row>
    <row r="403" spans="3:7" ht="15" thickBot="1" x14ac:dyDescent="0.35">
      <c r="C403" s="38">
        <v>43257</v>
      </c>
      <c r="D403" s="39">
        <v>0.84871527777777767</v>
      </c>
      <c r="E403" s="40" t="s">
        <v>9</v>
      </c>
      <c r="F403" s="40">
        <v>19</v>
      </c>
      <c r="G403" s="40" t="s">
        <v>10</v>
      </c>
    </row>
    <row r="404" spans="3:7" ht="15" thickBot="1" x14ac:dyDescent="0.35">
      <c r="C404" s="38">
        <v>43257</v>
      </c>
      <c r="D404" s="39">
        <v>0.86103009259259267</v>
      </c>
      <c r="E404" s="40" t="s">
        <v>9</v>
      </c>
      <c r="F404" s="40">
        <v>13</v>
      </c>
      <c r="G404" s="40" t="s">
        <v>11</v>
      </c>
    </row>
    <row r="405" spans="3:7" ht="15" thickBot="1" x14ac:dyDescent="0.35">
      <c r="C405" s="38">
        <v>43257</v>
      </c>
      <c r="D405" s="39">
        <v>0.86171296296296296</v>
      </c>
      <c r="E405" s="40" t="s">
        <v>9</v>
      </c>
      <c r="F405" s="40">
        <v>15</v>
      </c>
      <c r="G405" s="40" t="s">
        <v>11</v>
      </c>
    </row>
    <row r="406" spans="3:7" ht="15" thickBot="1" x14ac:dyDescent="0.35">
      <c r="C406" s="38">
        <v>43257</v>
      </c>
      <c r="D406" s="39">
        <v>0.86329861111111106</v>
      </c>
      <c r="E406" s="40" t="s">
        <v>9</v>
      </c>
      <c r="F406" s="40">
        <v>17</v>
      </c>
      <c r="G406" s="40" t="s">
        <v>10</v>
      </c>
    </row>
    <row r="407" spans="3:7" ht="15" thickBot="1" x14ac:dyDescent="0.35">
      <c r="C407" s="38">
        <v>43257</v>
      </c>
      <c r="D407" s="39">
        <v>0.8658217592592593</v>
      </c>
      <c r="E407" s="40" t="s">
        <v>9</v>
      </c>
      <c r="F407" s="40">
        <v>21</v>
      </c>
      <c r="G407" s="40" t="s">
        <v>10</v>
      </c>
    </row>
    <row r="408" spans="3:7" ht="15" thickBot="1" x14ac:dyDescent="0.35">
      <c r="C408" s="38">
        <v>43257</v>
      </c>
      <c r="D408" s="39">
        <v>0.86829861111111117</v>
      </c>
      <c r="E408" s="40" t="s">
        <v>9</v>
      </c>
      <c r="F408" s="40">
        <v>11</v>
      </c>
      <c r="G408" s="40" t="s">
        <v>11</v>
      </c>
    </row>
    <row r="409" spans="3:7" ht="15" thickBot="1" x14ac:dyDescent="0.35">
      <c r="C409" s="38">
        <v>43257</v>
      </c>
      <c r="D409" s="39">
        <v>0.8696990740740741</v>
      </c>
      <c r="E409" s="40" t="s">
        <v>9</v>
      </c>
      <c r="F409" s="40">
        <v>9</v>
      </c>
      <c r="G409" s="40" t="s">
        <v>11</v>
      </c>
    </row>
    <row r="410" spans="3:7" ht="15" thickBot="1" x14ac:dyDescent="0.35">
      <c r="C410" s="38">
        <v>43257</v>
      </c>
      <c r="D410" s="39">
        <v>0.86980324074074078</v>
      </c>
      <c r="E410" s="40" t="s">
        <v>9</v>
      </c>
      <c r="F410" s="40">
        <v>11</v>
      </c>
      <c r="G410" s="40" t="s">
        <v>11</v>
      </c>
    </row>
    <row r="411" spans="3:7" ht="15" thickBot="1" x14ac:dyDescent="0.35">
      <c r="C411" s="38">
        <v>43257</v>
      </c>
      <c r="D411" s="39">
        <v>0.87175925925925923</v>
      </c>
      <c r="E411" s="40" t="s">
        <v>9</v>
      </c>
      <c r="F411" s="40">
        <v>25</v>
      </c>
      <c r="G411" s="40" t="s">
        <v>10</v>
      </c>
    </row>
    <row r="412" spans="3:7" ht="15" thickBot="1" x14ac:dyDescent="0.35">
      <c r="C412" s="38">
        <v>43257</v>
      </c>
      <c r="D412" s="39">
        <v>0.87190972222222218</v>
      </c>
      <c r="E412" s="40" t="s">
        <v>9</v>
      </c>
      <c r="F412" s="40">
        <v>21</v>
      </c>
      <c r="G412" s="40" t="s">
        <v>10</v>
      </c>
    </row>
    <row r="413" spans="3:7" ht="15" thickBot="1" x14ac:dyDescent="0.35">
      <c r="C413" s="38">
        <v>43257</v>
      </c>
      <c r="D413" s="39">
        <v>0.875</v>
      </c>
      <c r="E413" s="40" t="s">
        <v>9</v>
      </c>
      <c r="F413" s="40">
        <v>12</v>
      </c>
      <c r="G413" s="40" t="s">
        <v>11</v>
      </c>
    </row>
    <row r="414" spans="3:7" ht="15" thickBot="1" x14ac:dyDescent="0.35">
      <c r="C414" s="38">
        <v>43257</v>
      </c>
      <c r="D414" s="39">
        <v>0.88246527777777783</v>
      </c>
      <c r="E414" s="40" t="s">
        <v>9</v>
      </c>
      <c r="F414" s="40">
        <v>23</v>
      </c>
      <c r="G414" s="40" t="s">
        <v>10</v>
      </c>
    </row>
    <row r="415" spans="3:7" ht="15" thickBot="1" x14ac:dyDescent="0.35">
      <c r="C415" s="38">
        <v>43257</v>
      </c>
      <c r="D415" s="39">
        <v>0.90618055555555566</v>
      </c>
      <c r="E415" s="40" t="s">
        <v>9</v>
      </c>
      <c r="F415" s="40">
        <v>18</v>
      </c>
      <c r="G415" s="40" t="s">
        <v>10</v>
      </c>
    </row>
    <row r="416" spans="3:7" ht="15" thickBot="1" x14ac:dyDescent="0.35">
      <c r="C416" s="38">
        <v>43257</v>
      </c>
      <c r="D416" s="39">
        <v>0.90730324074074076</v>
      </c>
      <c r="E416" s="40" t="s">
        <v>9</v>
      </c>
      <c r="F416" s="40">
        <v>10</v>
      </c>
      <c r="G416" s="40" t="s">
        <v>10</v>
      </c>
    </row>
    <row r="417" spans="3:7" ht="15" thickBot="1" x14ac:dyDescent="0.35">
      <c r="C417" s="38">
        <v>43258</v>
      </c>
      <c r="D417" s="39">
        <v>0.13370370370370369</v>
      </c>
      <c r="E417" s="40" t="s">
        <v>9</v>
      </c>
      <c r="F417" s="40">
        <v>33</v>
      </c>
      <c r="G417" s="40" t="s">
        <v>10</v>
      </c>
    </row>
    <row r="418" spans="3:7" ht="15" thickBot="1" x14ac:dyDescent="0.35">
      <c r="C418" s="38">
        <v>43258</v>
      </c>
      <c r="D418" s="39">
        <v>0.1358449074074074</v>
      </c>
      <c r="E418" s="40" t="s">
        <v>9</v>
      </c>
      <c r="F418" s="40">
        <v>13</v>
      </c>
      <c r="G418" s="40" t="s">
        <v>11</v>
      </c>
    </row>
    <row r="419" spans="3:7" ht="15" thickBot="1" x14ac:dyDescent="0.35">
      <c r="C419" s="38">
        <v>43258</v>
      </c>
      <c r="D419" s="39">
        <v>0.13605324074074074</v>
      </c>
      <c r="E419" s="40" t="s">
        <v>9</v>
      </c>
      <c r="F419" s="40">
        <v>13</v>
      </c>
      <c r="G419" s="40" t="s">
        <v>11</v>
      </c>
    </row>
    <row r="420" spans="3:7" ht="15" thickBot="1" x14ac:dyDescent="0.35">
      <c r="C420" s="38">
        <v>43258</v>
      </c>
      <c r="D420" s="39">
        <v>0.20004629629629631</v>
      </c>
      <c r="E420" s="40" t="s">
        <v>9</v>
      </c>
      <c r="F420" s="40">
        <v>11</v>
      </c>
      <c r="G420" s="40" t="s">
        <v>11</v>
      </c>
    </row>
    <row r="421" spans="3:7" ht="15" thickBot="1" x14ac:dyDescent="0.35">
      <c r="C421" s="38">
        <v>43258</v>
      </c>
      <c r="D421" s="39">
        <v>0.23932870370370371</v>
      </c>
      <c r="E421" s="40" t="s">
        <v>9</v>
      </c>
      <c r="F421" s="40">
        <v>10</v>
      </c>
      <c r="G421" s="40" t="s">
        <v>11</v>
      </c>
    </row>
    <row r="422" spans="3:7" ht="15" thickBot="1" x14ac:dyDescent="0.35">
      <c r="C422" s="38">
        <v>43258</v>
      </c>
      <c r="D422" s="39">
        <v>0.28539351851851852</v>
      </c>
      <c r="E422" s="40" t="s">
        <v>9</v>
      </c>
      <c r="F422" s="40">
        <v>12</v>
      </c>
      <c r="G422" s="40" t="s">
        <v>11</v>
      </c>
    </row>
    <row r="423" spans="3:7" ht="15" thickBot="1" x14ac:dyDescent="0.35">
      <c r="C423" s="38">
        <v>43258</v>
      </c>
      <c r="D423" s="39">
        <v>0.30190972222222223</v>
      </c>
      <c r="E423" s="40" t="s">
        <v>9</v>
      </c>
      <c r="F423" s="40">
        <v>15</v>
      </c>
      <c r="G423" s="40" t="s">
        <v>11</v>
      </c>
    </row>
    <row r="424" spans="3:7" ht="15" thickBot="1" x14ac:dyDescent="0.35">
      <c r="C424" s="38">
        <v>43258</v>
      </c>
      <c r="D424" s="39">
        <v>0.30409722222222219</v>
      </c>
      <c r="E424" s="40" t="s">
        <v>9</v>
      </c>
      <c r="F424" s="40">
        <v>10</v>
      </c>
      <c r="G424" s="40" t="s">
        <v>11</v>
      </c>
    </row>
    <row r="425" spans="3:7" ht="15" thickBot="1" x14ac:dyDescent="0.35">
      <c r="C425" s="38">
        <v>43258</v>
      </c>
      <c r="D425" s="39">
        <v>0.32141203703703702</v>
      </c>
      <c r="E425" s="40" t="s">
        <v>9</v>
      </c>
      <c r="F425" s="40">
        <v>12</v>
      </c>
      <c r="G425" s="40" t="s">
        <v>11</v>
      </c>
    </row>
    <row r="426" spans="3:7" ht="15" thickBot="1" x14ac:dyDescent="0.35">
      <c r="C426" s="38">
        <v>43258</v>
      </c>
      <c r="D426" s="39">
        <v>0.32500000000000001</v>
      </c>
      <c r="E426" s="40" t="s">
        <v>9</v>
      </c>
      <c r="F426" s="40">
        <v>14</v>
      </c>
      <c r="G426" s="40" t="s">
        <v>11</v>
      </c>
    </row>
    <row r="427" spans="3:7" ht="15" thickBot="1" x14ac:dyDescent="0.35">
      <c r="C427" s="38">
        <v>43258</v>
      </c>
      <c r="D427" s="39">
        <v>0.32945601851851852</v>
      </c>
      <c r="E427" s="40" t="s">
        <v>9</v>
      </c>
      <c r="F427" s="40">
        <v>10</v>
      </c>
      <c r="G427" s="40" t="s">
        <v>11</v>
      </c>
    </row>
    <row r="428" spans="3:7" ht="15" thickBot="1" x14ac:dyDescent="0.35">
      <c r="C428" s="38">
        <v>43258</v>
      </c>
      <c r="D428" s="39">
        <v>0.3303935185185185</v>
      </c>
      <c r="E428" s="40" t="s">
        <v>9</v>
      </c>
      <c r="F428" s="40">
        <v>10</v>
      </c>
      <c r="G428" s="40" t="s">
        <v>11</v>
      </c>
    </row>
    <row r="429" spans="3:7" ht="15" thickBot="1" x14ac:dyDescent="0.35">
      <c r="C429" s="38">
        <v>43258</v>
      </c>
      <c r="D429" s="39">
        <v>0.34195601851851848</v>
      </c>
      <c r="E429" s="40" t="s">
        <v>9</v>
      </c>
      <c r="F429" s="40">
        <v>10</v>
      </c>
      <c r="G429" s="40" t="s">
        <v>11</v>
      </c>
    </row>
    <row r="430" spans="3:7" ht="15" thickBot="1" x14ac:dyDescent="0.35">
      <c r="C430" s="38">
        <v>43258</v>
      </c>
      <c r="D430" s="39">
        <v>0.34356481481481477</v>
      </c>
      <c r="E430" s="40" t="s">
        <v>9</v>
      </c>
      <c r="F430" s="40">
        <v>14</v>
      </c>
      <c r="G430" s="40" t="s">
        <v>11</v>
      </c>
    </row>
    <row r="431" spans="3:7" ht="15" thickBot="1" x14ac:dyDescent="0.35">
      <c r="C431" s="38">
        <v>43258</v>
      </c>
      <c r="D431" s="39">
        <v>0.34810185185185188</v>
      </c>
      <c r="E431" s="40" t="s">
        <v>9</v>
      </c>
      <c r="F431" s="40">
        <v>10</v>
      </c>
      <c r="G431" s="40" t="s">
        <v>11</v>
      </c>
    </row>
    <row r="432" spans="3:7" ht="15" thickBot="1" x14ac:dyDescent="0.35">
      <c r="C432" s="38">
        <v>43258</v>
      </c>
      <c r="D432" s="39">
        <v>0.35952546296296295</v>
      </c>
      <c r="E432" s="40" t="s">
        <v>9</v>
      </c>
      <c r="F432" s="40">
        <v>15</v>
      </c>
      <c r="G432" s="40" t="s">
        <v>11</v>
      </c>
    </row>
    <row r="433" spans="3:7" ht="15" thickBot="1" x14ac:dyDescent="0.35">
      <c r="C433" s="38">
        <v>43258</v>
      </c>
      <c r="D433" s="39">
        <v>0.36508101851851849</v>
      </c>
      <c r="E433" s="40" t="s">
        <v>9</v>
      </c>
      <c r="F433" s="40">
        <v>16</v>
      </c>
      <c r="G433" s="40" t="s">
        <v>10</v>
      </c>
    </row>
    <row r="434" spans="3:7" ht="15" thickBot="1" x14ac:dyDescent="0.35">
      <c r="C434" s="38">
        <v>43258</v>
      </c>
      <c r="D434" s="39">
        <v>0.36510416666666662</v>
      </c>
      <c r="E434" s="40" t="s">
        <v>9</v>
      </c>
      <c r="F434" s="40">
        <v>13</v>
      </c>
      <c r="G434" s="40" t="s">
        <v>10</v>
      </c>
    </row>
    <row r="435" spans="3:7" ht="15" thickBot="1" x14ac:dyDescent="0.35">
      <c r="C435" s="38">
        <v>43258</v>
      </c>
      <c r="D435" s="39">
        <v>0.36592592592592593</v>
      </c>
      <c r="E435" s="40" t="s">
        <v>9</v>
      </c>
      <c r="F435" s="40">
        <v>13</v>
      </c>
      <c r="G435" s="40" t="s">
        <v>10</v>
      </c>
    </row>
    <row r="436" spans="3:7" ht="15" thickBot="1" x14ac:dyDescent="0.35">
      <c r="C436" s="38">
        <v>43258</v>
      </c>
      <c r="D436" s="39">
        <v>0.39421296296296293</v>
      </c>
      <c r="E436" s="40" t="s">
        <v>9</v>
      </c>
      <c r="F436" s="40">
        <v>12</v>
      </c>
      <c r="G436" s="40" t="s">
        <v>11</v>
      </c>
    </row>
    <row r="437" spans="3:7" ht="15" thickBot="1" x14ac:dyDescent="0.35">
      <c r="C437" s="38">
        <v>43258</v>
      </c>
      <c r="D437" s="39">
        <v>0.40135416666666668</v>
      </c>
      <c r="E437" s="40" t="s">
        <v>9</v>
      </c>
      <c r="F437" s="40">
        <v>11</v>
      </c>
      <c r="G437" s="40" t="s">
        <v>11</v>
      </c>
    </row>
    <row r="438" spans="3:7" ht="15" thickBot="1" x14ac:dyDescent="0.35">
      <c r="C438" s="38">
        <v>43258</v>
      </c>
      <c r="D438" s="39">
        <v>0.41060185185185188</v>
      </c>
      <c r="E438" s="40" t="s">
        <v>9</v>
      </c>
      <c r="F438" s="40">
        <v>10</v>
      </c>
      <c r="G438" s="40" t="s">
        <v>11</v>
      </c>
    </row>
    <row r="439" spans="3:7" ht="15" thickBot="1" x14ac:dyDescent="0.35">
      <c r="C439" s="38">
        <v>43258</v>
      </c>
      <c r="D439" s="39">
        <v>0.43768518518518523</v>
      </c>
      <c r="E439" s="40" t="s">
        <v>9</v>
      </c>
      <c r="F439" s="40">
        <v>17</v>
      </c>
      <c r="G439" s="40" t="s">
        <v>10</v>
      </c>
    </row>
    <row r="440" spans="3:7" ht="15" thickBot="1" x14ac:dyDescent="0.35">
      <c r="C440" s="38">
        <v>43258</v>
      </c>
      <c r="D440" s="39">
        <v>0.44263888888888886</v>
      </c>
      <c r="E440" s="40" t="s">
        <v>9</v>
      </c>
      <c r="F440" s="40">
        <v>15</v>
      </c>
      <c r="G440" s="40" t="s">
        <v>10</v>
      </c>
    </row>
    <row r="441" spans="3:7" ht="15" thickBot="1" x14ac:dyDescent="0.35">
      <c r="C441" s="38">
        <v>43258</v>
      </c>
      <c r="D441" s="39">
        <v>0.44942129629629629</v>
      </c>
      <c r="E441" s="40" t="s">
        <v>9</v>
      </c>
      <c r="F441" s="40">
        <v>13</v>
      </c>
      <c r="G441" s="40" t="s">
        <v>11</v>
      </c>
    </row>
    <row r="442" spans="3:7" ht="15" thickBot="1" x14ac:dyDescent="0.35">
      <c r="C442" s="38">
        <v>43258</v>
      </c>
      <c r="D442" s="39">
        <v>0.45559027777777777</v>
      </c>
      <c r="E442" s="40" t="s">
        <v>9</v>
      </c>
      <c r="F442" s="40">
        <v>14</v>
      </c>
      <c r="G442" s="40" t="s">
        <v>10</v>
      </c>
    </row>
    <row r="443" spans="3:7" ht="15" thickBot="1" x14ac:dyDescent="0.35">
      <c r="C443" s="38">
        <v>43258</v>
      </c>
      <c r="D443" s="39">
        <v>0.45747685185185188</v>
      </c>
      <c r="E443" s="40" t="s">
        <v>9</v>
      </c>
      <c r="F443" s="40">
        <v>10</v>
      </c>
      <c r="G443" s="40" t="s">
        <v>11</v>
      </c>
    </row>
    <row r="444" spans="3:7" ht="15" thickBot="1" x14ac:dyDescent="0.35">
      <c r="C444" s="38">
        <v>43258</v>
      </c>
      <c r="D444" s="39">
        <v>0.48868055555555556</v>
      </c>
      <c r="E444" s="40" t="s">
        <v>9</v>
      </c>
      <c r="F444" s="40">
        <v>12</v>
      </c>
      <c r="G444" s="40" t="s">
        <v>10</v>
      </c>
    </row>
    <row r="445" spans="3:7" ht="15" thickBot="1" x14ac:dyDescent="0.35">
      <c r="C445" s="38">
        <v>43258</v>
      </c>
      <c r="D445" s="39">
        <v>0.49221064814814813</v>
      </c>
      <c r="E445" s="40" t="s">
        <v>9</v>
      </c>
      <c r="F445" s="40">
        <v>12</v>
      </c>
      <c r="G445" s="40" t="s">
        <v>10</v>
      </c>
    </row>
    <row r="446" spans="3:7" ht="15" thickBot="1" x14ac:dyDescent="0.35">
      <c r="C446" s="38">
        <v>43258</v>
      </c>
      <c r="D446" s="39">
        <v>0.49619212962962966</v>
      </c>
      <c r="E446" s="40" t="s">
        <v>9</v>
      </c>
      <c r="F446" s="40">
        <v>12</v>
      </c>
      <c r="G446" s="40" t="s">
        <v>11</v>
      </c>
    </row>
    <row r="447" spans="3:7" ht="15" thickBot="1" x14ac:dyDescent="0.35">
      <c r="C447" s="38">
        <v>43258</v>
      </c>
      <c r="D447" s="39">
        <v>0.49657407407407406</v>
      </c>
      <c r="E447" s="40" t="s">
        <v>9</v>
      </c>
      <c r="F447" s="40">
        <v>12</v>
      </c>
      <c r="G447" s="40" t="s">
        <v>11</v>
      </c>
    </row>
    <row r="448" spans="3:7" ht="15" thickBot="1" x14ac:dyDescent="0.35">
      <c r="C448" s="38">
        <v>43258</v>
      </c>
      <c r="D448" s="39">
        <v>0.51408564814814817</v>
      </c>
      <c r="E448" s="40" t="s">
        <v>9</v>
      </c>
      <c r="F448" s="40">
        <v>16</v>
      </c>
      <c r="G448" s="40" t="s">
        <v>11</v>
      </c>
    </row>
    <row r="449" spans="3:7" ht="15" thickBot="1" x14ac:dyDescent="0.35">
      <c r="C449" s="38">
        <v>43258</v>
      </c>
      <c r="D449" s="39">
        <v>0.51415509259259262</v>
      </c>
      <c r="E449" s="40" t="s">
        <v>9</v>
      </c>
      <c r="F449" s="40">
        <v>12</v>
      </c>
      <c r="G449" s="40" t="s">
        <v>11</v>
      </c>
    </row>
    <row r="450" spans="3:7" ht="15" thickBot="1" x14ac:dyDescent="0.35">
      <c r="C450" s="38">
        <v>43258</v>
      </c>
      <c r="D450" s="39">
        <v>0.54494212962962962</v>
      </c>
      <c r="E450" s="40" t="s">
        <v>9</v>
      </c>
      <c r="F450" s="40">
        <v>10</v>
      </c>
      <c r="G450" s="40" t="s">
        <v>10</v>
      </c>
    </row>
    <row r="451" spans="3:7" ht="15" thickBot="1" x14ac:dyDescent="0.35">
      <c r="C451" s="38">
        <v>43258</v>
      </c>
      <c r="D451" s="39">
        <v>0.54974537037037041</v>
      </c>
      <c r="E451" s="40" t="s">
        <v>9</v>
      </c>
      <c r="F451" s="40">
        <v>12</v>
      </c>
      <c r="G451" s="40" t="s">
        <v>10</v>
      </c>
    </row>
    <row r="452" spans="3:7" ht="15" thickBot="1" x14ac:dyDescent="0.35">
      <c r="C452" s="38">
        <v>43258</v>
      </c>
      <c r="D452" s="39">
        <v>0.55120370370370375</v>
      </c>
      <c r="E452" s="40" t="s">
        <v>9</v>
      </c>
      <c r="F452" s="40">
        <v>20</v>
      </c>
      <c r="G452" s="40" t="s">
        <v>10</v>
      </c>
    </row>
    <row r="453" spans="3:7" ht="15" thickBot="1" x14ac:dyDescent="0.35">
      <c r="C453" s="38">
        <v>43258</v>
      </c>
      <c r="D453" s="39">
        <v>0.55317129629629636</v>
      </c>
      <c r="E453" s="40" t="s">
        <v>9</v>
      </c>
      <c r="F453" s="40">
        <v>22</v>
      </c>
      <c r="G453" s="40" t="s">
        <v>10</v>
      </c>
    </row>
    <row r="454" spans="3:7" ht="15" thickBot="1" x14ac:dyDescent="0.35">
      <c r="C454" s="38">
        <v>43258</v>
      </c>
      <c r="D454" s="39">
        <v>0.55579861111111117</v>
      </c>
      <c r="E454" s="40" t="s">
        <v>9</v>
      </c>
      <c r="F454" s="40">
        <v>11</v>
      </c>
      <c r="G454" s="40" t="s">
        <v>11</v>
      </c>
    </row>
    <row r="455" spans="3:7" ht="15" thickBot="1" x14ac:dyDescent="0.35">
      <c r="C455" s="38">
        <v>43258</v>
      </c>
      <c r="D455" s="39">
        <v>0.57089120370370372</v>
      </c>
      <c r="E455" s="40" t="s">
        <v>9</v>
      </c>
      <c r="F455" s="40">
        <v>10</v>
      </c>
      <c r="G455" s="40" t="s">
        <v>11</v>
      </c>
    </row>
    <row r="456" spans="3:7" ht="15" thickBot="1" x14ac:dyDescent="0.35">
      <c r="C456" s="38">
        <v>43258</v>
      </c>
      <c r="D456" s="39">
        <v>0.57716435185185189</v>
      </c>
      <c r="E456" s="40" t="s">
        <v>9</v>
      </c>
      <c r="F456" s="40">
        <v>11</v>
      </c>
      <c r="G456" s="40" t="s">
        <v>11</v>
      </c>
    </row>
    <row r="457" spans="3:7" ht="15" thickBot="1" x14ac:dyDescent="0.35">
      <c r="C457" s="38">
        <v>43258</v>
      </c>
      <c r="D457" s="39">
        <v>0.57784722222222229</v>
      </c>
      <c r="E457" s="40" t="s">
        <v>9</v>
      </c>
      <c r="F457" s="40">
        <v>19</v>
      </c>
      <c r="G457" s="40" t="s">
        <v>10</v>
      </c>
    </row>
    <row r="458" spans="3:7" ht="15" thickBot="1" x14ac:dyDescent="0.35">
      <c r="C458" s="38">
        <v>43258</v>
      </c>
      <c r="D458" s="39">
        <v>0.58098379629629626</v>
      </c>
      <c r="E458" s="40" t="s">
        <v>9</v>
      </c>
      <c r="F458" s="40">
        <v>18</v>
      </c>
      <c r="G458" s="40" t="s">
        <v>11</v>
      </c>
    </row>
    <row r="459" spans="3:7" ht="15" thickBot="1" x14ac:dyDescent="0.35">
      <c r="C459" s="38">
        <v>43258</v>
      </c>
      <c r="D459" s="39">
        <v>0.59499999999999997</v>
      </c>
      <c r="E459" s="40" t="s">
        <v>9</v>
      </c>
      <c r="F459" s="40">
        <v>13</v>
      </c>
      <c r="G459" s="40" t="s">
        <v>11</v>
      </c>
    </row>
    <row r="460" spans="3:7" ht="15" thickBot="1" x14ac:dyDescent="0.35">
      <c r="C460" s="38">
        <v>43258</v>
      </c>
      <c r="D460" s="39">
        <v>0.59513888888888888</v>
      </c>
      <c r="E460" s="40" t="s">
        <v>9</v>
      </c>
      <c r="F460" s="40">
        <v>11</v>
      </c>
      <c r="G460" s="40" t="s">
        <v>11</v>
      </c>
    </row>
    <row r="461" spans="3:7" ht="15" thickBot="1" x14ac:dyDescent="0.35">
      <c r="C461" s="38">
        <v>43258</v>
      </c>
      <c r="D461" s="39">
        <v>0.62601851851851853</v>
      </c>
      <c r="E461" s="40" t="s">
        <v>9</v>
      </c>
      <c r="F461" s="40">
        <v>22</v>
      </c>
      <c r="G461" s="40" t="s">
        <v>10</v>
      </c>
    </row>
    <row r="462" spans="3:7" ht="15" thickBot="1" x14ac:dyDescent="0.35">
      <c r="C462" s="38">
        <v>43258</v>
      </c>
      <c r="D462" s="39">
        <v>0.62995370370370374</v>
      </c>
      <c r="E462" s="40" t="s">
        <v>9</v>
      </c>
      <c r="F462" s="40">
        <v>23</v>
      </c>
      <c r="G462" s="40" t="s">
        <v>11</v>
      </c>
    </row>
    <row r="463" spans="3:7" ht="15" thickBot="1" x14ac:dyDescent="0.35">
      <c r="C463" s="38">
        <v>43258</v>
      </c>
      <c r="D463" s="39">
        <v>0.62998842592592597</v>
      </c>
      <c r="E463" s="40" t="s">
        <v>9</v>
      </c>
      <c r="F463" s="40">
        <v>10</v>
      </c>
      <c r="G463" s="40" t="s">
        <v>11</v>
      </c>
    </row>
    <row r="464" spans="3:7" ht="15" thickBot="1" x14ac:dyDescent="0.35">
      <c r="C464" s="38">
        <v>43258</v>
      </c>
      <c r="D464" s="39">
        <v>0.63427083333333334</v>
      </c>
      <c r="E464" s="40" t="s">
        <v>9</v>
      </c>
      <c r="F464" s="40">
        <v>11</v>
      </c>
      <c r="G464" s="40" t="s">
        <v>11</v>
      </c>
    </row>
    <row r="465" spans="3:7" ht="15" thickBot="1" x14ac:dyDescent="0.35">
      <c r="C465" s="38">
        <v>43258</v>
      </c>
      <c r="D465" s="39">
        <v>0.64011574074074074</v>
      </c>
      <c r="E465" s="40" t="s">
        <v>9</v>
      </c>
      <c r="F465" s="40">
        <v>10</v>
      </c>
      <c r="G465" s="40" t="s">
        <v>11</v>
      </c>
    </row>
    <row r="466" spans="3:7" ht="15" thickBot="1" x14ac:dyDescent="0.35">
      <c r="C466" s="38">
        <v>43258</v>
      </c>
      <c r="D466" s="39">
        <v>0.64358796296296295</v>
      </c>
      <c r="E466" s="40" t="s">
        <v>9</v>
      </c>
      <c r="F466" s="40">
        <v>19</v>
      </c>
      <c r="G466" s="40" t="s">
        <v>10</v>
      </c>
    </row>
    <row r="467" spans="3:7" ht="15" thickBot="1" x14ac:dyDescent="0.35">
      <c r="C467" s="38">
        <v>43258</v>
      </c>
      <c r="D467" s="39">
        <v>0.64682870370370371</v>
      </c>
      <c r="E467" s="40" t="s">
        <v>9</v>
      </c>
      <c r="F467" s="40">
        <v>10</v>
      </c>
      <c r="G467" s="40" t="s">
        <v>11</v>
      </c>
    </row>
    <row r="468" spans="3:7" ht="15" thickBot="1" x14ac:dyDescent="0.35">
      <c r="C468" s="38">
        <v>43258</v>
      </c>
      <c r="D468" s="39">
        <v>0.64694444444444443</v>
      </c>
      <c r="E468" s="40" t="s">
        <v>9</v>
      </c>
      <c r="F468" s="40">
        <v>24</v>
      </c>
      <c r="G468" s="40" t="s">
        <v>11</v>
      </c>
    </row>
    <row r="469" spans="3:7" ht="15" thickBot="1" x14ac:dyDescent="0.35">
      <c r="C469" s="38">
        <v>43258</v>
      </c>
      <c r="D469" s="39">
        <v>0.64697916666666666</v>
      </c>
      <c r="E469" s="40" t="s">
        <v>9</v>
      </c>
      <c r="F469" s="40">
        <v>9</v>
      </c>
      <c r="G469" s="40" t="s">
        <v>11</v>
      </c>
    </row>
    <row r="470" spans="3:7" ht="15" thickBot="1" x14ac:dyDescent="0.35">
      <c r="C470" s="38">
        <v>43258</v>
      </c>
      <c r="D470" s="39">
        <v>0.65434027777777781</v>
      </c>
      <c r="E470" s="40" t="s">
        <v>9</v>
      </c>
      <c r="F470" s="40">
        <v>22</v>
      </c>
      <c r="G470" s="40" t="s">
        <v>10</v>
      </c>
    </row>
    <row r="471" spans="3:7" ht="15" thickBot="1" x14ac:dyDescent="0.35">
      <c r="C471" s="38">
        <v>43258</v>
      </c>
      <c r="D471" s="39">
        <v>0.65436342592592589</v>
      </c>
      <c r="E471" s="40" t="s">
        <v>9</v>
      </c>
      <c r="F471" s="40">
        <v>19</v>
      </c>
      <c r="G471" s="40" t="s">
        <v>10</v>
      </c>
    </row>
    <row r="472" spans="3:7" ht="15" thickBot="1" x14ac:dyDescent="0.35">
      <c r="C472" s="38">
        <v>43258</v>
      </c>
      <c r="D472" s="39">
        <v>0.65437500000000004</v>
      </c>
      <c r="E472" s="40" t="s">
        <v>9</v>
      </c>
      <c r="F472" s="40">
        <v>19</v>
      </c>
      <c r="G472" s="40" t="s">
        <v>10</v>
      </c>
    </row>
    <row r="473" spans="3:7" ht="15" thickBot="1" x14ac:dyDescent="0.35">
      <c r="C473" s="38">
        <v>43258</v>
      </c>
      <c r="D473" s="39">
        <v>0.65439814814814812</v>
      </c>
      <c r="E473" s="40" t="s">
        <v>9</v>
      </c>
      <c r="F473" s="40">
        <v>19</v>
      </c>
      <c r="G473" s="40" t="s">
        <v>10</v>
      </c>
    </row>
    <row r="474" spans="3:7" ht="15" thickBot="1" x14ac:dyDescent="0.35">
      <c r="C474" s="38">
        <v>43258</v>
      </c>
      <c r="D474" s="39">
        <v>0.65796296296296297</v>
      </c>
      <c r="E474" s="40" t="s">
        <v>9</v>
      </c>
      <c r="F474" s="40">
        <v>13</v>
      </c>
      <c r="G474" s="40" t="s">
        <v>11</v>
      </c>
    </row>
    <row r="475" spans="3:7" ht="15" thickBot="1" x14ac:dyDescent="0.35">
      <c r="C475" s="38">
        <v>43258</v>
      </c>
      <c r="D475" s="39">
        <v>0.65802083333333339</v>
      </c>
      <c r="E475" s="40" t="s">
        <v>9</v>
      </c>
      <c r="F475" s="40">
        <v>16</v>
      </c>
      <c r="G475" s="40" t="s">
        <v>11</v>
      </c>
    </row>
    <row r="476" spans="3:7" ht="15" thickBot="1" x14ac:dyDescent="0.35">
      <c r="C476" s="38">
        <v>43258</v>
      </c>
      <c r="D476" s="39">
        <v>0.65806712962962965</v>
      </c>
      <c r="E476" s="40" t="s">
        <v>9</v>
      </c>
      <c r="F476" s="40">
        <v>10</v>
      </c>
      <c r="G476" s="40" t="s">
        <v>11</v>
      </c>
    </row>
    <row r="477" spans="3:7" ht="15" thickBot="1" x14ac:dyDescent="0.35">
      <c r="C477" s="38">
        <v>43258</v>
      </c>
      <c r="D477" s="39">
        <v>0.65813657407407411</v>
      </c>
      <c r="E477" s="40" t="s">
        <v>9</v>
      </c>
      <c r="F477" s="40">
        <v>22</v>
      </c>
      <c r="G477" s="40" t="s">
        <v>10</v>
      </c>
    </row>
    <row r="478" spans="3:7" ht="15" thickBot="1" x14ac:dyDescent="0.35">
      <c r="C478" s="38">
        <v>43258</v>
      </c>
      <c r="D478" s="39">
        <v>0.66812499999999997</v>
      </c>
      <c r="E478" s="40" t="s">
        <v>9</v>
      </c>
      <c r="F478" s="40">
        <v>19</v>
      </c>
      <c r="G478" s="40" t="s">
        <v>10</v>
      </c>
    </row>
    <row r="479" spans="3:7" ht="15" thickBot="1" x14ac:dyDescent="0.35">
      <c r="C479" s="38">
        <v>43258</v>
      </c>
      <c r="D479" s="39">
        <v>0.67937499999999995</v>
      </c>
      <c r="E479" s="40" t="s">
        <v>9</v>
      </c>
      <c r="F479" s="40">
        <v>13</v>
      </c>
      <c r="G479" s="40" t="s">
        <v>11</v>
      </c>
    </row>
    <row r="480" spans="3:7" ht="15" thickBot="1" x14ac:dyDescent="0.35">
      <c r="C480" s="38">
        <v>43258</v>
      </c>
      <c r="D480" s="39">
        <v>0.68004629629629632</v>
      </c>
      <c r="E480" s="40" t="s">
        <v>9</v>
      </c>
      <c r="F480" s="40">
        <v>24</v>
      </c>
      <c r="G480" s="40" t="s">
        <v>10</v>
      </c>
    </row>
    <row r="481" spans="3:7" ht="15" thickBot="1" x14ac:dyDescent="0.35">
      <c r="C481" s="38">
        <v>43258</v>
      </c>
      <c r="D481" s="39">
        <v>0.6817939814814814</v>
      </c>
      <c r="E481" s="40" t="s">
        <v>9</v>
      </c>
      <c r="F481" s="40">
        <v>22</v>
      </c>
      <c r="G481" s="40" t="s">
        <v>10</v>
      </c>
    </row>
    <row r="482" spans="3:7" ht="15" thickBot="1" x14ac:dyDescent="0.35">
      <c r="C482" s="38">
        <v>43258</v>
      </c>
      <c r="D482" s="39">
        <v>0.68392361111111111</v>
      </c>
      <c r="E482" s="40" t="s">
        <v>9</v>
      </c>
      <c r="F482" s="40">
        <v>20</v>
      </c>
      <c r="G482" s="40" t="s">
        <v>11</v>
      </c>
    </row>
    <row r="483" spans="3:7" ht="15" thickBot="1" x14ac:dyDescent="0.35">
      <c r="C483" s="38">
        <v>43258</v>
      </c>
      <c r="D483" s="39">
        <v>0.6856712962962962</v>
      </c>
      <c r="E483" s="40" t="s">
        <v>9</v>
      </c>
      <c r="F483" s="40">
        <v>17</v>
      </c>
      <c r="G483" s="40" t="s">
        <v>10</v>
      </c>
    </row>
    <row r="484" spans="3:7" ht="15" thickBot="1" x14ac:dyDescent="0.35">
      <c r="C484" s="38">
        <v>43258</v>
      </c>
      <c r="D484" s="39">
        <v>0.6856944444444445</v>
      </c>
      <c r="E484" s="40" t="s">
        <v>9</v>
      </c>
      <c r="F484" s="40">
        <v>15</v>
      </c>
      <c r="G484" s="40" t="s">
        <v>10</v>
      </c>
    </row>
    <row r="485" spans="3:7" ht="15" thickBot="1" x14ac:dyDescent="0.35">
      <c r="C485" s="38">
        <v>43258</v>
      </c>
      <c r="D485" s="39">
        <v>0.68571759259259257</v>
      </c>
      <c r="E485" s="40" t="s">
        <v>9</v>
      </c>
      <c r="F485" s="40">
        <v>17</v>
      </c>
      <c r="G485" s="40" t="s">
        <v>10</v>
      </c>
    </row>
    <row r="486" spans="3:7" ht="15" thickBot="1" x14ac:dyDescent="0.35">
      <c r="C486" s="38">
        <v>43258</v>
      </c>
      <c r="D486" s="39">
        <v>0.68987268518518519</v>
      </c>
      <c r="E486" s="40" t="s">
        <v>9</v>
      </c>
      <c r="F486" s="40">
        <v>17</v>
      </c>
      <c r="G486" s="40" t="s">
        <v>10</v>
      </c>
    </row>
    <row r="487" spans="3:7" ht="15" thickBot="1" x14ac:dyDescent="0.35">
      <c r="C487" s="38">
        <v>43258</v>
      </c>
      <c r="D487" s="39">
        <v>0.69278935185185186</v>
      </c>
      <c r="E487" s="40" t="s">
        <v>9</v>
      </c>
      <c r="F487" s="40">
        <v>18</v>
      </c>
      <c r="G487" s="40" t="s">
        <v>10</v>
      </c>
    </row>
    <row r="488" spans="3:7" ht="15" thickBot="1" x14ac:dyDescent="0.35">
      <c r="C488" s="38">
        <v>43258</v>
      </c>
      <c r="D488" s="39">
        <v>0.69309027777777776</v>
      </c>
      <c r="E488" s="40" t="s">
        <v>9</v>
      </c>
      <c r="F488" s="40">
        <v>18</v>
      </c>
      <c r="G488" s="40" t="s">
        <v>10</v>
      </c>
    </row>
    <row r="489" spans="3:7" ht="15" thickBot="1" x14ac:dyDescent="0.35">
      <c r="C489" s="38">
        <v>43258</v>
      </c>
      <c r="D489" s="39">
        <v>0.69474537037037043</v>
      </c>
      <c r="E489" s="40" t="s">
        <v>9</v>
      </c>
      <c r="F489" s="40">
        <v>11</v>
      </c>
      <c r="G489" s="40" t="s">
        <v>11</v>
      </c>
    </row>
    <row r="490" spans="3:7" ht="15" thickBot="1" x14ac:dyDescent="0.35">
      <c r="C490" s="38">
        <v>43258</v>
      </c>
      <c r="D490" s="39">
        <v>0.69664351851851858</v>
      </c>
      <c r="E490" s="40" t="s">
        <v>9</v>
      </c>
      <c r="F490" s="40">
        <v>20</v>
      </c>
      <c r="G490" s="40" t="s">
        <v>10</v>
      </c>
    </row>
    <row r="491" spans="3:7" ht="15" thickBot="1" x14ac:dyDescent="0.35">
      <c r="C491" s="38">
        <v>43258</v>
      </c>
      <c r="D491" s="39">
        <v>0.697199074074074</v>
      </c>
      <c r="E491" s="40" t="s">
        <v>9</v>
      </c>
      <c r="F491" s="40">
        <v>26</v>
      </c>
      <c r="G491" s="40" t="s">
        <v>10</v>
      </c>
    </row>
    <row r="492" spans="3:7" ht="15" thickBot="1" x14ac:dyDescent="0.35">
      <c r="C492" s="38">
        <v>43258</v>
      </c>
      <c r="D492" s="39">
        <v>0.69784722222222229</v>
      </c>
      <c r="E492" s="40" t="s">
        <v>9</v>
      </c>
      <c r="F492" s="40">
        <v>27</v>
      </c>
      <c r="G492" s="40" t="s">
        <v>10</v>
      </c>
    </row>
    <row r="493" spans="3:7" ht="15" thickBot="1" x14ac:dyDescent="0.35">
      <c r="C493" s="38">
        <v>43258</v>
      </c>
      <c r="D493" s="39">
        <v>0.69862268518518522</v>
      </c>
      <c r="E493" s="40" t="s">
        <v>9</v>
      </c>
      <c r="F493" s="40">
        <v>17</v>
      </c>
      <c r="G493" s="40" t="s">
        <v>10</v>
      </c>
    </row>
    <row r="494" spans="3:7" ht="15" thickBot="1" x14ac:dyDescent="0.35">
      <c r="C494" s="38">
        <v>43258</v>
      </c>
      <c r="D494" s="39">
        <v>0.69868055555555564</v>
      </c>
      <c r="E494" s="40" t="s">
        <v>9</v>
      </c>
      <c r="F494" s="40">
        <v>23</v>
      </c>
      <c r="G494" s="40" t="s">
        <v>11</v>
      </c>
    </row>
    <row r="495" spans="3:7" ht="15" thickBot="1" x14ac:dyDescent="0.35">
      <c r="C495" s="38">
        <v>43258</v>
      </c>
      <c r="D495" s="39">
        <v>0.69871527777777775</v>
      </c>
      <c r="E495" s="40" t="s">
        <v>9</v>
      </c>
      <c r="F495" s="40">
        <v>21</v>
      </c>
      <c r="G495" s="40" t="s">
        <v>10</v>
      </c>
    </row>
    <row r="496" spans="3:7" ht="15" thickBot="1" x14ac:dyDescent="0.35">
      <c r="C496" s="38">
        <v>43258</v>
      </c>
      <c r="D496" s="39">
        <v>0.69888888888888889</v>
      </c>
      <c r="E496" s="40" t="s">
        <v>9</v>
      </c>
      <c r="F496" s="40">
        <v>12</v>
      </c>
      <c r="G496" s="40" t="s">
        <v>10</v>
      </c>
    </row>
    <row r="497" spans="3:7" ht="15" thickBot="1" x14ac:dyDescent="0.35">
      <c r="C497" s="38">
        <v>43258</v>
      </c>
      <c r="D497" s="39">
        <v>0.6990277777777778</v>
      </c>
      <c r="E497" s="40" t="s">
        <v>9</v>
      </c>
      <c r="F497" s="40">
        <v>13</v>
      </c>
      <c r="G497" s="40" t="s">
        <v>11</v>
      </c>
    </row>
    <row r="498" spans="3:7" ht="15" thickBot="1" x14ac:dyDescent="0.35">
      <c r="C498" s="38">
        <v>43258</v>
      </c>
      <c r="D498" s="39">
        <v>0.69949074074074069</v>
      </c>
      <c r="E498" s="40" t="s">
        <v>9</v>
      </c>
      <c r="F498" s="40">
        <v>14</v>
      </c>
      <c r="G498" s="40" t="s">
        <v>10</v>
      </c>
    </row>
    <row r="499" spans="3:7" ht="15" thickBot="1" x14ac:dyDescent="0.35">
      <c r="C499" s="38">
        <v>43258</v>
      </c>
      <c r="D499" s="39">
        <v>0.70001157407407411</v>
      </c>
      <c r="E499" s="40" t="s">
        <v>9</v>
      </c>
      <c r="F499" s="40">
        <v>14</v>
      </c>
      <c r="G499" s="40" t="s">
        <v>10</v>
      </c>
    </row>
    <row r="500" spans="3:7" ht="15" thickBot="1" x14ac:dyDescent="0.35">
      <c r="C500" s="38">
        <v>43258</v>
      </c>
      <c r="D500" s="39">
        <v>0.70012731481481483</v>
      </c>
      <c r="E500" s="40" t="s">
        <v>9</v>
      </c>
      <c r="F500" s="40">
        <v>10</v>
      </c>
      <c r="G500" s="40" t="s">
        <v>11</v>
      </c>
    </row>
    <row r="501" spans="3:7" ht="15" thickBot="1" x14ac:dyDescent="0.35">
      <c r="C501" s="38">
        <v>43258</v>
      </c>
      <c r="D501" s="39">
        <v>0.70114583333333336</v>
      </c>
      <c r="E501" s="40" t="s">
        <v>9</v>
      </c>
      <c r="F501" s="40">
        <v>10</v>
      </c>
      <c r="G501" s="40" t="s">
        <v>11</v>
      </c>
    </row>
    <row r="502" spans="3:7" ht="15" thickBot="1" x14ac:dyDescent="0.35">
      <c r="C502" s="38">
        <v>43258</v>
      </c>
      <c r="D502" s="39">
        <v>0.70172453703703708</v>
      </c>
      <c r="E502" s="40" t="s">
        <v>9</v>
      </c>
      <c r="F502" s="40">
        <v>15</v>
      </c>
      <c r="G502" s="40" t="s">
        <v>11</v>
      </c>
    </row>
    <row r="503" spans="3:7" ht="15" thickBot="1" x14ac:dyDescent="0.35">
      <c r="C503" s="38">
        <v>43258</v>
      </c>
      <c r="D503" s="39">
        <v>0.70179398148148142</v>
      </c>
      <c r="E503" s="40" t="s">
        <v>9</v>
      </c>
      <c r="F503" s="40">
        <v>23</v>
      </c>
      <c r="G503" s="40" t="s">
        <v>10</v>
      </c>
    </row>
    <row r="504" spans="3:7" ht="15" thickBot="1" x14ac:dyDescent="0.35">
      <c r="C504" s="38">
        <v>43258</v>
      </c>
      <c r="D504" s="39">
        <v>0.70224537037037038</v>
      </c>
      <c r="E504" s="40" t="s">
        <v>9</v>
      </c>
      <c r="F504" s="40">
        <v>24</v>
      </c>
      <c r="G504" s="40" t="s">
        <v>10</v>
      </c>
    </row>
    <row r="505" spans="3:7" ht="15" thickBot="1" x14ac:dyDescent="0.35">
      <c r="C505" s="38">
        <v>43258</v>
      </c>
      <c r="D505" s="39">
        <v>0.7025231481481482</v>
      </c>
      <c r="E505" s="40" t="s">
        <v>9</v>
      </c>
      <c r="F505" s="40">
        <v>31</v>
      </c>
      <c r="G505" s="40" t="s">
        <v>10</v>
      </c>
    </row>
    <row r="506" spans="3:7" ht="15" thickBot="1" x14ac:dyDescent="0.35">
      <c r="C506" s="38">
        <v>43258</v>
      </c>
      <c r="D506" s="39">
        <v>0.70261574074074085</v>
      </c>
      <c r="E506" s="40" t="s">
        <v>9</v>
      </c>
      <c r="F506" s="40">
        <v>33</v>
      </c>
      <c r="G506" s="40" t="s">
        <v>10</v>
      </c>
    </row>
    <row r="507" spans="3:7" ht="15" thickBot="1" x14ac:dyDescent="0.35">
      <c r="C507" s="38">
        <v>43258</v>
      </c>
      <c r="D507" s="39">
        <v>0.702662037037037</v>
      </c>
      <c r="E507" s="40" t="s">
        <v>9</v>
      </c>
      <c r="F507" s="40">
        <v>16</v>
      </c>
      <c r="G507" s="40" t="s">
        <v>10</v>
      </c>
    </row>
    <row r="508" spans="3:7" ht="15" thickBot="1" x14ac:dyDescent="0.35">
      <c r="C508" s="38">
        <v>43258</v>
      </c>
      <c r="D508" s="39">
        <v>0.70283564814814825</v>
      </c>
      <c r="E508" s="40" t="s">
        <v>9</v>
      </c>
      <c r="F508" s="40">
        <v>24</v>
      </c>
      <c r="G508" s="40" t="s">
        <v>10</v>
      </c>
    </row>
    <row r="509" spans="3:7" ht="15" thickBot="1" x14ac:dyDescent="0.35">
      <c r="C509" s="38">
        <v>43258</v>
      </c>
      <c r="D509" s="39">
        <v>0.70381944444444444</v>
      </c>
      <c r="E509" s="40" t="s">
        <v>9</v>
      </c>
      <c r="F509" s="40">
        <v>32</v>
      </c>
      <c r="G509" s="40" t="s">
        <v>10</v>
      </c>
    </row>
    <row r="510" spans="3:7" ht="15" thickBot="1" x14ac:dyDescent="0.35">
      <c r="C510" s="38">
        <v>43258</v>
      </c>
      <c r="D510" s="39">
        <v>0.70413194444444438</v>
      </c>
      <c r="E510" s="40" t="s">
        <v>9</v>
      </c>
      <c r="F510" s="40">
        <v>11</v>
      </c>
      <c r="G510" s="40" t="s">
        <v>11</v>
      </c>
    </row>
    <row r="511" spans="3:7" ht="15" thickBot="1" x14ac:dyDescent="0.35">
      <c r="C511" s="38">
        <v>43258</v>
      </c>
      <c r="D511" s="39">
        <v>0.70443287037037028</v>
      </c>
      <c r="E511" s="40" t="s">
        <v>9</v>
      </c>
      <c r="F511" s="40">
        <v>10</v>
      </c>
      <c r="G511" s="40" t="s">
        <v>11</v>
      </c>
    </row>
    <row r="512" spans="3:7" ht="15" thickBot="1" x14ac:dyDescent="0.35">
      <c r="C512" s="38">
        <v>43258</v>
      </c>
      <c r="D512" s="39">
        <v>0.70447916666666666</v>
      </c>
      <c r="E512" s="40" t="s">
        <v>9</v>
      </c>
      <c r="F512" s="40">
        <v>23</v>
      </c>
      <c r="G512" s="40" t="s">
        <v>10</v>
      </c>
    </row>
    <row r="513" spans="3:7" ht="15" thickBot="1" x14ac:dyDescent="0.35">
      <c r="C513" s="38">
        <v>43258</v>
      </c>
      <c r="D513" s="39">
        <v>0.70475694444444448</v>
      </c>
      <c r="E513" s="40" t="s">
        <v>9</v>
      </c>
      <c r="F513" s="40">
        <v>12</v>
      </c>
      <c r="G513" s="40" t="s">
        <v>11</v>
      </c>
    </row>
    <row r="514" spans="3:7" ht="15" thickBot="1" x14ac:dyDescent="0.35">
      <c r="C514" s="38">
        <v>43258</v>
      </c>
      <c r="D514" s="39">
        <v>0.705011574074074</v>
      </c>
      <c r="E514" s="40" t="s">
        <v>9</v>
      </c>
      <c r="F514" s="40">
        <v>12</v>
      </c>
      <c r="G514" s="40" t="s">
        <v>11</v>
      </c>
    </row>
    <row r="515" spans="3:7" ht="15" thickBot="1" x14ac:dyDescent="0.35">
      <c r="C515" s="38">
        <v>43258</v>
      </c>
      <c r="D515" s="39">
        <v>0.70534722222222224</v>
      </c>
      <c r="E515" s="40" t="s">
        <v>9</v>
      </c>
      <c r="F515" s="40">
        <v>27</v>
      </c>
      <c r="G515" s="40" t="s">
        <v>10</v>
      </c>
    </row>
    <row r="516" spans="3:7" ht="15" thickBot="1" x14ac:dyDescent="0.35">
      <c r="C516" s="38">
        <v>43258</v>
      </c>
      <c r="D516" s="39">
        <v>0.70547453703703711</v>
      </c>
      <c r="E516" s="40" t="s">
        <v>9</v>
      </c>
      <c r="F516" s="40">
        <v>27</v>
      </c>
      <c r="G516" s="40" t="s">
        <v>10</v>
      </c>
    </row>
    <row r="517" spans="3:7" ht="15" thickBot="1" x14ac:dyDescent="0.35">
      <c r="C517" s="38">
        <v>43258</v>
      </c>
      <c r="D517" s="39">
        <v>0.70600694444444445</v>
      </c>
      <c r="E517" s="40" t="s">
        <v>9</v>
      </c>
      <c r="F517" s="40">
        <v>26</v>
      </c>
      <c r="G517" s="40" t="s">
        <v>10</v>
      </c>
    </row>
    <row r="518" spans="3:7" ht="15" thickBot="1" x14ac:dyDescent="0.35">
      <c r="C518" s="38">
        <v>43258</v>
      </c>
      <c r="D518" s="39">
        <v>0.70601851851851849</v>
      </c>
      <c r="E518" s="40" t="s">
        <v>9</v>
      </c>
      <c r="F518" s="40">
        <v>22</v>
      </c>
      <c r="G518" s="40" t="s">
        <v>10</v>
      </c>
    </row>
    <row r="519" spans="3:7" ht="15" thickBot="1" x14ac:dyDescent="0.35">
      <c r="C519" s="38">
        <v>43258</v>
      </c>
      <c r="D519" s="39">
        <v>0.70620370370370367</v>
      </c>
      <c r="E519" s="40" t="s">
        <v>9</v>
      </c>
      <c r="F519" s="40">
        <v>19</v>
      </c>
      <c r="G519" s="40" t="s">
        <v>10</v>
      </c>
    </row>
    <row r="520" spans="3:7" ht="15" thickBot="1" x14ac:dyDescent="0.35">
      <c r="C520" s="38">
        <v>43258</v>
      </c>
      <c r="D520" s="39">
        <v>0.70675925925925931</v>
      </c>
      <c r="E520" s="40" t="s">
        <v>9</v>
      </c>
      <c r="F520" s="40">
        <v>19</v>
      </c>
      <c r="G520" s="40" t="s">
        <v>10</v>
      </c>
    </row>
    <row r="521" spans="3:7" ht="15" thickBot="1" x14ac:dyDescent="0.35">
      <c r="C521" s="38">
        <v>43258</v>
      </c>
      <c r="D521" s="39">
        <v>0.70697916666666671</v>
      </c>
      <c r="E521" s="40" t="s">
        <v>9</v>
      </c>
      <c r="F521" s="40">
        <v>26</v>
      </c>
      <c r="G521" s="40" t="s">
        <v>10</v>
      </c>
    </row>
    <row r="522" spans="3:7" ht="15" thickBot="1" x14ac:dyDescent="0.35">
      <c r="C522" s="38">
        <v>43258</v>
      </c>
      <c r="D522" s="39">
        <v>0.70761574074074074</v>
      </c>
      <c r="E522" s="40" t="s">
        <v>9</v>
      </c>
      <c r="F522" s="40">
        <v>28</v>
      </c>
      <c r="G522" s="40" t="s">
        <v>10</v>
      </c>
    </row>
    <row r="523" spans="3:7" ht="15" thickBot="1" x14ac:dyDescent="0.35">
      <c r="C523" s="38">
        <v>43258</v>
      </c>
      <c r="D523" s="39">
        <v>0.70791666666666664</v>
      </c>
      <c r="E523" s="40" t="s">
        <v>9</v>
      </c>
      <c r="F523" s="40">
        <v>11</v>
      </c>
      <c r="G523" s="40" t="s">
        <v>11</v>
      </c>
    </row>
    <row r="524" spans="3:7" ht="15" thickBot="1" x14ac:dyDescent="0.35">
      <c r="C524" s="38">
        <v>43258</v>
      </c>
      <c r="D524" s="39">
        <v>0.70824074074074073</v>
      </c>
      <c r="E524" s="40" t="s">
        <v>9</v>
      </c>
      <c r="F524" s="40">
        <v>21</v>
      </c>
      <c r="G524" s="40" t="s">
        <v>10</v>
      </c>
    </row>
    <row r="525" spans="3:7" ht="15" thickBot="1" x14ac:dyDescent="0.35">
      <c r="C525" s="38">
        <v>43258</v>
      </c>
      <c r="D525" s="39">
        <v>0.70863425925925927</v>
      </c>
      <c r="E525" s="40" t="s">
        <v>9</v>
      </c>
      <c r="F525" s="40">
        <v>12</v>
      </c>
      <c r="G525" s="40" t="s">
        <v>11</v>
      </c>
    </row>
    <row r="526" spans="3:7" ht="15" thickBot="1" x14ac:dyDescent="0.35">
      <c r="C526" s="38">
        <v>43258</v>
      </c>
      <c r="D526" s="39">
        <v>0.70951388888888889</v>
      </c>
      <c r="E526" s="40" t="s">
        <v>9</v>
      </c>
      <c r="F526" s="40">
        <v>11</v>
      </c>
      <c r="G526" s="40" t="s">
        <v>11</v>
      </c>
    </row>
    <row r="527" spans="3:7" ht="15" thickBot="1" x14ac:dyDescent="0.35">
      <c r="C527" s="38">
        <v>43258</v>
      </c>
      <c r="D527" s="39">
        <v>0.71027777777777779</v>
      </c>
      <c r="E527" s="40" t="s">
        <v>9</v>
      </c>
      <c r="F527" s="40">
        <v>17</v>
      </c>
      <c r="G527" s="40" t="s">
        <v>11</v>
      </c>
    </row>
    <row r="528" spans="3:7" ht="15" thickBot="1" x14ac:dyDescent="0.35">
      <c r="C528" s="38">
        <v>43258</v>
      </c>
      <c r="D528" s="39">
        <v>0.71119212962962963</v>
      </c>
      <c r="E528" s="40" t="s">
        <v>9</v>
      </c>
      <c r="F528" s="40">
        <v>23</v>
      </c>
      <c r="G528" s="40" t="s">
        <v>10</v>
      </c>
    </row>
    <row r="529" spans="3:7" ht="15" thickBot="1" x14ac:dyDescent="0.35">
      <c r="C529" s="38">
        <v>43258</v>
      </c>
      <c r="D529" s="39">
        <v>0.7112384259259259</v>
      </c>
      <c r="E529" s="40" t="s">
        <v>9</v>
      </c>
      <c r="F529" s="40">
        <v>21</v>
      </c>
      <c r="G529" s="40" t="s">
        <v>10</v>
      </c>
    </row>
    <row r="530" spans="3:7" ht="15" thickBot="1" x14ac:dyDescent="0.35">
      <c r="C530" s="38">
        <v>43258</v>
      </c>
      <c r="D530" s="39">
        <v>0.71184027777777781</v>
      </c>
      <c r="E530" s="40" t="s">
        <v>9</v>
      </c>
      <c r="F530" s="40">
        <v>21</v>
      </c>
      <c r="G530" s="40" t="s">
        <v>10</v>
      </c>
    </row>
    <row r="531" spans="3:7" ht="15" thickBot="1" x14ac:dyDescent="0.35">
      <c r="C531" s="38">
        <v>43258</v>
      </c>
      <c r="D531" s="39">
        <v>0.71303240740740748</v>
      </c>
      <c r="E531" s="40" t="s">
        <v>9</v>
      </c>
      <c r="F531" s="40">
        <v>19</v>
      </c>
      <c r="G531" s="40" t="s">
        <v>10</v>
      </c>
    </row>
    <row r="532" spans="3:7" ht="15" thickBot="1" x14ac:dyDescent="0.35">
      <c r="C532" s="38">
        <v>43258</v>
      </c>
      <c r="D532" s="39">
        <v>0.71451388888888889</v>
      </c>
      <c r="E532" s="40" t="s">
        <v>9</v>
      </c>
      <c r="F532" s="40">
        <v>24</v>
      </c>
      <c r="G532" s="40" t="s">
        <v>10</v>
      </c>
    </row>
    <row r="533" spans="3:7" ht="15" thickBot="1" x14ac:dyDescent="0.35">
      <c r="C533" s="38">
        <v>43258</v>
      </c>
      <c r="D533" s="39">
        <v>0.71462962962962961</v>
      </c>
      <c r="E533" s="40" t="s">
        <v>9</v>
      </c>
      <c r="F533" s="40">
        <v>22</v>
      </c>
      <c r="G533" s="40" t="s">
        <v>11</v>
      </c>
    </row>
    <row r="534" spans="3:7" ht="15" thickBot="1" x14ac:dyDescent="0.35">
      <c r="C534" s="38">
        <v>43258</v>
      </c>
      <c r="D534" s="39">
        <v>0.71462962962962961</v>
      </c>
      <c r="E534" s="40" t="s">
        <v>9</v>
      </c>
      <c r="F534" s="40">
        <v>18</v>
      </c>
      <c r="G534" s="40" t="s">
        <v>11</v>
      </c>
    </row>
    <row r="535" spans="3:7" ht="15" thickBot="1" x14ac:dyDescent="0.35">
      <c r="C535" s="38">
        <v>43258</v>
      </c>
      <c r="D535" s="39">
        <v>0.71464120370370365</v>
      </c>
      <c r="E535" s="40" t="s">
        <v>9</v>
      </c>
      <c r="F535" s="40">
        <v>15</v>
      </c>
      <c r="G535" s="40" t="s">
        <v>11</v>
      </c>
    </row>
    <row r="536" spans="3:7" ht="15" thickBot="1" x14ac:dyDescent="0.35">
      <c r="C536" s="38">
        <v>43258</v>
      </c>
      <c r="D536" s="39">
        <v>0.7146527777777778</v>
      </c>
      <c r="E536" s="40" t="s">
        <v>9</v>
      </c>
      <c r="F536" s="40">
        <v>13</v>
      </c>
      <c r="G536" s="40" t="s">
        <v>11</v>
      </c>
    </row>
    <row r="537" spans="3:7" ht="15" thickBot="1" x14ac:dyDescent="0.35">
      <c r="C537" s="38">
        <v>43258</v>
      </c>
      <c r="D537" s="39">
        <v>0.71467592592592588</v>
      </c>
      <c r="E537" s="40" t="s">
        <v>9</v>
      </c>
      <c r="F537" s="40">
        <v>16</v>
      </c>
      <c r="G537" s="40" t="s">
        <v>11</v>
      </c>
    </row>
    <row r="538" spans="3:7" ht="15" thickBot="1" x14ac:dyDescent="0.35">
      <c r="C538" s="38">
        <v>43258</v>
      </c>
      <c r="D538" s="39">
        <v>0.71467592592592588</v>
      </c>
      <c r="E538" s="40" t="s">
        <v>9</v>
      </c>
      <c r="F538" s="40">
        <v>15</v>
      </c>
      <c r="G538" s="40" t="s">
        <v>11</v>
      </c>
    </row>
    <row r="539" spans="3:7" ht="15" thickBot="1" x14ac:dyDescent="0.35">
      <c r="C539" s="38">
        <v>43258</v>
      </c>
      <c r="D539" s="39">
        <v>0.71468750000000003</v>
      </c>
      <c r="E539" s="40" t="s">
        <v>9</v>
      </c>
      <c r="F539" s="40">
        <v>9</v>
      </c>
      <c r="G539" s="40" t="s">
        <v>11</v>
      </c>
    </row>
    <row r="540" spans="3:7" ht="15" thickBot="1" x14ac:dyDescent="0.35">
      <c r="C540" s="38">
        <v>43258</v>
      </c>
      <c r="D540" s="39">
        <v>0.71509259259259261</v>
      </c>
      <c r="E540" s="40" t="s">
        <v>9</v>
      </c>
      <c r="F540" s="40">
        <v>20</v>
      </c>
      <c r="G540" s="40" t="s">
        <v>10</v>
      </c>
    </row>
    <row r="541" spans="3:7" ht="15" thickBot="1" x14ac:dyDescent="0.35">
      <c r="C541" s="38">
        <v>43258</v>
      </c>
      <c r="D541" s="39">
        <v>0.71673611111111113</v>
      </c>
      <c r="E541" s="40" t="s">
        <v>9</v>
      </c>
      <c r="F541" s="40">
        <v>22</v>
      </c>
      <c r="G541" s="40" t="s">
        <v>10</v>
      </c>
    </row>
    <row r="542" spans="3:7" ht="15" thickBot="1" x14ac:dyDescent="0.35">
      <c r="C542" s="38">
        <v>43258</v>
      </c>
      <c r="D542" s="39">
        <v>0.7168402777777777</v>
      </c>
      <c r="E542" s="40" t="s">
        <v>9</v>
      </c>
      <c r="F542" s="40">
        <v>13</v>
      </c>
      <c r="G542" s="40" t="s">
        <v>11</v>
      </c>
    </row>
    <row r="543" spans="3:7" ht="15" thickBot="1" x14ac:dyDescent="0.35">
      <c r="C543" s="38">
        <v>43258</v>
      </c>
      <c r="D543" s="39">
        <v>0.71780092592592604</v>
      </c>
      <c r="E543" s="40" t="s">
        <v>9</v>
      </c>
      <c r="F543" s="40">
        <v>25</v>
      </c>
      <c r="G543" s="40" t="s">
        <v>10</v>
      </c>
    </row>
    <row r="544" spans="3:7" ht="15" thickBot="1" x14ac:dyDescent="0.35">
      <c r="C544" s="38">
        <v>43258</v>
      </c>
      <c r="D544" s="39">
        <v>0.71781249999999996</v>
      </c>
      <c r="E544" s="40" t="s">
        <v>9</v>
      </c>
      <c r="F544" s="40">
        <v>22</v>
      </c>
      <c r="G544" s="40" t="s">
        <v>10</v>
      </c>
    </row>
    <row r="545" spans="3:7" ht="15" thickBot="1" x14ac:dyDescent="0.35">
      <c r="C545" s="38">
        <v>43258</v>
      </c>
      <c r="D545" s="39">
        <v>0.71782407407407411</v>
      </c>
      <c r="E545" s="40" t="s">
        <v>9</v>
      </c>
      <c r="F545" s="40">
        <v>17</v>
      </c>
      <c r="G545" s="40" t="s">
        <v>10</v>
      </c>
    </row>
    <row r="546" spans="3:7" ht="15" thickBot="1" x14ac:dyDescent="0.35">
      <c r="C546" s="38">
        <v>43258</v>
      </c>
      <c r="D546" s="39">
        <v>0.71812500000000001</v>
      </c>
      <c r="E546" s="40" t="s">
        <v>9</v>
      </c>
      <c r="F546" s="40">
        <v>24</v>
      </c>
      <c r="G546" s="40" t="s">
        <v>10</v>
      </c>
    </row>
    <row r="547" spans="3:7" ht="15" thickBot="1" x14ac:dyDescent="0.35">
      <c r="C547" s="38">
        <v>43258</v>
      </c>
      <c r="D547" s="39">
        <v>0.71876157407407415</v>
      </c>
      <c r="E547" s="40" t="s">
        <v>9</v>
      </c>
      <c r="F547" s="40">
        <v>28</v>
      </c>
      <c r="G547" s="40" t="s">
        <v>10</v>
      </c>
    </row>
    <row r="548" spans="3:7" ht="15" thickBot="1" x14ac:dyDescent="0.35">
      <c r="C548" s="38">
        <v>43258</v>
      </c>
      <c r="D548" s="39">
        <v>0.7194328703703704</v>
      </c>
      <c r="E548" s="40" t="s">
        <v>9</v>
      </c>
      <c r="F548" s="40">
        <v>11</v>
      </c>
      <c r="G548" s="40" t="s">
        <v>11</v>
      </c>
    </row>
    <row r="549" spans="3:7" ht="15" thickBot="1" x14ac:dyDescent="0.35">
      <c r="C549" s="38">
        <v>43258</v>
      </c>
      <c r="D549" s="39">
        <v>0.72162037037037041</v>
      </c>
      <c r="E549" s="40" t="s">
        <v>9</v>
      </c>
      <c r="F549" s="40">
        <v>11</v>
      </c>
      <c r="G549" s="40" t="s">
        <v>11</v>
      </c>
    </row>
    <row r="550" spans="3:7" ht="15" thickBot="1" x14ac:dyDescent="0.35">
      <c r="C550" s="38">
        <v>43258</v>
      </c>
      <c r="D550" s="39">
        <v>0.72392361111111114</v>
      </c>
      <c r="E550" s="40" t="s">
        <v>9</v>
      </c>
      <c r="F550" s="40">
        <v>33</v>
      </c>
      <c r="G550" s="40" t="s">
        <v>10</v>
      </c>
    </row>
    <row r="551" spans="3:7" ht="15" thickBot="1" x14ac:dyDescent="0.35">
      <c r="C551" s="38">
        <v>43258</v>
      </c>
      <c r="D551" s="39">
        <v>0.72695601851851854</v>
      </c>
      <c r="E551" s="40" t="s">
        <v>9</v>
      </c>
      <c r="F551" s="40">
        <v>11</v>
      </c>
      <c r="G551" s="40" t="s">
        <v>10</v>
      </c>
    </row>
    <row r="552" spans="3:7" ht="15" thickBot="1" x14ac:dyDescent="0.35">
      <c r="C552" s="38">
        <v>43258</v>
      </c>
      <c r="D552" s="39">
        <v>0.72710648148148149</v>
      </c>
      <c r="E552" s="40" t="s">
        <v>9</v>
      </c>
      <c r="F552" s="40">
        <v>14</v>
      </c>
      <c r="G552" s="40" t="s">
        <v>11</v>
      </c>
    </row>
    <row r="553" spans="3:7" ht="15" thickBot="1" x14ac:dyDescent="0.35">
      <c r="C553" s="38">
        <v>43258</v>
      </c>
      <c r="D553" s="39">
        <v>0.72804398148148142</v>
      </c>
      <c r="E553" s="40" t="s">
        <v>9</v>
      </c>
      <c r="F553" s="40">
        <v>14</v>
      </c>
      <c r="G553" s="40" t="s">
        <v>10</v>
      </c>
    </row>
    <row r="554" spans="3:7" ht="15" thickBot="1" x14ac:dyDescent="0.35">
      <c r="C554" s="38">
        <v>43258</v>
      </c>
      <c r="D554" s="39">
        <v>0.72906249999999995</v>
      </c>
      <c r="E554" s="40" t="s">
        <v>9</v>
      </c>
      <c r="F554" s="40">
        <v>13</v>
      </c>
      <c r="G554" s="40" t="s">
        <v>11</v>
      </c>
    </row>
    <row r="555" spans="3:7" ht="15" thickBot="1" x14ac:dyDescent="0.35">
      <c r="C555" s="38">
        <v>43258</v>
      </c>
      <c r="D555" s="39">
        <v>0.73039351851851853</v>
      </c>
      <c r="E555" s="40" t="s">
        <v>9</v>
      </c>
      <c r="F555" s="40">
        <v>45</v>
      </c>
      <c r="G555" s="40" t="s">
        <v>10</v>
      </c>
    </row>
    <row r="556" spans="3:7" ht="15" thickBot="1" x14ac:dyDescent="0.35">
      <c r="C556" s="38">
        <v>43258</v>
      </c>
      <c r="D556" s="39">
        <v>0.73190972222222228</v>
      </c>
      <c r="E556" s="40" t="s">
        <v>9</v>
      </c>
      <c r="F556" s="40">
        <v>27</v>
      </c>
      <c r="G556" s="40" t="s">
        <v>10</v>
      </c>
    </row>
    <row r="557" spans="3:7" ht="15" thickBot="1" x14ac:dyDescent="0.35">
      <c r="C557" s="38">
        <v>43258</v>
      </c>
      <c r="D557" s="39">
        <v>0.73409722222222218</v>
      </c>
      <c r="E557" s="40" t="s">
        <v>9</v>
      </c>
      <c r="F557" s="40">
        <v>30</v>
      </c>
      <c r="G557" s="40" t="s">
        <v>10</v>
      </c>
    </row>
    <row r="558" spans="3:7" ht="15" thickBot="1" x14ac:dyDescent="0.35">
      <c r="C558" s="38">
        <v>43258</v>
      </c>
      <c r="D558" s="39">
        <v>0.73462962962962963</v>
      </c>
      <c r="E558" s="40" t="s">
        <v>9</v>
      </c>
      <c r="F558" s="40">
        <v>26</v>
      </c>
      <c r="G558" s="40" t="s">
        <v>10</v>
      </c>
    </row>
    <row r="559" spans="3:7" ht="15" thickBot="1" x14ac:dyDescent="0.35">
      <c r="C559" s="38">
        <v>43258</v>
      </c>
      <c r="D559" s="39">
        <v>0.73831018518518521</v>
      </c>
      <c r="E559" s="40" t="s">
        <v>9</v>
      </c>
      <c r="F559" s="40">
        <v>25</v>
      </c>
      <c r="G559" s="40" t="s">
        <v>10</v>
      </c>
    </row>
    <row r="560" spans="3:7" ht="15" thickBot="1" x14ac:dyDescent="0.35">
      <c r="C560" s="38">
        <v>43258</v>
      </c>
      <c r="D560" s="39">
        <v>0.73846064814814805</v>
      </c>
      <c r="E560" s="40" t="s">
        <v>9</v>
      </c>
      <c r="F560" s="40">
        <v>28</v>
      </c>
      <c r="G560" s="40" t="s">
        <v>10</v>
      </c>
    </row>
    <row r="561" spans="3:7" ht="15" thickBot="1" x14ac:dyDescent="0.35">
      <c r="C561" s="38">
        <v>43258</v>
      </c>
      <c r="D561" s="39">
        <v>0.73862268518518526</v>
      </c>
      <c r="E561" s="40" t="s">
        <v>9</v>
      </c>
      <c r="F561" s="40">
        <v>24</v>
      </c>
      <c r="G561" s="40" t="s">
        <v>10</v>
      </c>
    </row>
    <row r="562" spans="3:7" ht="15" thickBot="1" x14ac:dyDescent="0.35">
      <c r="C562" s="38">
        <v>43258</v>
      </c>
      <c r="D562" s="39">
        <v>0.73875000000000002</v>
      </c>
      <c r="E562" s="40" t="s">
        <v>9</v>
      </c>
      <c r="F562" s="40">
        <v>18</v>
      </c>
      <c r="G562" s="40" t="s">
        <v>10</v>
      </c>
    </row>
    <row r="563" spans="3:7" ht="15" thickBot="1" x14ac:dyDescent="0.35">
      <c r="C563" s="38">
        <v>43258</v>
      </c>
      <c r="D563" s="39">
        <v>0.73876157407407417</v>
      </c>
      <c r="E563" s="40" t="s">
        <v>9</v>
      </c>
      <c r="F563" s="40">
        <v>22</v>
      </c>
      <c r="G563" s="40" t="s">
        <v>10</v>
      </c>
    </row>
    <row r="564" spans="3:7" ht="15" thickBot="1" x14ac:dyDescent="0.35">
      <c r="C564" s="38">
        <v>43258</v>
      </c>
      <c r="D564" s="39">
        <v>0.73878472222222225</v>
      </c>
      <c r="E564" s="40" t="s">
        <v>9</v>
      </c>
      <c r="F564" s="40">
        <v>23</v>
      </c>
      <c r="G564" s="40" t="s">
        <v>10</v>
      </c>
    </row>
    <row r="565" spans="3:7" ht="15" thickBot="1" x14ac:dyDescent="0.35">
      <c r="C565" s="38">
        <v>43258</v>
      </c>
      <c r="D565" s="39">
        <v>0.73879629629629628</v>
      </c>
      <c r="E565" s="40" t="s">
        <v>9</v>
      </c>
      <c r="F565" s="40">
        <v>22</v>
      </c>
      <c r="G565" s="40" t="s">
        <v>10</v>
      </c>
    </row>
    <row r="566" spans="3:7" ht="15" thickBot="1" x14ac:dyDescent="0.35">
      <c r="C566" s="38">
        <v>43258</v>
      </c>
      <c r="D566" s="39">
        <v>0.73894675925925923</v>
      </c>
      <c r="E566" s="40" t="s">
        <v>9</v>
      </c>
      <c r="F566" s="40">
        <v>13</v>
      </c>
      <c r="G566" s="40" t="s">
        <v>11</v>
      </c>
    </row>
    <row r="567" spans="3:7" ht="15" thickBot="1" x14ac:dyDescent="0.35">
      <c r="C567" s="38">
        <v>43258</v>
      </c>
      <c r="D567" s="39">
        <v>0.73966435185185186</v>
      </c>
      <c r="E567" s="40" t="s">
        <v>9</v>
      </c>
      <c r="F567" s="40">
        <v>17</v>
      </c>
      <c r="G567" s="40" t="s">
        <v>10</v>
      </c>
    </row>
    <row r="568" spans="3:7" ht="15" thickBot="1" x14ac:dyDescent="0.35">
      <c r="C568" s="38">
        <v>43258</v>
      </c>
      <c r="D568" s="39">
        <v>0.74001157407407403</v>
      </c>
      <c r="E568" s="40" t="s">
        <v>9</v>
      </c>
      <c r="F568" s="40">
        <v>10</v>
      </c>
      <c r="G568" s="40" t="s">
        <v>11</v>
      </c>
    </row>
    <row r="569" spans="3:7" ht="15" thickBot="1" x14ac:dyDescent="0.35">
      <c r="C569" s="38">
        <v>43258</v>
      </c>
      <c r="D569" s="39">
        <v>0.74093749999999992</v>
      </c>
      <c r="E569" s="40" t="s">
        <v>9</v>
      </c>
      <c r="F569" s="40">
        <v>10</v>
      </c>
      <c r="G569" s="40" t="s">
        <v>11</v>
      </c>
    </row>
    <row r="570" spans="3:7" ht="15" thickBot="1" x14ac:dyDescent="0.35">
      <c r="C570" s="38">
        <v>43258</v>
      </c>
      <c r="D570" s="39">
        <v>0.74447916666666669</v>
      </c>
      <c r="E570" s="40" t="s">
        <v>9</v>
      </c>
      <c r="F570" s="40">
        <v>28</v>
      </c>
      <c r="G570" s="40" t="s">
        <v>10</v>
      </c>
    </row>
    <row r="571" spans="3:7" ht="15" thickBot="1" x14ac:dyDescent="0.35">
      <c r="C571" s="38">
        <v>43258</v>
      </c>
      <c r="D571" s="39">
        <v>0.74662037037037043</v>
      </c>
      <c r="E571" s="40" t="s">
        <v>9</v>
      </c>
      <c r="F571" s="40">
        <v>12</v>
      </c>
      <c r="G571" s="40" t="s">
        <v>11</v>
      </c>
    </row>
    <row r="572" spans="3:7" ht="15" thickBot="1" x14ac:dyDescent="0.35">
      <c r="C572" s="38">
        <v>43258</v>
      </c>
      <c r="D572" s="39">
        <v>0.74746527777777771</v>
      </c>
      <c r="E572" s="40" t="s">
        <v>9</v>
      </c>
      <c r="F572" s="40">
        <v>18</v>
      </c>
      <c r="G572" s="40" t="s">
        <v>10</v>
      </c>
    </row>
    <row r="573" spans="3:7" ht="15" thickBot="1" x14ac:dyDescent="0.35">
      <c r="C573" s="38">
        <v>43258</v>
      </c>
      <c r="D573" s="39">
        <v>0.75109953703703702</v>
      </c>
      <c r="E573" s="40" t="s">
        <v>9</v>
      </c>
      <c r="F573" s="40">
        <v>33</v>
      </c>
      <c r="G573" s="40" t="s">
        <v>10</v>
      </c>
    </row>
    <row r="574" spans="3:7" ht="15" thickBot="1" x14ac:dyDescent="0.35">
      <c r="C574" s="38">
        <v>43258</v>
      </c>
      <c r="D574" s="39">
        <v>0.75265046296296301</v>
      </c>
      <c r="E574" s="40" t="s">
        <v>9</v>
      </c>
      <c r="F574" s="40">
        <v>26</v>
      </c>
      <c r="G574" s="40" t="s">
        <v>10</v>
      </c>
    </row>
    <row r="575" spans="3:7" ht="15" thickBot="1" x14ac:dyDescent="0.35">
      <c r="C575" s="38">
        <v>43258</v>
      </c>
      <c r="D575" s="39">
        <v>0.7534143518518519</v>
      </c>
      <c r="E575" s="40" t="s">
        <v>9</v>
      </c>
      <c r="F575" s="40">
        <v>25</v>
      </c>
      <c r="G575" s="40" t="s">
        <v>11</v>
      </c>
    </row>
    <row r="576" spans="3:7" ht="15" thickBot="1" x14ac:dyDescent="0.35">
      <c r="C576" s="38">
        <v>43258</v>
      </c>
      <c r="D576" s="39">
        <v>0.75368055555555558</v>
      </c>
      <c r="E576" s="40" t="s">
        <v>9</v>
      </c>
      <c r="F576" s="40">
        <v>24</v>
      </c>
      <c r="G576" s="40" t="s">
        <v>10</v>
      </c>
    </row>
    <row r="577" spans="3:7" ht="15" thickBot="1" x14ac:dyDescent="0.35">
      <c r="C577" s="38">
        <v>43258</v>
      </c>
      <c r="D577" s="39">
        <v>0.75843749999999999</v>
      </c>
      <c r="E577" s="40" t="s">
        <v>9</v>
      </c>
      <c r="F577" s="40">
        <v>17</v>
      </c>
      <c r="G577" s="40" t="s">
        <v>10</v>
      </c>
    </row>
    <row r="578" spans="3:7" ht="15" thickBot="1" x14ac:dyDescent="0.35">
      <c r="C578" s="38">
        <v>43258</v>
      </c>
      <c r="D578" s="39">
        <v>0.75856481481481486</v>
      </c>
      <c r="E578" s="40" t="s">
        <v>9</v>
      </c>
      <c r="F578" s="40">
        <v>14</v>
      </c>
      <c r="G578" s="40" t="s">
        <v>11</v>
      </c>
    </row>
    <row r="579" spans="3:7" ht="15" thickBot="1" x14ac:dyDescent="0.35">
      <c r="C579" s="38">
        <v>43258</v>
      </c>
      <c r="D579" s="39">
        <v>0.76468749999999996</v>
      </c>
      <c r="E579" s="40" t="s">
        <v>9</v>
      </c>
      <c r="F579" s="40">
        <v>20</v>
      </c>
      <c r="G579" s="40" t="s">
        <v>10</v>
      </c>
    </row>
    <row r="580" spans="3:7" ht="15" thickBot="1" x14ac:dyDescent="0.35">
      <c r="C580" s="38">
        <v>43258</v>
      </c>
      <c r="D580" s="39">
        <v>0.76476851851851846</v>
      </c>
      <c r="E580" s="40" t="s">
        <v>9</v>
      </c>
      <c r="F580" s="40">
        <v>21</v>
      </c>
      <c r="G580" s="40" t="s">
        <v>10</v>
      </c>
    </row>
    <row r="581" spans="3:7" ht="15" thickBot="1" x14ac:dyDescent="0.35">
      <c r="C581" s="38">
        <v>43258</v>
      </c>
      <c r="D581" s="39">
        <v>0.76509259259259255</v>
      </c>
      <c r="E581" s="40" t="s">
        <v>9</v>
      </c>
      <c r="F581" s="40">
        <v>21</v>
      </c>
      <c r="G581" s="40" t="s">
        <v>11</v>
      </c>
    </row>
    <row r="582" spans="3:7" ht="15" thickBot="1" x14ac:dyDescent="0.35">
      <c r="C582" s="38">
        <v>43258</v>
      </c>
      <c r="D582" s="39">
        <v>0.76594907407407409</v>
      </c>
      <c r="E582" s="40" t="s">
        <v>9</v>
      </c>
      <c r="F582" s="40">
        <v>15</v>
      </c>
      <c r="G582" s="40" t="s">
        <v>10</v>
      </c>
    </row>
    <row r="583" spans="3:7" ht="15" thickBot="1" x14ac:dyDescent="0.35">
      <c r="C583" s="38">
        <v>43258</v>
      </c>
      <c r="D583" s="39">
        <v>0.76731481481481489</v>
      </c>
      <c r="E583" s="40" t="s">
        <v>9</v>
      </c>
      <c r="F583" s="40">
        <v>11</v>
      </c>
      <c r="G583" s="40" t="s">
        <v>10</v>
      </c>
    </row>
    <row r="584" spans="3:7" ht="15" thickBot="1" x14ac:dyDescent="0.35">
      <c r="C584" s="38">
        <v>43258</v>
      </c>
      <c r="D584" s="39">
        <v>0.76754629629629623</v>
      </c>
      <c r="E584" s="40" t="s">
        <v>9</v>
      </c>
      <c r="F584" s="40">
        <v>14</v>
      </c>
      <c r="G584" s="40" t="s">
        <v>10</v>
      </c>
    </row>
    <row r="585" spans="3:7" ht="15" thickBot="1" x14ac:dyDescent="0.35">
      <c r="C585" s="38">
        <v>43258</v>
      </c>
      <c r="D585" s="39">
        <v>0.77114583333333331</v>
      </c>
      <c r="E585" s="40" t="s">
        <v>9</v>
      </c>
      <c r="F585" s="40">
        <v>30</v>
      </c>
      <c r="G585" s="40" t="s">
        <v>10</v>
      </c>
    </row>
    <row r="586" spans="3:7" ht="15" thickBot="1" x14ac:dyDescent="0.35">
      <c r="C586" s="38">
        <v>43258</v>
      </c>
      <c r="D586" s="39">
        <v>0.77218749999999992</v>
      </c>
      <c r="E586" s="40" t="s">
        <v>9</v>
      </c>
      <c r="F586" s="40">
        <v>25</v>
      </c>
      <c r="G586" s="40" t="s">
        <v>10</v>
      </c>
    </row>
    <row r="587" spans="3:7" ht="15" thickBot="1" x14ac:dyDescent="0.35">
      <c r="C587" s="38">
        <v>43258</v>
      </c>
      <c r="D587" s="39">
        <v>0.77386574074074066</v>
      </c>
      <c r="E587" s="40" t="s">
        <v>9</v>
      </c>
      <c r="F587" s="40">
        <v>14</v>
      </c>
      <c r="G587" s="40" t="s">
        <v>11</v>
      </c>
    </row>
    <row r="588" spans="3:7" ht="15" thickBot="1" x14ac:dyDescent="0.35">
      <c r="C588" s="38">
        <v>43258</v>
      </c>
      <c r="D588" s="39">
        <v>0.77517361111111116</v>
      </c>
      <c r="E588" s="40" t="s">
        <v>9</v>
      </c>
      <c r="F588" s="40">
        <v>10</v>
      </c>
      <c r="G588" s="40" t="s">
        <v>10</v>
      </c>
    </row>
    <row r="589" spans="3:7" ht="15" thickBot="1" x14ac:dyDescent="0.35">
      <c r="C589" s="38">
        <v>43258</v>
      </c>
      <c r="D589" s="39">
        <v>0.77591435185185187</v>
      </c>
      <c r="E589" s="40" t="s">
        <v>9</v>
      </c>
      <c r="F589" s="40">
        <v>12</v>
      </c>
      <c r="G589" s="40" t="s">
        <v>11</v>
      </c>
    </row>
    <row r="590" spans="3:7" ht="15" thickBot="1" x14ac:dyDescent="0.35">
      <c r="C590" s="38">
        <v>43258</v>
      </c>
      <c r="D590" s="39">
        <v>0.77840277777777767</v>
      </c>
      <c r="E590" s="40" t="s">
        <v>9</v>
      </c>
      <c r="F590" s="40">
        <v>15</v>
      </c>
      <c r="G590" s="40" t="s">
        <v>11</v>
      </c>
    </row>
    <row r="591" spans="3:7" ht="15" thickBot="1" x14ac:dyDescent="0.35">
      <c r="C591" s="38">
        <v>43258</v>
      </c>
      <c r="D591" s="39">
        <v>0.77892361111111119</v>
      </c>
      <c r="E591" s="40" t="s">
        <v>9</v>
      </c>
      <c r="F591" s="40">
        <v>14</v>
      </c>
      <c r="G591" s="40" t="s">
        <v>11</v>
      </c>
    </row>
    <row r="592" spans="3:7" ht="15" thickBot="1" x14ac:dyDescent="0.35">
      <c r="C592" s="38">
        <v>43258</v>
      </c>
      <c r="D592" s="39">
        <v>0.77949074074074076</v>
      </c>
      <c r="E592" s="40" t="s">
        <v>9</v>
      </c>
      <c r="F592" s="40">
        <v>19</v>
      </c>
      <c r="G592" s="40" t="s">
        <v>10</v>
      </c>
    </row>
    <row r="593" spans="3:7" ht="15" thickBot="1" x14ac:dyDescent="0.35">
      <c r="C593" s="38">
        <v>43258</v>
      </c>
      <c r="D593" s="39">
        <v>0.77951388888888884</v>
      </c>
      <c r="E593" s="40" t="s">
        <v>9</v>
      </c>
      <c r="F593" s="40">
        <v>19</v>
      </c>
      <c r="G593" s="40" t="s">
        <v>10</v>
      </c>
    </row>
    <row r="594" spans="3:7" ht="15" thickBot="1" x14ac:dyDescent="0.35">
      <c r="C594" s="38">
        <v>43258</v>
      </c>
      <c r="D594" s="39">
        <v>0.78041666666666665</v>
      </c>
      <c r="E594" s="40" t="s">
        <v>9</v>
      </c>
      <c r="F594" s="40">
        <v>14</v>
      </c>
      <c r="G594" s="40" t="s">
        <v>11</v>
      </c>
    </row>
    <row r="595" spans="3:7" ht="15" thickBot="1" x14ac:dyDescent="0.35">
      <c r="C595" s="38">
        <v>43258</v>
      </c>
      <c r="D595" s="39">
        <v>0.78097222222222218</v>
      </c>
      <c r="E595" s="40" t="s">
        <v>9</v>
      </c>
      <c r="F595" s="40">
        <v>12</v>
      </c>
      <c r="G595" s="40" t="s">
        <v>11</v>
      </c>
    </row>
    <row r="596" spans="3:7" ht="15" thickBot="1" x14ac:dyDescent="0.35">
      <c r="C596" s="38">
        <v>43258</v>
      </c>
      <c r="D596" s="39">
        <v>0.78262731481481485</v>
      </c>
      <c r="E596" s="40" t="s">
        <v>9</v>
      </c>
      <c r="F596" s="40">
        <v>10</v>
      </c>
      <c r="G596" s="40" t="s">
        <v>11</v>
      </c>
    </row>
    <row r="597" spans="3:7" ht="15" thickBot="1" x14ac:dyDescent="0.35">
      <c r="C597" s="38">
        <v>43258</v>
      </c>
      <c r="D597" s="39">
        <v>0.78531249999999997</v>
      </c>
      <c r="E597" s="40" t="s">
        <v>9</v>
      </c>
      <c r="F597" s="40">
        <v>11</v>
      </c>
      <c r="G597" s="40" t="s">
        <v>11</v>
      </c>
    </row>
    <row r="598" spans="3:7" ht="15" thickBot="1" x14ac:dyDescent="0.35">
      <c r="C598" s="38">
        <v>43258</v>
      </c>
      <c r="D598" s="39">
        <v>0.78800925925925924</v>
      </c>
      <c r="E598" s="40" t="s">
        <v>9</v>
      </c>
      <c r="F598" s="40">
        <v>18</v>
      </c>
      <c r="G598" s="40" t="s">
        <v>10</v>
      </c>
    </row>
    <row r="599" spans="3:7" ht="15" thickBot="1" x14ac:dyDescent="0.35">
      <c r="C599" s="38">
        <v>43258</v>
      </c>
      <c r="D599" s="39">
        <v>0.78961805555555553</v>
      </c>
      <c r="E599" s="40" t="s">
        <v>9</v>
      </c>
      <c r="F599" s="40">
        <v>12</v>
      </c>
      <c r="G599" s="40" t="s">
        <v>11</v>
      </c>
    </row>
    <row r="600" spans="3:7" ht="15" thickBot="1" x14ac:dyDescent="0.35">
      <c r="C600" s="38">
        <v>43258</v>
      </c>
      <c r="D600" s="39">
        <v>0.79427083333333337</v>
      </c>
      <c r="E600" s="40" t="s">
        <v>9</v>
      </c>
      <c r="F600" s="40">
        <v>10</v>
      </c>
      <c r="G600" s="40" t="s">
        <v>11</v>
      </c>
    </row>
    <row r="601" spans="3:7" ht="15" thickBot="1" x14ac:dyDescent="0.35">
      <c r="C601" s="38">
        <v>43258</v>
      </c>
      <c r="D601" s="39">
        <v>0.80710648148148145</v>
      </c>
      <c r="E601" s="40" t="s">
        <v>9</v>
      </c>
      <c r="F601" s="40">
        <v>14</v>
      </c>
      <c r="G601" s="40" t="s">
        <v>11</v>
      </c>
    </row>
    <row r="602" spans="3:7" ht="15" thickBot="1" x14ac:dyDescent="0.35">
      <c r="C602" s="38">
        <v>43258</v>
      </c>
      <c r="D602" s="39">
        <v>0.84076388888888898</v>
      </c>
      <c r="E602" s="40" t="s">
        <v>9</v>
      </c>
      <c r="F602" s="40">
        <v>16</v>
      </c>
      <c r="G602" s="40" t="s">
        <v>11</v>
      </c>
    </row>
    <row r="603" spans="3:7" ht="15" thickBot="1" x14ac:dyDescent="0.35">
      <c r="C603" s="38">
        <v>43258</v>
      </c>
      <c r="D603" s="39">
        <v>0.84197916666666661</v>
      </c>
      <c r="E603" s="40" t="s">
        <v>9</v>
      </c>
      <c r="F603" s="40">
        <v>16</v>
      </c>
      <c r="G603" s="40" t="s">
        <v>11</v>
      </c>
    </row>
    <row r="604" spans="3:7" ht="15" thickBot="1" x14ac:dyDescent="0.35">
      <c r="C604" s="38">
        <v>43258</v>
      </c>
      <c r="D604" s="39">
        <v>0.84212962962962967</v>
      </c>
      <c r="E604" s="40" t="s">
        <v>9</v>
      </c>
      <c r="F604" s="40">
        <v>10</v>
      </c>
      <c r="G604" s="40" t="s">
        <v>11</v>
      </c>
    </row>
    <row r="605" spans="3:7" ht="15" thickBot="1" x14ac:dyDescent="0.35">
      <c r="C605" s="38">
        <v>43258</v>
      </c>
      <c r="D605" s="39">
        <v>0.84436342592592595</v>
      </c>
      <c r="E605" s="40" t="s">
        <v>9</v>
      </c>
      <c r="F605" s="40">
        <v>11</v>
      </c>
      <c r="G605" s="40" t="s">
        <v>11</v>
      </c>
    </row>
    <row r="606" spans="3:7" ht="15" thickBot="1" x14ac:dyDescent="0.35">
      <c r="C606" s="38">
        <v>43258</v>
      </c>
      <c r="D606" s="39">
        <v>0.84631944444444451</v>
      </c>
      <c r="E606" s="40" t="s">
        <v>9</v>
      </c>
      <c r="F606" s="40">
        <v>21</v>
      </c>
      <c r="G606" s="40" t="s">
        <v>11</v>
      </c>
    </row>
    <row r="607" spans="3:7" ht="15" thickBot="1" x14ac:dyDescent="0.35">
      <c r="C607" s="38">
        <v>43258</v>
      </c>
      <c r="D607" s="39">
        <v>0.84641203703703705</v>
      </c>
      <c r="E607" s="40" t="s">
        <v>9</v>
      </c>
      <c r="F607" s="40">
        <v>12</v>
      </c>
      <c r="G607" s="40" t="s">
        <v>11</v>
      </c>
    </row>
    <row r="608" spans="3:7" ht="15" thickBot="1" x14ac:dyDescent="0.35">
      <c r="C608" s="38">
        <v>43258</v>
      </c>
      <c r="D608" s="39">
        <v>0.84644675925925927</v>
      </c>
      <c r="E608" s="40" t="s">
        <v>9</v>
      </c>
      <c r="F608" s="40">
        <v>9</v>
      </c>
      <c r="G608" s="40" t="s">
        <v>11</v>
      </c>
    </row>
    <row r="609" spans="3:7" ht="15" thickBot="1" x14ac:dyDescent="0.35">
      <c r="C609" s="38">
        <v>43258</v>
      </c>
      <c r="D609" s="39">
        <v>0.85131944444444441</v>
      </c>
      <c r="E609" s="40" t="s">
        <v>9</v>
      </c>
      <c r="F609" s="40">
        <v>21</v>
      </c>
      <c r="G609" s="40" t="s">
        <v>11</v>
      </c>
    </row>
    <row r="610" spans="3:7" ht="15" thickBot="1" x14ac:dyDescent="0.35">
      <c r="C610" s="38">
        <v>43258</v>
      </c>
      <c r="D610" s="39">
        <v>0.85495370370370372</v>
      </c>
      <c r="E610" s="40" t="s">
        <v>9</v>
      </c>
      <c r="F610" s="40">
        <v>15</v>
      </c>
      <c r="G610" s="40" t="s">
        <v>10</v>
      </c>
    </row>
    <row r="611" spans="3:7" ht="15" thickBot="1" x14ac:dyDescent="0.35">
      <c r="C611" s="38">
        <v>43258</v>
      </c>
      <c r="D611" s="39">
        <v>0.85663194444444446</v>
      </c>
      <c r="E611" s="40" t="s">
        <v>9</v>
      </c>
      <c r="F611" s="40">
        <v>11</v>
      </c>
      <c r="G611" s="40" t="s">
        <v>11</v>
      </c>
    </row>
    <row r="612" spans="3:7" ht="15" thickBot="1" x14ac:dyDescent="0.35">
      <c r="C612" s="38">
        <v>43258</v>
      </c>
      <c r="D612" s="39">
        <v>0.85679398148148145</v>
      </c>
      <c r="E612" s="40" t="s">
        <v>9</v>
      </c>
      <c r="F612" s="40">
        <v>13</v>
      </c>
      <c r="G612" s="40" t="s">
        <v>11</v>
      </c>
    </row>
    <row r="613" spans="3:7" ht="15" thickBot="1" x14ac:dyDescent="0.35">
      <c r="C613" s="38">
        <v>43258</v>
      </c>
      <c r="D613" s="39">
        <v>0.86263888888888884</v>
      </c>
      <c r="E613" s="40" t="s">
        <v>9</v>
      </c>
      <c r="F613" s="40">
        <v>11</v>
      </c>
      <c r="G613" s="40" t="s">
        <v>11</v>
      </c>
    </row>
    <row r="614" spans="3:7" ht="15" thickBot="1" x14ac:dyDescent="0.35">
      <c r="C614" s="38">
        <v>43258</v>
      </c>
      <c r="D614" s="39">
        <v>0.86717592592592585</v>
      </c>
      <c r="E614" s="40" t="s">
        <v>9</v>
      </c>
      <c r="F614" s="40">
        <v>24</v>
      </c>
      <c r="G614" s="40" t="s">
        <v>10</v>
      </c>
    </row>
    <row r="615" spans="3:7" ht="15" thickBot="1" x14ac:dyDescent="0.35">
      <c r="C615" s="38">
        <v>43258</v>
      </c>
      <c r="D615" s="39">
        <v>0.88203703703703706</v>
      </c>
      <c r="E615" s="40" t="s">
        <v>9</v>
      </c>
      <c r="F615" s="40">
        <v>19</v>
      </c>
      <c r="G615" s="40" t="s">
        <v>10</v>
      </c>
    </row>
    <row r="616" spans="3:7" ht="15" thickBot="1" x14ac:dyDescent="0.35">
      <c r="C616" s="38">
        <v>43258</v>
      </c>
      <c r="D616" s="39">
        <v>0.88383101851851853</v>
      </c>
      <c r="E616" s="40" t="s">
        <v>9</v>
      </c>
      <c r="F616" s="40">
        <v>24</v>
      </c>
      <c r="G616" s="40" t="s">
        <v>10</v>
      </c>
    </row>
    <row r="617" spans="3:7" ht="15" thickBot="1" x14ac:dyDescent="0.35">
      <c r="C617" s="38">
        <v>43258</v>
      </c>
      <c r="D617" s="39">
        <v>0.91665509259259259</v>
      </c>
      <c r="E617" s="40" t="s">
        <v>9</v>
      </c>
      <c r="F617" s="40">
        <v>31</v>
      </c>
      <c r="G617" s="40" t="s">
        <v>10</v>
      </c>
    </row>
    <row r="618" spans="3:7" ht="15" thickBot="1" x14ac:dyDescent="0.35">
      <c r="C618" s="38">
        <v>43259</v>
      </c>
      <c r="D618" s="39">
        <v>0.1592476851851852</v>
      </c>
      <c r="E618" s="40" t="s">
        <v>9</v>
      </c>
      <c r="F618" s="40">
        <v>12</v>
      </c>
      <c r="G618" s="40" t="s">
        <v>11</v>
      </c>
    </row>
    <row r="619" spans="3:7" ht="15" thickBot="1" x14ac:dyDescent="0.35">
      <c r="C619" s="38">
        <v>43259</v>
      </c>
      <c r="D619" s="39">
        <v>0.15943287037037038</v>
      </c>
      <c r="E619" s="40" t="s">
        <v>9</v>
      </c>
      <c r="F619" s="40">
        <v>17</v>
      </c>
      <c r="G619" s="40" t="s">
        <v>11</v>
      </c>
    </row>
    <row r="620" spans="3:7" ht="15" thickBot="1" x14ac:dyDescent="0.35">
      <c r="C620" s="38">
        <v>43259</v>
      </c>
      <c r="D620" s="39">
        <v>0.29336805555555556</v>
      </c>
      <c r="E620" s="40" t="s">
        <v>9</v>
      </c>
      <c r="F620" s="40">
        <v>11</v>
      </c>
      <c r="G620" s="40" t="s">
        <v>11</v>
      </c>
    </row>
    <row r="621" spans="3:7" ht="15" thickBot="1" x14ac:dyDescent="0.35">
      <c r="C621" s="38">
        <v>43259</v>
      </c>
      <c r="D621" s="39">
        <v>0.29849537037037038</v>
      </c>
      <c r="E621" s="40" t="s">
        <v>9</v>
      </c>
      <c r="F621" s="40">
        <v>11</v>
      </c>
      <c r="G621" s="40" t="s">
        <v>11</v>
      </c>
    </row>
    <row r="622" spans="3:7" ht="15" thickBot="1" x14ac:dyDescent="0.35">
      <c r="C622" s="38">
        <v>43259</v>
      </c>
      <c r="D622" s="39">
        <v>0.31009259259259259</v>
      </c>
      <c r="E622" s="40" t="s">
        <v>9</v>
      </c>
      <c r="F622" s="40">
        <v>10</v>
      </c>
      <c r="G622" s="40" t="s">
        <v>10</v>
      </c>
    </row>
    <row r="623" spans="3:7" ht="15" thickBot="1" x14ac:dyDescent="0.35">
      <c r="C623" s="38">
        <v>43259</v>
      </c>
      <c r="D623" s="39">
        <v>0.31923611111111111</v>
      </c>
      <c r="E623" s="40" t="s">
        <v>9</v>
      </c>
      <c r="F623" s="40">
        <v>12</v>
      </c>
      <c r="G623" s="40" t="s">
        <v>11</v>
      </c>
    </row>
    <row r="624" spans="3:7" ht="15" thickBot="1" x14ac:dyDescent="0.35">
      <c r="C624" s="38">
        <v>43259</v>
      </c>
      <c r="D624" s="39">
        <v>0.32199074074074074</v>
      </c>
      <c r="E624" s="40" t="s">
        <v>9</v>
      </c>
      <c r="F624" s="40">
        <v>12</v>
      </c>
      <c r="G624" s="40" t="s">
        <v>11</v>
      </c>
    </row>
    <row r="625" spans="3:7" ht="15" thickBot="1" x14ac:dyDescent="0.35">
      <c r="C625" s="38">
        <v>43259</v>
      </c>
      <c r="D625" s="39">
        <v>0.32893518518518516</v>
      </c>
      <c r="E625" s="40" t="s">
        <v>9</v>
      </c>
      <c r="F625" s="40">
        <v>10</v>
      </c>
      <c r="G625" s="40" t="s">
        <v>11</v>
      </c>
    </row>
    <row r="626" spans="3:7" ht="15" thickBot="1" x14ac:dyDescent="0.35">
      <c r="C626" s="38">
        <v>43259</v>
      </c>
      <c r="D626" s="39">
        <v>0.33034722222222224</v>
      </c>
      <c r="E626" s="40" t="s">
        <v>9</v>
      </c>
      <c r="F626" s="40">
        <v>13</v>
      </c>
      <c r="G626" s="40" t="s">
        <v>11</v>
      </c>
    </row>
    <row r="627" spans="3:7" ht="15" thickBot="1" x14ac:dyDescent="0.35">
      <c r="C627" s="38">
        <v>43259</v>
      </c>
      <c r="D627" s="39">
        <v>0.34067129629629633</v>
      </c>
      <c r="E627" s="40" t="s">
        <v>9</v>
      </c>
      <c r="F627" s="40">
        <v>11</v>
      </c>
      <c r="G627" s="40" t="s">
        <v>10</v>
      </c>
    </row>
    <row r="628" spans="3:7" ht="15" thickBot="1" x14ac:dyDescent="0.35">
      <c r="C628" s="38">
        <v>43259</v>
      </c>
      <c r="D628" s="39">
        <v>0.34422453703703698</v>
      </c>
      <c r="E628" s="40" t="s">
        <v>9</v>
      </c>
      <c r="F628" s="40">
        <v>12</v>
      </c>
      <c r="G628" s="40" t="s">
        <v>11</v>
      </c>
    </row>
    <row r="629" spans="3:7" ht="15" thickBot="1" x14ac:dyDescent="0.35">
      <c r="C629" s="38">
        <v>43259</v>
      </c>
      <c r="D629" s="39">
        <v>0.36275462962962962</v>
      </c>
      <c r="E629" s="40" t="s">
        <v>9</v>
      </c>
      <c r="F629" s="40">
        <v>14</v>
      </c>
      <c r="G629" s="40" t="s">
        <v>11</v>
      </c>
    </row>
    <row r="630" spans="3:7" ht="15" thickBot="1" x14ac:dyDescent="0.35">
      <c r="C630" s="38">
        <v>43259</v>
      </c>
      <c r="D630" s="39">
        <v>0.36281249999999998</v>
      </c>
      <c r="E630" s="40" t="s">
        <v>9</v>
      </c>
      <c r="F630" s="40">
        <v>11</v>
      </c>
      <c r="G630" s="40" t="s">
        <v>11</v>
      </c>
    </row>
    <row r="631" spans="3:7" ht="15" thickBot="1" x14ac:dyDescent="0.35">
      <c r="C631" s="38">
        <v>43259</v>
      </c>
      <c r="D631" s="39">
        <v>0.36282407407407408</v>
      </c>
      <c r="E631" s="40" t="s">
        <v>9</v>
      </c>
      <c r="F631" s="40">
        <v>10</v>
      </c>
      <c r="G631" s="40" t="s">
        <v>11</v>
      </c>
    </row>
    <row r="632" spans="3:7" ht="15" thickBot="1" x14ac:dyDescent="0.35">
      <c r="C632" s="38">
        <v>43259</v>
      </c>
      <c r="D632" s="39">
        <v>0.38226851851851856</v>
      </c>
      <c r="E632" s="40" t="s">
        <v>9</v>
      </c>
      <c r="F632" s="40">
        <v>10</v>
      </c>
      <c r="G632" s="40" t="s">
        <v>10</v>
      </c>
    </row>
    <row r="633" spans="3:7" ht="15" thickBot="1" x14ac:dyDescent="0.35">
      <c r="C633" s="38">
        <v>43259</v>
      </c>
      <c r="D633" s="39">
        <v>0.39528935185185188</v>
      </c>
      <c r="E633" s="40" t="s">
        <v>9</v>
      </c>
      <c r="F633" s="40">
        <v>7</v>
      </c>
      <c r="G633" s="40" t="s">
        <v>11</v>
      </c>
    </row>
    <row r="634" spans="3:7" ht="15" thickBot="1" x14ac:dyDescent="0.35">
      <c r="C634" s="38">
        <v>43259</v>
      </c>
      <c r="D634" s="39">
        <v>0.40262731481481479</v>
      </c>
      <c r="E634" s="40" t="s">
        <v>9</v>
      </c>
      <c r="F634" s="40">
        <v>8</v>
      </c>
      <c r="G634" s="40" t="s">
        <v>11</v>
      </c>
    </row>
    <row r="635" spans="3:7" ht="15" thickBot="1" x14ac:dyDescent="0.35">
      <c r="C635" s="38">
        <v>43259</v>
      </c>
      <c r="D635" s="39">
        <v>0.43807870370370372</v>
      </c>
      <c r="E635" s="40" t="s">
        <v>9</v>
      </c>
      <c r="F635" s="40">
        <v>8</v>
      </c>
      <c r="G635" s="40" t="s">
        <v>11</v>
      </c>
    </row>
    <row r="636" spans="3:7" ht="15" thickBot="1" x14ac:dyDescent="0.35">
      <c r="C636" s="38">
        <v>43259</v>
      </c>
      <c r="D636" s="39">
        <v>0.44035879629629626</v>
      </c>
      <c r="E636" s="40" t="s">
        <v>9</v>
      </c>
      <c r="F636" s="40">
        <v>11</v>
      </c>
      <c r="G636" s="40" t="s">
        <v>11</v>
      </c>
    </row>
    <row r="637" spans="3:7" ht="15" thickBot="1" x14ac:dyDescent="0.35">
      <c r="C637" s="38">
        <v>43259</v>
      </c>
      <c r="D637" s="39">
        <v>0.44870370370370366</v>
      </c>
      <c r="E637" s="40" t="s">
        <v>9</v>
      </c>
      <c r="F637" s="40">
        <v>23</v>
      </c>
      <c r="G637" s="40" t="s">
        <v>10</v>
      </c>
    </row>
    <row r="638" spans="3:7" ht="15" thickBot="1" x14ac:dyDescent="0.35">
      <c r="C638" s="38">
        <v>43259</v>
      </c>
      <c r="D638" s="39">
        <v>0.45026620370370374</v>
      </c>
      <c r="E638" s="40" t="s">
        <v>9</v>
      </c>
      <c r="F638" s="40">
        <v>13</v>
      </c>
      <c r="G638" s="40" t="s">
        <v>11</v>
      </c>
    </row>
    <row r="639" spans="3:7" ht="15" thickBot="1" x14ac:dyDescent="0.35">
      <c r="C639" s="38">
        <v>43259</v>
      </c>
      <c r="D639" s="39">
        <v>0.45047453703703705</v>
      </c>
      <c r="E639" s="40" t="s">
        <v>9</v>
      </c>
      <c r="F639" s="40">
        <v>10</v>
      </c>
      <c r="G639" s="40" t="s">
        <v>11</v>
      </c>
    </row>
    <row r="640" spans="3:7" ht="15" thickBot="1" x14ac:dyDescent="0.35">
      <c r="C640" s="38">
        <v>43259</v>
      </c>
      <c r="D640" s="39">
        <v>0.45715277777777774</v>
      </c>
      <c r="E640" s="40" t="s">
        <v>9</v>
      </c>
      <c r="F640" s="40">
        <v>10</v>
      </c>
      <c r="G640" s="40" t="s">
        <v>10</v>
      </c>
    </row>
    <row r="641" spans="3:7" ht="15" thickBot="1" x14ac:dyDescent="0.35">
      <c r="C641" s="38">
        <v>43259</v>
      </c>
      <c r="D641" s="39">
        <v>0.45821759259259259</v>
      </c>
      <c r="E641" s="40" t="s">
        <v>9</v>
      </c>
      <c r="F641" s="40">
        <v>10</v>
      </c>
      <c r="G641" s="40" t="s">
        <v>10</v>
      </c>
    </row>
    <row r="642" spans="3:7" ht="15" thickBot="1" x14ac:dyDescent="0.35">
      <c r="C642" s="38">
        <v>43259</v>
      </c>
      <c r="D642" s="39">
        <v>0.47216435185185185</v>
      </c>
      <c r="E642" s="40" t="s">
        <v>9</v>
      </c>
      <c r="F642" s="40">
        <v>7</v>
      </c>
      <c r="G642" s="40" t="s">
        <v>11</v>
      </c>
    </row>
    <row r="643" spans="3:7" ht="15" thickBot="1" x14ac:dyDescent="0.35">
      <c r="C643" s="38">
        <v>43259</v>
      </c>
      <c r="D643" s="39">
        <v>0.50177083333333339</v>
      </c>
      <c r="E643" s="40" t="s">
        <v>9</v>
      </c>
      <c r="F643" s="40">
        <v>16</v>
      </c>
      <c r="G643" s="40" t="s">
        <v>11</v>
      </c>
    </row>
    <row r="644" spans="3:7" ht="15" thickBot="1" x14ac:dyDescent="0.35">
      <c r="C644" s="38">
        <v>43259</v>
      </c>
      <c r="D644" s="39">
        <v>0.52194444444444443</v>
      </c>
      <c r="E644" s="40" t="s">
        <v>9</v>
      </c>
      <c r="F644" s="40">
        <v>21</v>
      </c>
      <c r="G644" s="40" t="s">
        <v>10</v>
      </c>
    </row>
    <row r="645" spans="3:7" ht="15" thickBot="1" x14ac:dyDescent="0.35">
      <c r="C645" s="38">
        <v>43259</v>
      </c>
      <c r="D645" s="39">
        <v>0.52197916666666666</v>
      </c>
      <c r="E645" s="40" t="s">
        <v>9</v>
      </c>
      <c r="F645" s="40">
        <v>28</v>
      </c>
      <c r="G645" s="40" t="s">
        <v>10</v>
      </c>
    </row>
    <row r="646" spans="3:7" ht="15" thickBot="1" x14ac:dyDescent="0.35">
      <c r="C646" s="38">
        <v>43259</v>
      </c>
      <c r="D646" s="39">
        <v>0.52199074074074081</v>
      </c>
      <c r="E646" s="40" t="s">
        <v>9</v>
      </c>
      <c r="F646" s="40">
        <v>22</v>
      </c>
      <c r="G646" s="40" t="s">
        <v>10</v>
      </c>
    </row>
    <row r="647" spans="3:7" ht="15" thickBot="1" x14ac:dyDescent="0.35">
      <c r="C647" s="38">
        <v>43259</v>
      </c>
      <c r="D647" s="39">
        <v>0.52990740740740738</v>
      </c>
      <c r="E647" s="40" t="s">
        <v>9</v>
      </c>
      <c r="F647" s="40">
        <v>12</v>
      </c>
      <c r="G647" s="40" t="s">
        <v>10</v>
      </c>
    </row>
    <row r="648" spans="3:7" ht="15" thickBot="1" x14ac:dyDescent="0.35">
      <c r="C648" s="38">
        <v>43259</v>
      </c>
      <c r="D648" s="39">
        <v>0.53122685185185181</v>
      </c>
      <c r="E648" s="40" t="s">
        <v>9</v>
      </c>
      <c r="F648" s="40">
        <v>12</v>
      </c>
      <c r="G648" s="40" t="s">
        <v>11</v>
      </c>
    </row>
    <row r="649" spans="3:7" ht="15" thickBot="1" x14ac:dyDescent="0.35">
      <c r="C649" s="38">
        <v>43259</v>
      </c>
      <c r="D649" s="39">
        <v>0.53746527777777775</v>
      </c>
      <c r="E649" s="40" t="s">
        <v>9</v>
      </c>
      <c r="F649" s="40">
        <v>11</v>
      </c>
      <c r="G649" s="40" t="s">
        <v>10</v>
      </c>
    </row>
    <row r="650" spans="3:7" ht="15" thickBot="1" x14ac:dyDescent="0.35">
      <c r="C650" s="38">
        <v>43259</v>
      </c>
      <c r="D650" s="39">
        <v>0.54995370370370367</v>
      </c>
      <c r="E650" s="40" t="s">
        <v>9</v>
      </c>
      <c r="F650" s="40">
        <v>9</v>
      </c>
      <c r="G650" s="40" t="s">
        <v>11</v>
      </c>
    </row>
    <row r="651" spans="3:7" ht="15" thickBot="1" x14ac:dyDescent="0.35">
      <c r="C651" s="38">
        <v>43259</v>
      </c>
      <c r="D651" s="39">
        <v>0.54998842592592589</v>
      </c>
      <c r="E651" s="40" t="s">
        <v>9</v>
      </c>
      <c r="F651" s="40">
        <v>10</v>
      </c>
      <c r="G651" s="40" t="s">
        <v>11</v>
      </c>
    </row>
    <row r="652" spans="3:7" ht="15" thickBot="1" x14ac:dyDescent="0.35">
      <c r="C652" s="38">
        <v>43259</v>
      </c>
      <c r="D652" s="39">
        <v>0.55608796296296303</v>
      </c>
      <c r="E652" s="40" t="s">
        <v>9</v>
      </c>
      <c r="F652" s="40">
        <v>20</v>
      </c>
      <c r="G652" s="40" t="s">
        <v>10</v>
      </c>
    </row>
    <row r="653" spans="3:7" ht="15" thickBot="1" x14ac:dyDescent="0.35">
      <c r="C653" s="38">
        <v>43259</v>
      </c>
      <c r="D653" s="39">
        <v>0.59684027777777782</v>
      </c>
      <c r="E653" s="40" t="s">
        <v>9</v>
      </c>
      <c r="F653" s="40">
        <v>11</v>
      </c>
      <c r="G653" s="40" t="s">
        <v>10</v>
      </c>
    </row>
    <row r="654" spans="3:7" ht="15" thickBot="1" x14ac:dyDescent="0.35">
      <c r="C654" s="38">
        <v>43259</v>
      </c>
      <c r="D654" s="39">
        <v>0.5973842592592592</v>
      </c>
      <c r="E654" s="40" t="s">
        <v>9</v>
      </c>
      <c r="F654" s="40">
        <v>11</v>
      </c>
      <c r="G654" s="40" t="s">
        <v>10</v>
      </c>
    </row>
    <row r="655" spans="3:7" ht="15" thickBot="1" x14ac:dyDescent="0.35">
      <c r="C655" s="38">
        <v>43259</v>
      </c>
      <c r="D655" s="39">
        <v>0.59920138888888885</v>
      </c>
      <c r="E655" s="40" t="s">
        <v>9</v>
      </c>
      <c r="F655" s="40">
        <v>20</v>
      </c>
      <c r="G655" s="40" t="s">
        <v>10</v>
      </c>
    </row>
    <row r="656" spans="3:7" ht="15" thickBot="1" x14ac:dyDescent="0.35">
      <c r="C656" s="38">
        <v>43259</v>
      </c>
      <c r="D656" s="39">
        <v>0.60466435185185186</v>
      </c>
      <c r="E656" s="40" t="s">
        <v>9</v>
      </c>
      <c r="F656" s="40">
        <v>15</v>
      </c>
      <c r="G656" s="40" t="s">
        <v>11</v>
      </c>
    </row>
    <row r="657" spans="3:7" ht="15" thickBot="1" x14ac:dyDescent="0.35">
      <c r="C657" s="38">
        <v>43259</v>
      </c>
      <c r="D657" s="39">
        <v>0.60578703703703707</v>
      </c>
      <c r="E657" s="40" t="s">
        <v>9</v>
      </c>
      <c r="F657" s="40">
        <v>21</v>
      </c>
      <c r="G657" s="40" t="s">
        <v>10</v>
      </c>
    </row>
    <row r="658" spans="3:7" ht="15" thickBot="1" x14ac:dyDescent="0.35">
      <c r="C658" s="38">
        <v>43259</v>
      </c>
      <c r="D658" s="39">
        <v>0.60912037037037037</v>
      </c>
      <c r="E658" s="40" t="s">
        <v>9</v>
      </c>
      <c r="F658" s="40">
        <v>11</v>
      </c>
      <c r="G658" s="40" t="s">
        <v>11</v>
      </c>
    </row>
    <row r="659" spans="3:7" ht="15" thickBot="1" x14ac:dyDescent="0.35">
      <c r="C659" s="38">
        <v>43259</v>
      </c>
      <c r="D659" s="39">
        <v>0.61517361111111113</v>
      </c>
      <c r="E659" s="40" t="s">
        <v>9</v>
      </c>
      <c r="F659" s="40">
        <v>9</v>
      </c>
      <c r="G659" s="40" t="s">
        <v>11</v>
      </c>
    </row>
    <row r="660" spans="3:7" ht="15" thickBot="1" x14ac:dyDescent="0.35">
      <c r="C660" s="38">
        <v>43259</v>
      </c>
      <c r="D660" s="39">
        <v>0.6159027777777778</v>
      </c>
      <c r="E660" s="40" t="s">
        <v>9</v>
      </c>
      <c r="F660" s="40">
        <v>27</v>
      </c>
      <c r="G660" s="40" t="s">
        <v>10</v>
      </c>
    </row>
    <row r="661" spans="3:7" ht="15" thickBot="1" x14ac:dyDescent="0.35">
      <c r="C661" s="38">
        <v>43259</v>
      </c>
      <c r="D661" s="39">
        <v>0.63658564814814811</v>
      </c>
      <c r="E661" s="40" t="s">
        <v>9</v>
      </c>
      <c r="F661" s="40">
        <v>13</v>
      </c>
      <c r="G661" s="40" t="s">
        <v>10</v>
      </c>
    </row>
    <row r="662" spans="3:7" ht="15" thickBot="1" x14ac:dyDescent="0.35">
      <c r="C662" s="38">
        <v>43259</v>
      </c>
      <c r="D662" s="39">
        <v>0.63686342592592593</v>
      </c>
      <c r="E662" s="40" t="s">
        <v>9</v>
      </c>
      <c r="F662" s="40">
        <v>20</v>
      </c>
      <c r="G662" s="40" t="s">
        <v>10</v>
      </c>
    </row>
    <row r="663" spans="3:7" ht="15" thickBot="1" x14ac:dyDescent="0.35">
      <c r="C663" s="38">
        <v>43259</v>
      </c>
      <c r="D663" s="39">
        <v>0.64627314814814818</v>
      </c>
      <c r="E663" s="40" t="s">
        <v>9</v>
      </c>
      <c r="F663" s="40">
        <v>19</v>
      </c>
      <c r="G663" s="40" t="s">
        <v>10</v>
      </c>
    </row>
    <row r="664" spans="3:7" ht="15" thickBot="1" x14ac:dyDescent="0.35">
      <c r="C664" s="38">
        <v>43259</v>
      </c>
      <c r="D664" s="39">
        <v>0.65807870370370369</v>
      </c>
      <c r="E664" s="40" t="s">
        <v>9</v>
      </c>
      <c r="F664" s="40">
        <v>19</v>
      </c>
      <c r="G664" s="40" t="s">
        <v>11</v>
      </c>
    </row>
    <row r="665" spans="3:7" ht="15" thickBot="1" x14ac:dyDescent="0.35">
      <c r="C665" s="38">
        <v>43259</v>
      </c>
      <c r="D665" s="39">
        <v>0.67011574074074076</v>
      </c>
      <c r="E665" s="40" t="s">
        <v>9</v>
      </c>
      <c r="F665" s="40">
        <v>22</v>
      </c>
      <c r="G665" s="40" t="s">
        <v>10</v>
      </c>
    </row>
    <row r="666" spans="3:7" ht="15" thickBot="1" x14ac:dyDescent="0.35">
      <c r="C666" s="38">
        <v>43259</v>
      </c>
      <c r="D666" s="39">
        <v>0.67143518518518519</v>
      </c>
      <c r="E666" s="40" t="s">
        <v>9</v>
      </c>
      <c r="F666" s="40">
        <v>11</v>
      </c>
      <c r="G666" s="40" t="s">
        <v>10</v>
      </c>
    </row>
    <row r="667" spans="3:7" ht="15" thickBot="1" x14ac:dyDescent="0.35">
      <c r="C667" s="38">
        <v>43259</v>
      </c>
      <c r="D667" s="39">
        <v>0.67929398148148146</v>
      </c>
      <c r="E667" s="40" t="s">
        <v>9</v>
      </c>
      <c r="F667" s="40">
        <v>13</v>
      </c>
      <c r="G667" s="40" t="s">
        <v>11</v>
      </c>
    </row>
    <row r="668" spans="3:7" ht="15" thickBot="1" x14ac:dyDescent="0.35">
      <c r="C668" s="38">
        <v>43259</v>
      </c>
      <c r="D668" s="39">
        <v>0.67961805555555566</v>
      </c>
      <c r="E668" s="40" t="s">
        <v>9</v>
      </c>
      <c r="F668" s="40">
        <v>26</v>
      </c>
      <c r="G668" s="40" t="s">
        <v>10</v>
      </c>
    </row>
    <row r="669" spans="3:7" ht="15" thickBot="1" x14ac:dyDescent="0.35">
      <c r="C669" s="38">
        <v>43259</v>
      </c>
      <c r="D669" s="39">
        <v>0.68489583333333337</v>
      </c>
      <c r="E669" s="40" t="s">
        <v>9</v>
      </c>
      <c r="F669" s="40">
        <v>22</v>
      </c>
      <c r="G669" s="40" t="s">
        <v>10</v>
      </c>
    </row>
    <row r="670" spans="3:7" ht="15" thickBot="1" x14ac:dyDescent="0.35">
      <c r="C670" s="38">
        <v>43259</v>
      </c>
      <c r="D670" s="39">
        <v>0.69615740740740739</v>
      </c>
      <c r="E670" s="40" t="s">
        <v>9</v>
      </c>
      <c r="F670" s="40">
        <v>20</v>
      </c>
      <c r="G670" s="40" t="s">
        <v>10</v>
      </c>
    </row>
    <row r="671" spans="3:7" ht="15" thickBot="1" x14ac:dyDescent="0.35">
      <c r="C671" s="38">
        <v>43259</v>
      </c>
      <c r="D671" s="39">
        <v>0.69649305555555552</v>
      </c>
      <c r="E671" s="40" t="s">
        <v>9</v>
      </c>
      <c r="F671" s="40">
        <v>14</v>
      </c>
      <c r="G671" s="40" t="s">
        <v>10</v>
      </c>
    </row>
    <row r="672" spans="3:7" ht="15" thickBot="1" x14ac:dyDescent="0.35">
      <c r="C672" s="38">
        <v>43259</v>
      </c>
      <c r="D672" s="39">
        <v>0.6969212962962964</v>
      </c>
      <c r="E672" s="40" t="s">
        <v>9</v>
      </c>
      <c r="F672" s="40">
        <v>24</v>
      </c>
      <c r="G672" s="40" t="s">
        <v>10</v>
      </c>
    </row>
    <row r="673" spans="3:7" ht="15" thickBot="1" x14ac:dyDescent="0.35">
      <c r="C673" s="38">
        <v>43259</v>
      </c>
      <c r="D673" s="39">
        <v>0.69761574074074073</v>
      </c>
      <c r="E673" s="40" t="s">
        <v>9</v>
      </c>
      <c r="F673" s="40">
        <v>24</v>
      </c>
      <c r="G673" s="40" t="s">
        <v>10</v>
      </c>
    </row>
    <row r="674" spans="3:7" ht="15" thickBot="1" x14ac:dyDescent="0.35">
      <c r="C674" s="38">
        <v>43259</v>
      </c>
      <c r="D674" s="39">
        <v>0.69878472222222221</v>
      </c>
      <c r="E674" s="40" t="s">
        <v>9</v>
      </c>
      <c r="F674" s="40">
        <v>13</v>
      </c>
      <c r="G674" s="40" t="s">
        <v>11</v>
      </c>
    </row>
    <row r="675" spans="3:7" ht="15" thickBot="1" x14ac:dyDescent="0.35">
      <c r="C675" s="38">
        <v>43259</v>
      </c>
      <c r="D675" s="39">
        <v>0.69969907407407417</v>
      </c>
      <c r="E675" s="40" t="s">
        <v>9</v>
      </c>
      <c r="F675" s="40">
        <v>25</v>
      </c>
      <c r="G675" s="40" t="s">
        <v>10</v>
      </c>
    </row>
    <row r="676" spans="3:7" ht="15" thickBot="1" x14ac:dyDescent="0.35">
      <c r="C676" s="38">
        <v>43259</v>
      </c>
      <c r="D676" s="39">
        <v>0.70273148148148146</v>
      </c>
      <c r="E676" s="40" t="s">
        <v>9</v>
      </c>
      <c r="F676" s="40">
        <v>21</v>
      </c>
      <c r="G676" s="40" t="s">
        <v>10</v>
      </c>
    </row>
    <row r="677" spans="3:7" ht="15" thickBot="1" x14ac:dyDescent="0.35">
      <c r="C677" s="38">
        <v>43259</v>
      </c>
      <c r="D677" s="39">
        <v>0.70331018518518518</v>
      </c>
      <c r="E677" s="40" t="s">
        <v>9</v>
      </c>
      <c r="F677" s="40">
        <v>27</v>
      </c>
      <c r="G677" s="40" t="s">
        <v>10</v>
      </c>
    </row>
    <row r="678" spans="3:7" ht="15" thickBot="1" x14ac:dyDescent="0.35">
      <c r="C678" s="38">
        <v>43259</v>
      </c>
      <c r="D678" s="39">
        <v>0.70833333333333337</v>
      </c>
      <c r="E678" s="40" t="s">
        <v>9</v>
      </c>
      <c r="F678" s="40">
        <v>13</v>
      </c>
      <c r="G678" s="40" t="s">
        <v>11</v>
      </c>
    </row>
    <row r="679" spans="3:7" ht="15" thickBot="1" x14ac:dyDescent="0.35">
      <c r="C679" s="38">
        <v>43259</v>
      </c>
      <c r="D679" s="39">
        <v>0.70877314814814818</v>
      </c>
      <c r="E679" s="40" t="s">
        <v>9</v>
      </c>
      <c r="F679" s="40">
        <v>22</v>
      </c>
      <c r="G679" s="40" t="s">
        <v>10</v>
      </c>
    </row>
    <row r="680" spans="3:7" ht="15" thickBot="1" x14ac:dyDescent="0.35">
      <c r="C680" s="38">
        <v>43259</v>
      </c>
      <c r="D680" s="39">
        <v>0.70944444444444443</v>
      </c>
      <c r="E680" s="40" t="s">
        <v>9</v>
      </c>
      <c r="F680" s="40">
        <v>13</v>
      </c>
      <c r="G680" s="40" t="s">
        <v>11</v>
      </c>
    </row>
    <row r="681" spans="3:7" ht="15" thickBot="1" x14ac:dyDescent="0.35">
      <c r="C681" s="38">
        <v>43259</v>
      </c>
      <c r="D681" s="39">
        <v>0.71562500000000007</v>
      </c>
      <c r="E681" s="40" t="s">
        <v>9</v>
      </c>
      <c r="F681" s="40">
        <v>14</v>
      </c>
      <c r="G681" s="40" t="s">
        <v>11</v>
      </c>
    </row>
    <row r="682" spans="3:7" ht="15" thickBot="1" x14ac:dyDescent="0.35">
      <c r="C682" s="38">
        <v>43259</v>
      </c>
      <c r="D682" s="39">
        <v>0.73905092592592592</v>
      </c>
      <c r="E682" s="40" t="s">
        <v>9</v>
      </c>
      <c r="F682" s="40">
        <v>15</v>
      </c>
      <c r="G682" s="40" t="s">
        <v>10</v>
      </c>
    </row>
    <row r="683" spans="3:7" ht="15" thickBot="1" x14ac:dyDescent="0.35">
      <c r="C683" s="38">
        <v>43259</v>
      </c>
      <c r="D683" s="39">
        <v>0.73923611111111109</v>
      </c>
      <c r="E683" s="40" t="s">
        <v>9</v>
      </c>
      <c r="F683" s="40">
        <v>23</v>
      </c>
      <c r="G683" s="40" t="s">
        <v>10</v>
      </c>
    </row>
    <row r="684" spans="3:7" ht="15" thickBot="1" x14ac:dyDescent="0.35">
      <c r="C684" s="38">
        <v>43259</v>
      </c>
      <c r="D684" s="39">
        <v>0.73996527777777776</v>
      </c>
      <c r="E684" s="40" t="s">
        <v>9</v>
      </c>
      <c r="F684" s="40">
        <v>17</v>
      </c>
      <c r="G684" s="40" t="s">
        <v>10</v>
      </c>
    </row>
    <row r="685" spans="3:7" ht="15" thickBot="1" x14ac:dyDescent="0.35">
      <c r="C685" s="38">
        <v>43259</v>
      </c>
      <c r="D685" s="39">
        <v>0.75376157407407407</v>
      </c>
      <c r="E685" s="40" t="s">
        <v>9</v>
      </c>
      <c r="F685" s="40">
        <v>11</v>
      </c>
      <c r="G685" s="40" t="s">
        <v>11</v>
      </c>
    </row>
    <row r="686" spans="3:7" ht="15" thickBot="1" x14ac:dyDescent="0.35">
      <c r="C686" s="38">
        <v>43259</v>
      </c>
      <c r="D686" s="39">
        <v>0.75798611111111114</v>
      </c>
      <c r="E686" s="40" t="s">
        <v>9</v>
      </c>
      <c r="F686" s="40">
        <v>19</v>
      </c>
      <c r="G686" s="40" t="s">
        <v>10</v>
      </c>
    </row>
    <row r="687" spans="3:7" ht="15" thickBot="1" x14ac:dyDescent="0.35">
      <c r="C687" s="38">
        <v>43259</v>
      </c>
      <c r="D687" s="39">
        <v>0.76361111111111113</v>
      </c>
      <c r="E687" s="40" t="s">
        <v>9</v>
      </c>
      <c r="F687" s="40">
        <v>17</v>
      </c>
      <c r="G687" s="40" t="s">
        <v>10</v>
      </c>
    </row>
    <row r="688" spans="3:7" ht="15" thickBot="1" x14ac:dyDescent="0.35">
      <c r="C688" s="38">
        <v>43259</v>
      </c>
      <c r="D688" s="39">
        <v>0.76822916666666663</v>
      </c>
      <c r="E688" s="40" t="s">
        <v>9</v>
      </c>
      <c r="F688" s="40">
        <v>23</v>
      </c>
      <c r="G688" s="40" t="s">
        <v>10</v>
      </c>
    </row>
    <row r="689" spans="3:7" ht="15" thickBot="1" x14ac:dyDescent="0.35">
      <c r="C689" s="38">
        <v>43259</v>
      </c>
      <c r="D689" s="39">
        <v>0.76987268518518526</v>
      </c>
      <c r="E689" s="40" t="s">
        <v>9</v>
      </c>
      <c r="F689" s="40">
        <v>11</v>
      </c>
      <c r="G689" s="40" t="s">
        <v>11</v>
      </c>
    </row>
    <row r="690" spans="3:7" ht="15" thickBot="1" x14ac:dyDescent="0.35">
      <c r="C690" s="38">
        <v>43259</v>
      </c>
      <c r="D690" s="39">
        <v>0.77027777777777784</v>
      </c>
      <c r="E690" s="40" t="s">
        <v>9</v>
      </c>
      <c r="F690" s="40">
        <v>10</v>
      </c>
      <c r="G690" s="40" t="s">
        <v>10</v>
      </c>
    </row>
    <row r="691" spans="3:7" ht="15" thickBot="1" x14ac:dyDescent="0.35">
      <c r="C691" s="38">
        <v>43259</v>
      </c>
      <c r="D691" s="39">
        <v>0.77193287037037039</v>
      </c>
      <c r="E691" s="40" t="s">
        <v>9</v>
      </c>
      <c r="F691" s="40">
        <v>26</v>
      </c>
      <c r="G691" s="40" t="s">
        <v>10</v>
      </c>
    </row>
    <row r="692" spans="3:7" ht="15" thickBot="1" x14ac:dyDescent="0.35">
      <c r="C692" s="38">
        <v>43259</v>
      </c>
      <c r="D692" s="39">
        <v>0.77648148148148144</v>
      </c>
      <c r="E692" s="40" t="s">
        <v>9</v>
      </c>
      <c r="F692" s="40">
        <v>10</v>
      </c>
      <c r="G692" s="40" t="s">
        <v>11</v>
      </c>
    </row>
    <row r="693" spans="3:7" ht="15" thickBot="1" x14ac:dyDescent="0.35">
      <c r="C693" s="38">
        <v>43259</v>
      </c>
      <c r="D693" s="39">
        <v>0.7790393518518518</v>
      </c>
      <c r="E693" s="40" t="s">
        <v>9</v>
      </c>
      <c r="F693" s="40">
        <v>13</v>
      </c>
      <c r="G693" s="40" t="s">
        <v>11</v>
      </c>
    </row>
    <row r="694" spans="3:7" ht="15" thickBot="1" x14ac:dyDescent="0.35">
      <c r="C694" s="38">
        <v>43259</v>
      </c>
      <c r="D694" s="39">
        <v>0.77962962962962967</v>
      </c>
      <c r="E694" s="40" t="s">
        <v>9</v>
      </c>
      <c r="F694" s="40">
        <v>20</v>
      </c>
      <c r="G694" s="40" t="s">
        <v>11</v>
      </c>
    </row>
    <row r="695" spans="3:7" ht="15" thickBot="1" x14ac:dyDescent="0.35">
      <c r="C695" s="38">
        <v>43259</v>
      </c>
      <c r="D695" s="39">
        <v>0.77965277777777775</v>
      </c>
      <c r="E695" s="40" t="s">
        <v>9</v>
      </c>
      <c r="F695" s="40">
        <v>28</v>
      </c>
      <c r="G695" s="40" t="s">
        <v>11</v>
      </c>
    </row>
    <row r="696" spans="3:7" ht="15" thickBot="1" x14ac:dyDescent="0.35">
      <c r="C696" s="38">
        <v>43259</v>
      </c>
      <c r="D696" s="39">
        <v>0.77965277777777775</v>
      </c>
      <c r="E696" s="40" t="s">
        <v>9</v>
      </c>
      <c r="F696" s="40">
        <v>26</v>
      </c>
      <c r="G696" s="40" t="s">
        <v>11</v>
      </c>
    </row>
    <row r="697" spans="3:7" ht="15" thickBot="1" x14ac:dyDescent="0.35">
      <c r="C697" s="38">
        <v>43259</v>
      </c>
      <c r="D697" s="39">
        <v>0.77967592592592594</v>
      </c>
      <c r="E697" s="40" t="s">
        <v>9</v>
      </c>
      <c r="F697" s="40">
        <v>23</v>
      </c>
      <c r="G697" s="40" t="s">
        <v>11</v>
      </c>
    </row>
    <row r="698" spans="3:7" ht="15" thickBot="1" x14ac:dyDescent="0.35">
      <c r="C698" s="38">
        <v>43259</v>
      </c>
      <c r="D698" s="39">
        <v>0.77969907407407402</v>
      </c>
      <c r="E698" s="40" t="s">
        <v>9</v>
      </c>
      <c r="F698" s="40">
        <v>12</v>
      </c>
      <c r="G698" s="40" t="s">
        <v>11</v>
      </c>
    </row>
    <row r="699" spans="3:7" ht="15" thickBot="1" x14ac:dyDescent="0.35">
      <c r="C699" s="38">
        <v>43259</v>
      </c>
      <c r="D699" s="39">
        <v>0.78456018518518522</v>
      </c>
      <c r="E699" s="40" t="s">
        <v>9</v>
      </c>
      <c r="F699" s="40">
        <v>10</v>
      </c>
      <c r="G699" s="40" t="s">
        <v>10</v>
      </c>
    </row>
    <row r="700" spans="3:7" ht="15" thickBot="1" x14ac:dyDescent="0.35">
      <c r="C700" s="38">
        <v>43259</v>
      </c>
      <c r="D700" s="39">
        <v>0.79334490740740737</v>
      </c>
      <c r="E700" s="40" t="s">
        <v>9</v>
      </c>
      <c r="F700" s="40">
        <v>10</v>
      </c>
      <c r="G700" s="40" t="s">
        <v>11</v>
      </c>
    </row>
    <row r="701" spans="3:7" ht="15" thickBot="1" x14ac:dyDescent="0.35">
      <c r="C701" s="38">
        <v>43259</v>
      </c>
      <c r="D701" s="39">
        <v>0.80471064814814808</v>
      </c>
      <c r="E701" s="40" t="s">
        <v>9</v>
      </c>
      <c r="F701" s="40">
        <v>8</v>
      </c>
      <c r="G701" s="40" t="s">
        <v>11</v>
      </c>
    </row>
    <row r="702" spans="3:7" ht="15" thickBot="1" x14ac:dyDescent="0.35">
      <c r="C702" s="38">
        <v>43259</v>
      </c>
      <c r="D702" s="39">
        <v>0.80783564814814823</v>
      </c>
      <c r="E702" s="40" t="s">
        <v>9</v>
      </c>
      <c r="F702" s="40">
        <v>9</v>
      </c>
      <c r="G702" s="40" t="s">
        <v>11</v>
      </c>
    </row>
    <row r="703" spans="3:7" ht="15" thickBot="1" x14ac:dyDescent="0.35">
      <c r="C703" s="38">
        <v>43259</v>
      </c>
      <c r="D703" s="39">
        <v>0.82121527777777781</v>
      </c>
      <c r="E703" s="40" t="s">
        <v>9</v>
      </c>
      <c r="F703" s="40">
        <v>9</v>
      </c>
      <c r="G703" s="40" t="s">
        <v>10</v>
      </c>
    </row>
    <row r="704" spans="3:7" ht="15" thickBot="1" x14ac:dyDescent="0.35">
      <c r="C704" s="38">
        <v>43259</v>
      </c>
      <c r="D704" s="39">
        <v>0.82443287037037039</v>
      </c>
      <c r="E704" s="40" t="s">
        <v>9</v>
      </c>
      <c r="F704" s="40">
        <v>23</v>
      </c>
      <c r="G704" s="40" t="s">
        <v>10</v>
      </c>
    </row>
    <row r="705" spans="3:7" ht="15" thickBot="1" x14ac:dyDescent="0.35">
      <c r="C705" s="38">
        <v>43259</v>
      </c>
      <c r="D705" s="39">
        <v>0.83519675925925929</v>
      </c>
      <c r="E705" s="40" t="s">
        <v>9</v>
      </c>
      <c r="F705" s="40">
        <v>12</v>
      </c>
      <c r="G705" s="40" t="s">
        <v>11</v>
      </c>
    </row>
    <row r="706" spans="3:7" ht="15" thickBot="1" x14ac:dyDescent="0.35">
      <c r="C706" s="38">
        <v>43259</v>
      </c>
      <c r="D706" s="39">
        <v>0.88482638888888887</v>
      </c>
      <c r="E706" s="40" t="s">
        <v>9</v>
      </c>
      <c r="F706" s="40">
        <v>16</v>
      </c>
      <c r="G706" s="40" t="s">
        <v>10</v>
      </c>
    </row>
    <row r="707" spans="3:7" ht="15" thickBot="1" x14ac:dyDescent="0.35">
      <c r="C707" s="38">
        <v>43259</v>
      </c>
      <c r="D707" s="39">
        <v>0.95106481481481486</v>
      </c>
      <c r="E707" s="40" t="s">
        <v>9</v>
      </c>
      <c r="F707" s="40">
        <v>13</v>
      </c>
      <c r="G707" s="40" t="s">
        <v>11</v>
      </c>
    </row>
    <row r="708" spans="3:7" ht="15" thickBot="1" x14ac:dyDescent="0.35">
      <c r="C708" s="38">
        <v>43260</v>
      </c>
      <c r="D708" s="39">
        <v>0.13768518518518519</v>
      </c>
      <c r="E708" s="40" t="s">
        <v>9</v>
      </c>
      <c r="F708" s="40">
        <v>13</v>
      </c>
      <c r="G708" s="40" t="s">
        <v>11</v>
      </c>
    </row>
    <row r="709" spans="3:7" ht="15" thickBot="1" x14ac:dyDescent="0.35">
      <c r="C709" s="38">
        <v>43260</v>
      </c>
      <c r="D709" s="39">
        <v>0.13789351851851853</v>
      </c>
      <c r="E709" s="40" t="s">
        <v>9</v>
      </c>
      <c r="F709" s="40">
        <v>16</v>
      </c>
      <c r="G709" s="40" t="s">
        <v>11</v>
      </c>
    </row>
    <row r="710" spans="3:7" ht="15" thickBot="1" x14ac:dyDescent="0.35">
      <c r="C710" s="38">
        <v>43260</v>
      </c>
      <c r="D710" s="39">
        <v>0.22311342592592595</v>
      </c>
      <c r="E710" s="40" t="s">
        <v>9</v>
      </c>
      <c r="F710" s="40">
        <v>11</v>
      </c>
      <c r="G710" s="40" t="s">
        <v>11</v>
      </c>
    </row>
    <row r="711" spans="3:7" ht="15" thickBot="1" x14ac:dyDescent="0.35">
      <c r="C711" s="38">
        <v>43260</v>
      </c>
      <c r="D711" s="39">
        <v>0.28466435185185185</v>
      </c>
      <c r="E711" s="40" t="s">
        <v>9</v>
      </c>
      <c r="F711" s="40">
        <v>11</v>
      </c>
      <c r="G711" s="40" t="s">
        <v>11</v>
      </c>
    </row>
    <row r="712" spans="3:7" ht="15" thickBot="1" x14ac:dyDescent="0.35">
      <c r="C712" s="38">
        <v>43260</v>
      </c>
      <c r="D712" s="39">
        <v>0.28769675925925925</v>
      </c>
      <c r="E712" s="40" t="s">
        <v>9</v>
      </c>
      <c r="F712" s="40">
        <v>12</v>
      </c>
      <c r="G712" s="40" t="s">
        <v>11</v>
      </c>
    </row>
    <row r="713" spans="3:7" ht="15" thickBot="1" x14ac:dyDescent="0.35">
      <c r="C713" s="38">
        <v>43260</v>
      </c>
      <c r="D713" s="39">
        <v>0.31124999999999997</v>
      </c>
      <c r="E713" s="40" t="s">
        <v>9</v>
      </c>
      <c r="F713" s="40">
        <v>10</v>
      </c>
      <c r="G713" s="40" t="s">
        <v>11</v>
      </c>
    </row>
    <row r="714" spans="3:7" ht="15" thickBot="1" x14ac:dyDescent="0.35">
      <c r="C714" s="38">
        <v>43260</v>
      </c>
      <c r="D714" s="39">
        <v>0.31798611111111114</v>
      </c>
      <c r="E714" s="40" t="s">
        <v>9</v>
      </c>
      <c r="F714" s="40">
        <v>17</v>
      </c>
      <c r="G714" s="40" t="s">
        <v>10</v>
      </c>
    </row>
    <row r="715" spans="3:7" ht="15" thickBot="1" x14ac:dyDescent="0.35">
      <c r="C715" s="38">
        <v>43260</v>
      </c>
      <c r="D715" s="39">
        <v>0.32880787037037035</v>
      </c>
      <c r="E715" s="40" t="s">
        <v>9</v>
      </c>
      <c r="F715" s="40">
        <v>16</v>
      </c>
      <c r="G715" s="40" t="s">
        <v>10</v>
      </c>
    </row>
    <row r="716" spans="3:7" ht="15" thickBot="1" x14ac:dyDescent="0.35">
      <c r="C716" s="38">
        <v>43260</v>
      </c>
      <c r="D716" s="39">
        <v>0.32885416666666667</v>
      </c>
      <c r="E716" s="40" t="s">
        <v>9</v>
      </c>
      <c r="F716" s="40">
        <v>10</v>
      </c>
      <c r="G716" s="40" t="s">
        <v>10</v>
      </c>
    </row>
    <row r="717" spans="3:7" ht="15" thickBot="1" x14ac:dyDescent="0.35">
      <c r="C717" s="38">
        <v>43260</v>
      </c>
      <c r="D717" s="39">
        <v>0.3511111111111111</v>
      </c>
      <c r="E717" s="40" t="s">
        <v>9</v>
      </c>
      <c r="F717" s="40">
        <v>12</v>
      </c>
      <c r="G717" s="40" t="s">
        <v>11</v>
      </c>
    </row>
    <row r="718" spans="3:7" ht="15" thickBot="1" x14ac:dyDescent="0.35">
      <c r="C718" s="38">
        <v>43260</v>
      </c>
      <c r="D718" s="39">
        <v>0.38305555555555554</v>
      </c>
      <c r="E718" s="40" t="s">
        <v>9</v>
      </c>
      <c r="F718" s="40">
        <v>10</v>
      </c>
      <c r="G718" s="40" t="s">
        <v>11</v>
      </c>
    </row>
    <row r="719" spans="3:7" ht="15" thickBot="1" x14ac:dyDescent="0.35">
      <c r="C719" s="38">
        <v>43260</v>
      </c>
      <c r="D719" s="39">
        <v>0.4183912037037037</v>
      </c>
      <c r="E719" s="40" t="s">
        <v>9</v>
      </c>
      <c r="F719" s="40">
        <v>11</v>
      </c>
      <c r="G719" s="40" t="s">
        <v>11</v>
      </c>
    </row>
    <row r="720" spans="3:7" ht="15" thickBot="1" x14ac:dyDescent="0.35">
      <c r="C720" s="38">
        <v>43260</v>
      </c>
      <c r="D720" s="39">
        <v>0.41973379629629631</v>
      </c>
      <c r="E720" s="40" t="s">
        <v>9</v>
      </c>
      <c r="F720" s="40">
        <v>12</v>
      </c>
      <c r="G720" s="40" t="s">
        <v>11</v>
      </c>
    </row>
    <row r="721" spans="3:7" ht="15" thickBot="1" x14ac:dyDescent="0.35">
      <c r="C721" s="38">
        <v>43260</v>
      </c>
      <c r="D721" s="39">
        <v>0.42887731481481484</v>
      </c>
      <c r="E721" s="40" t="s">
        <v>9</v>
      </c>
      <c r="F721" s="40">
        <v>17</v>
      </c>
      <c r="G721" s="40" t="s">
        <v>10</v>
      </c>
    </row>
    <row r="722" spans="3:7" ht="15" thickBot="1" x14ac:dyDescent="0.35">
      <c r="C722" s="38">
        <v>43260</v>
      </c>
      <c r="D722" s="39">
        <v>0.43</v>
      </c>
      <c r="E722" s="40" t="s">
        <v>9</v>
      </c>
      <c r="F722" s="40">
        <v>15</v>
      </c>
      <c r="G722" s="40" t="s">
        <v>10</v>
      </c>
    </row>
    <row r="723" spans="3:7" ht="15" thickBot="1" x14ac:dyDescent="0.35">
      <c r="C723" s="38">
        <v>43260</v>
      </c>
      <c r="D723" s="39">
        <v>0.43215277777777777</v>
      </c>
      <c r="E723" s="40" t="s">
        <v>9</v>
      </c>
      <c r="F723" s="40">
        <v>26</v>
      </c>
      <c r="G723" s="40" t="s">
        <v>10</v>
      </c>
    </row>
    <row r="724" spans="3:7" ht="15" thickBot="1" x14ac:dyDescent="0.35">
      <c r="C724" s="38">
        <v>43260</v>
      </c>
      <c r="D724" s="39">
        <v>0.43219907407407404</v>
      </c>
      <c r="E724" s="40" t="s">
        <v>9</v>
      </c>
      <c r="F724" s="40">
        <v>25</v>
      </c>
      <c r="G724" s="40" t="s">
        <v>10</v>
      </c>
    </row>
    <row r="725" spans="3:7" ht="15" thickBot="1" x14ac:dyDescent="0.35">
      <c r="C725" s="38">
        <v>43260</v>
      </c>
      <c r="D725" s="39">
        <v>0.45748842592592592</v>
      </c>
      <c r="E725" s="40" t="s">
        <v>9</v>
      </c>
      <c r="F725" s="40">
        <v>12</v>
      </c>
      <c r="G725" s="40" t="s">
        <v>11</v>
      </c>
    </row>
    <row r="726" spans="3:7" ht="15" thickBot="1" x14ac:dyDescent="0.35">
      <c r="C726" s="38">
        <v>43260</v>
      </c>
      <c r="D726" s="39">
        <v>0.45863425925925921</v>
      </c>
      <c r="E726" s="40" t="s">
        <v>9</v>
      </c>
      <c r="F726" s="40">
        <v>11</v>
      </c>
      <c r="G726" s="40" t="s">
        <v>11</v>
      </c>
    </row>
    <row r="727" spans="3:7" ht="15" thickBot="1" x14ac:dyDescent="0.35">
      <c r="C727" s="38">
        <v>43260</v>
      </c>
      <c r="D727" s="39">
        <v>0.46210648148148148</v>
      </c>
      <c r="E727" s="40" t="s">
        <v>9</v>
      </c>
      <c r="F727" s="40">
        <v>10</v>
      </c>
      <c r="G727" s="40" t="s">
        <v>10</v>
      </c>
    </row>
    <row r="728" spans="3:7" ht="15" thickBot="1" x14ac:dyDescent="0.35">
      <c r="C728" s="38">
        <v>43260</v>
      </c>
      <c r="D728" s="39">
        <v>0.46289351851851851</v>
      </c>
      <c r="E728" s="40" t="s">
        <v>9</v>
      </c>
      <c r="F728" s="40">
        <v>11</v>
      </c>
      <c r="G728" s="40" t="s">
        <v>11</v>
      </c>
    </row>
    <row r="729" spans="3:7" ht="15" thickBot="1" x14ac:dyDescent="0.35">
      <c r="C729" s="38">
        <v>43260</v>
      </c>
      <c r="D729" s="39">
        <v>0.46468749999999998</v>
      </c>
      <c r="E729" s="40" t="s">
        <v>9</v>
      </c>
      <c r="F729" s="40">
        <v>10</v>
      </c>
      <c r="G729" s="40" t="s">
        <v>11</v>
      </c>
    </row>
    <row r="730" spans="3:7" ht="15" thickBot="1" x14ac:dyDescent="0.35">
      <c r="C730" s="38">
        <v>43260</v>
      </c>
      <c r="D730" s="39">
        <v>0.4722337962962963</v>
      </c>
      <c r="E730" s="40" t="s">
        <v>9</v>
      </c>
      <c r="F730" s="40">
        <v>11</v>
      </c>
      <c r="G730" s="40" t="s">
        <v>10</v>
      </c>
    </row>
    <row r="731" spans="3:7" ht="15" thickBot="1" x14ac:dyDescent="0.35">
      <c r="C731" s="38">
        <v>43260</v>
      </c>
      <c r="D731" s="39">
        <v>0.47513888888888883</v>
      </c>
      <c r="E731" s="40" t="s">
        <v>9</v>
      </c>
      <c r="F731" s="40">
        <v>28</v>
      </c>
      <c r="G731" s="40" t="s">
        <v>10</v>
      </c>
    </row>
    <row r="732" spans="3:7" ht="15" thickBot="1" x14ac:dyDescent="0.35">
      <c r="C732" s="38">
        <v>43260</v>
      </c>
      <c r="D732" s="39">
        <v>0.4775578703703704</v>
      </c>
      <c r="E732" s="40" t="s">
        <v>9</v>
      </c>
      <c r="F732" s="40">
        <v>22</v>
      </c>
      <c r="G732" s="40" t="s">
        <v>10</v>
      </c>
    </row>
    <row r="733" spans="3:7" ht="15" thickBot="1" x14ac:dyDescent="0.35">
      <c r="C733" s="38">
        <v>43260</v>
      </c>
      <c r="D733" s="39">
        <v>0.47832175925925924</v>
      </c>
      <c r="E733" s="40" t="s">
        <v>9</v>
      </c>
      <c r="F733" s="40">
        <v>17</v>
      </c>
      <c r="G733" s="40" t="s">
        <v>10</v>
      </c>
    </row>
    <row r="734" spans="3:7" ht="15" thickBot="1" x14ac:dyDescent="0.35">
      <c r="C734" s="38">
        <v>43260</v>
      </c>
      <c r="D734" s="39">
        <v>0.48658564814814814</v>
      </c>
      <c r="E734" s="40" t="s">
        <v>9</v>
      </c>
      <c r="F734" s="40">
        <v>12</v>
      </c>
      <c r="G734" s="40" t="s">
        <v>11</v>
      </c>
    </row>
    <row r="735" spans="3:7" ht="15" thickBot="1" x14ac:dyDescent="0.35">
      <c r="C735" s="38">
        <v>43260</v>
      </c>
      <c r="D735" s="39">
        <v>0.48784722222222227</v>
      </c>
      <c r="E735" s="40" t="s">
        <v>9</v>
      </c>
      <c r="F735" s="40">
        <v>13</v>
      </c>
      <c r="G735" s="40" t="s">
        <v>11</v>
      </c>
    </row>
    <row r="736" spans="3:7" ht="15" thickBot="1" x14ac:dyDescent="0.35">
      <c r="C736" s="38">
        <v>43260</v>
      </c>
      <c r="D736" s="39">
        <v>0.4924884259259259</v>
      </c>
      <c r="E736" s="40" t="s">
        <v>9</v>
      </c>
      <c r="F736" s="40">
        <v>20</v>
      </c>
      <c r="G736" s="40" t="s">
        <v>10</v>
      </c>
    </row>
    <row r="737" spans="3:7" ht="15" thickBot="1" x14ac:dyDescent="0.35">
      <c r="C737" s="38">
        <v>43260</v>
      </c>
      <c r="D737" s="39">
        <v>0.49456018518518513</v>
      </c>
      <c r="E737" s="40" t="s">
        <v>9</v>
      </c>
      <c r="F737" s="40">
        <v>12</v>
      </c>
      <c r="G737" s="40" t="s">
        <v>11</v>
      </c>
    </row>
    <row r="738" spans="3:7" ht="15" thickBot="1" x14ac:dyDescent="0.35">
      <c r="C738" s="38">
        <v>43260</v>
      </c>
      <c r="D738" s="39">
        <v>0.49489583333333331</v>
      </c>
      <c r="E738" s="40" t="s">
        <v>9</v>
      </c>
      <c r="F738" s="40">
        <v>16</v>
      </c>
      <c r="G738" s="40" t="s">
        <v>10</v>
      </c>
    </row>
    <row r="739" spans="3:7" ht="15" thickBot="1" x14ac:dyDescent="0.35">
      <c r="C739" s="38">
        <v>43260</v>
      </c>
      <c r="D739" s="39">
        <v>0.4949305555555556</v>
      </c>
      <c r="E739" s="40" t="s">
        <v>9</v>
      </c>
      <c r="F739" s="40">
        <v>11</v>
      </c>
      <c r="G739" s="40" t="s">
        <v>10</v>
      </c>
    </row>
    <row r="740" spans="3:7" ht="15" thickBot="1" x14ac:dyDescent="0.35">
      <c r="C740" s="38">
        <v>43260</v>
      </c>
      <c r="D740" s="39">
        <v>0.50005787037037031</v>
      </c>
      <c r="E740" s="40" t="s">
        <v>9</v>
      </c>
      <c r="F740" s="40">
        <v>10</v>
      </c>
      <c r="G740" s="40" t="s">
        <v>10</v>
      </c>
    </row>
    <row r="741" spans="3:7" ht="15" thickBot="1" x14ac:dyDescent="0.35">
      <c r="C741" s="38">
        <v>43260</v>
      </c>
      <c r="D741" s="39">
        <v>0.50099537037037034</v>
      </c>
      <c r="E741" s="40" t="s">
        <v>9</v>
      </c>
      <c r="F741" s="40">
        <v>11</v>
      </c>
      <c r="G741" s="40" t="s">
        <v>11</v>
      </c>
    </row>
    <row r="742" spans="3:7" ht="15" thickBot="1" x14ac:dyDescent="0.35">
      <c r="C742" s="38">
        <v>43260</v>
      </c>
      <c r="D742" s="39">
        <v>0.52660879629629631</v>
      </c>
      <c r="E742" s="40" t="s">
        <v>9</v>
      </c>
      <c r="F742" s="40">
        <v>13</v>
      </c>
      <c r="G742" s="40" t="s">
        <v>11</v>
      </c>
    </row>
    <row r="743" spans="3:7" ht="15" thickBot="1" x14ac:dyDescent="0.35">
      <c r="C743" s="38">
        <v>43260</v>
      </c>
      <c r="D743" s="39">
        <v>0.53012731481481479</v>
      </c>
      <c r="E743" s="40" t="s">
        <v>9</v>
      </c>
      <c r="F743" s="40">
        <v>17</v>
      </c>
      <c r="G743" s="40" t="s">
        <v>10</v>
      </c>
    </row>
    <row r="744" spans="3:7" ht="15" thickBot="1" x14ac:dyDescent="0.35">
      <c r="C744" s="38">
        <v>43260</v>
      </c>
      <c r="D744" s="39">
        <v>0.53594907407407411</v>
      </c>
      <c r="E744" s="40" t="s">
        <v>9</v>
      </c>
      <c r="F744" s="40">
        <v>11</v>
      </c>
      <c r="G744" s="40" t="s">
        <v>10</v>
      </c>
    </row>
    <row r="745" spans="3:7" ht="15" thickBot="1" x14ac:dyDescent="0.35">
      <c r="C745" s="38">
        <v>43260</v>
      </c>
      <c r="D745" s="39">
        <v>0.54008101851851853</v>
      </c>
      <c r="E745" s="40" t="s">
        <v>9</v>
      </c>
      <c r="F745" s="40">
        <v>10</v>
      </c>
      <c r="G745" s="40" t="s">
        <v>11</v>
      </c>
    </row>
    <row r="746" spans="3:7" ht="15" thickBot="1" x14ac:dyDescent="0.35">
      <c r="C746" s="38">
        <v>43260</v>
      </c>
      <c r="D746" s="39">
        <v>0.55061342592592599</v>
      </c>
      <c r="E746" s="40" t="s">
        <v>9</v>
      </c>
      <c r="F746" s="40">
        <v>10</v>
      </c>
      <c r="G746" s="40" t="s">
        <v>10</v>
      </c>
    </row>
    <row r="747" spans="3:7" ht="15" thickBot="1" x14ac:dyDescent="0.35">
      <c r="C747" s="38">
        <v>43260</v>
      </c>
      <c r="D747" s="39">
        <v>0.55460648148148151</v>
      </c>
      <c r="E747" s="40" t="s">
        <v>9</v>
      </c>
      <c r="F747" s="40">
        <v>10</v>
      </c>
      <c r="G747" s="40" t="s">
        <v>10</v>
      </c>
    </row>
    <row r="748" spans="3:7" ht="15" thickBot="1" x14ac:dyDescent="0.35">
      <c r="C748" s="38">
        <v>43260</v>
      </c>
      <c r="D748" s="39">
        <v>0.55461805555555554</v>
      </c>
      <c r="E748" s="40" t="s">
        <v>9</v>
      </c>
      <c r="F748" s="40">
        <v>9</v>
      </c>
      <c r="G748" s="40" t="s">
        <v>10</v>
      </c>
    </row>
    <row r="749" spans="3:7" ht="15" thickBot="1" x14ac:dyDescent="0.35">
      <c r="C749" s="38">
        <v>43260</v>
      </c>
      <c r="D749" s="39">
        <v>0.55557870370370377</v>
      </c>
      <c r="E749" s="40" t="s">
        <v>9</v>
      </c>
      <c r="F749" s="40">
        <v>12</v>
      </c>
      <c r="G749" s="40" t="s">
        <v>10</v>
      </c>
    </row>
    <row r="750" spans="3:7" ht="15" thickBot="1" x14ac:dyDescent="0.35">
      <c r="C750" s="38">
        <v>43260</v>
      </c>
      <c r="D750" s="39">
        <v>0.56533564814814818</v>
      </c>
      <c r="E750" s="40" t="s">
        <v>9</v>
      </c>
      <c r="F750" s="40">
        <v>15</v>
      </c>
      <c r="G750" s="40" t="s">
        <v>10</v>
      </c>
    </row>
    <row r="751" spans="3:7" ht="15" thickBot="1" x14ac:dyDescent="0.35">
      <c r="C751" s="38">
        <v>43260</v>
      </c>
      <c r="D751" s="39">
        <v>0.59575231481481483</v>
      </c>
      <c r="E751" s="40" t="s">
        <v>9</v>
      </c>
      <c r="F751" s="40">
        <v>19</v>
      </c>
      <c r="G751" s="40" t="s">
        <v>10</v>
      </c>
    </row>
    <row r="752" spans="3:7" ht="15" thickBot="1" x14ac:dyDescent="0.35">
      <c r="C752" s="38">
        <v>43260</v>
      </c>
      <c r="D752" s="39">
        <v>0.60938657407407404</v>
      </c>
      <c r="E752" s="40" t="s">
        <v>9</v>
      </c>
      <c r="F752" s="40">
        <v>19</v>
      </c>
      <c r="G752" s="40" t="s">
        <v>10</v>
      </c>
    </row>
    <row r="753" spans="3:7" ht="15" thickBot="1" x14ac:dyDescent="0.35">
      <c r="C753" s="38">
        <v>43260</v>
      </c>
      <c r="D753" s="39">
        <v>0.61193287037037036</v>
      </c>
      <c r="E753" s="40" t="s">
        <v>9</v>
      </c>
      <c r="F753" s="40">
        <v>17</v>
      </c>
      <c r="G753" s="40" t="s">
        <v>11</v>
      </c>
    </row>
    <row r="754" spans="3:7" ht="15" thickBot="1" x14ac:dyDescent="0.35">
      <c r="C754" s="38">
        <v>43260</v>
      </c>
      <c r="D754" s="39">
        <v>0.61267361111111118</v>
      </c>
      <c r="E754" s="40" t="s">
        <v>9</v>
      </c>
      <c r="F754" s="40">
        <v>12</v>
      </c>
      <c r="G754" s="40" t="s">
        <v>11</v>
      </c>
    </row>
    <row r="755" spans="3:7" ht="15" thickBot="1" x14ac:dyDescent="0.35">
      <c r="C755" s="38">
        <v>43260</v>
      </c>
      <c r="D755" s="39">
        <v>0.61819444444444438</v>
      </c>
      <c r="E755" s="40" t="s">
        <v>9</v>
      </c>
      <c r="F755" s="40">
        <v>11</v>
      </c>
      <c r="G755" s="40" t="s">
        <v>10</v>
      </c>
    </row>
    <row r="756" spans="3:7" ht="15" thickBot="1" x14ac:dyDescent="0.35">
      <c r="C756" s="38">
        <v>43260</v>
      </c>
      <c r="D756" s="39">
        <v>0.61898148148148147</v>
      </c>
      <c r="E756" s="40" t="s">
        <v>9</v>
      </c>
      <c r="F756" s="40">
        <v>10</v>
      </c>
      <c r="G756" s="40" t="s">
        <v>10</v>
      </c>
    </row>
    <row r="757" spans="3:7" ht="15" thickBot="1" x14ac:dyDescent="0.35">
      <c r="C757" s="38">
        <v>43260</v>
      </c>
      <c r="D757" s="39">
        <v>0.63662037037037034</v>
      </c>
      <c r="E757" s="40" t="s">
        <v>9</v>
      </c>
      <c r="F757" s="40">
        <v>13</v>
      </c>
      <c r="G757" s="40" t="s">
        <v>11</v>
      </c>
    </row>
    <row r="758" spans="3:7" ht="15" thickBot="1" x14ac:dyDescent="0.35">
      <c r="C758" s="38">
        <v>43260</v>
      </c>
      <c r="D758" s="39">
        <v>0.64087962962962963</v>
      </c>
      <c r="E758" s="40" t="s">
        <v>9</v>
      </c>
      <c r="F758" s="40">
        <v>33</v>
      </c>
      <c r="G758" s="40" t="s">
        <v>10</v>
      </c>
    </row>
    <row r="759" spans="3:7" ht="15" thickBot="1" x14ac:dyDescent="0.35">
      <c r="C759" s="38">
        <v>43260</v>
      </c>
      <c r="D759" s="39">
        <v>0.64317129629629632</v>
      </c>
      <c r="E759" s="40" t="s">
        <v>9</v>
      </c>
      <c r="F759" s="40">
        <v>23</v>
      </c>
      <c r="G759" s="40" t="s">
        <v>10</v>
      </c>
    </row>
    <row r="760" spans="3:7" ht="15" thickBot="1" x14ac:dyDescent="0.35">
      <c r="C760" s="38">
        <v>43260</v>
      </c>
      <c r="D760" s="39">
        <v>0.64322916666666663</v>
      </c>
      <c r="E760" s="40" t="s">
        <v>9</v>
      </c>
      <c r="F760" s="40">
        <v>23</v>
      </c>
      <c r="G760" s="40" t="s">
        <v>10</v>
      </c>
    </row>
    <row r="761" spans="3:7" ht="15" thickBot="1" x14ac:dyDescent="0.35">
      <c r="C761" s="38">
        <v>43260</v>
      </c>
      <c r="D761" s="39">
        <v>0.6444212962962963</v>
      </c>
      <c r="E761" s="40" t="s">
        <v>9</v>
      </c>
      <c r="F761" s="40">
        <v>10</v>
      </c>
      <c r="G761" s="40" t="s">
        <v>11</v>
      </c>
    </row>
    <row r="762" spans="3:7" ht="15" thickBot="1" x14ac:dyDescent="0.35">
      <c r="C762" s="38">
        <v>43260</v>
      </c>
      <c r="D762" s="39">
        <v>0.64471064814814816</v>
      </c>
      <c r="E762" s="40" t="s">
        <v>9</v>
      </c>
      <c r="F762" s="40">
        <v>19</v>
      </c>
      <c r="G762" s="40" t="s">
        <v>10</v>
      </c>
    </row>
    <row r="763" spans="3:7" ht="15" thickBot="1" x14ac:dyDescent="0.35">
      <c r="C763" s="38">
        <v>43260</v>
      </c>
      <c r="D763" s="39">
        <v>0.65347222222222223</v>
      </c>
      <c r="E763" s="40" t="s">
        <v>9</v>
      </c>
      <c r="F763" s="40">
        <v>11</v>
      </c>
      <c r="G763" s="40" t="s">
        <v>10</v>
      </c>
    </row>
    <row r="764" spans="3:7" ht="15" thickBot="1" x14ac:dyDescent="0.35">
      <c r="C764" s="38">
        <v>43260</v>
      </c>
      <c r="D764" s="39">
        <v>0.6544444444444445</v>
      </c>
      <c r="E764" s="40" t="s">
        <v>9</v>
      </c>
      <c r="F764" s="40">
        <v>16</v>
      </c>
      <c r="G764" s="40" t="s">
        <v>10</v>
      </c>
    </row>
    <row r="765" spans="3:7" ht="15" thickBot="1" x14ac:dyDescent="0.35">
      <c r="C765" s="38">
        <v>43260</v>
      </c>
      <c r="D765" s="39">
        <v>0.66799768518518521</v>
      </c>
      <c r="E765" s="40" t="s">
        <v>9</v>
      </c>
      <c r="F765" s="40">
        <v>18</v>
      </c>
      <c r="G765" s="40" t="s">
        <v>10</v>
      </c>
    </row>
    <row r="766" spans="3:7" ht="15" thickBot="1" x14ac:dyDescent="0.35">
      <c r="C766" s="38">
        <v>43260</v>
      </c>
      <c r="D766" s="39">
        <v>0.66888888888888898</v>
      </c>
      <c r="E766" s="40" t="s">
        <v>9</v>
      </c>
      <c r="F766" s="40">
        <v>13</v>
      </c>
      <c r="G766" s="40" t="s">
        <v>11</v>
      </c>
    </row>
    <row r="767" spans="3:7" ht="15" thickBot="1" x14ac:dyDescent="0.35">
      <c r="C767" s="38">
        <v>43260</v>
      </c>
      <c r="D767" s="39">
        <v>0.67082175925925924</v>
      </c>
      <c r="E767" s="40" t="s">
        <v>9</v>
      </c>
      <c r="F767" s="40">
        <v>18</v>
      </c>
      <c r="G767" s="40" t="s">
        <v>10</v>
      </c>
    </row>
    <row r="768" spans="3:7" ht="15" thickBot="1" x14ac:dyDescent="0.35">
      <c r="C768" s="38">
        <v>43260</v>
      </c>
      <c r="D768" s="39">
        <v>0.67565972222222215</v>
      </c>
      <c r="E768" s="40" t="s">
        <v>9</v>
      </c>
      <c r="F768" s="40">
        <v>11</v>
      </c>
      <c r="G768" s="40" t="s">
        <v>11</v>
      </c>
    </row>
    <row r="769" spans="3:7" ht="15" thickBot="1" x14ac:dyDescent="0.35">
      <c r="C769" s="38">
        <v>43260</v>
      </c>
      <c r="D769" s="39">
        <v>0.67696759259259265</v>
      </c>
      <c r="E769" s="40" t="s">
        <v>9</v>
      </c>
      <c r="F769" s="40">
        <v>26</v>
      </c>
      <c r="G769" s="40" t="s">
        <v>10</v>
      </c>
    </row>
    <row r="770" spans="3:7" ht="15" thickBot="1" x14ac:dyDescent="0.35">
      <c r="C770" s="38">
        <v>43260</v>
      </c>
      <c r="D770" s="39">
        <v>0.67773148148148143</v>
      </c>
      <c r="E770" s="40" t="s">
        <v>9</v>
      </c>
      <c r="F770" s="40">
        <v>13</v>
      </c>
      <c r="G770" s="40" t="s">
        <v>11</v>
      </c>
    </row>
    <row r="771" spans="3:7" ht="15" thickBot="1" x14ac:dyDescent="0.35">
      <c r="C771" s="38">
        <v>43260</v>
      </c>
      <c r="D771" s="39">
        <v>0.70425925925925925</v>
      </c>
      <c r="E771" s="40" t="s">
        <v>9</v>
      </c>
      <c r="F771" s="40">
        <v>12</v>
      </c>
      <c r="G771" s="40" t="s">
        <v>11</v>
      </c>
    </row>
    <row r="772" spans="3:7" ht="15" thickBot="1" x14ac:dyDescent="0.35">
      <c r="C772" s="38">
        <v>43260</v>
      </c>
      <c r="D772" s="39">
        <v>0.70656249999999998</v>
      </c>
      <c r="E772" s="40" t="s">
        <v>9</v>
      </c>
      <c r="F772" s="40">
        <v>13</v>
      </c>
      <c r="G772" s="40" t="s">
        <v>11</v>
      </c>
    </row>
    <row r="773" spans="3:7" ht="15" thickBot="1" x14ac:dyDescent="0.35">
      <c r="C773" s="38">
        <v>43260</v>
      </c>
      <c r="D773" s="39">
        <v>0.71379629629629626</v>
      </c>
      <c r="E773" s="40" t="s">
        <v>9</v>
      </c>
      <c r="F773" s="40">
        <v>20</v>
      </c>
      <c r="G773" s="40" t="s">
        <v>10</v>
      </c>
    </row>
    <row r="774" spans="3:7" ht="15" thickBot="1" x14ac:dyDescent="0.35">
      <c r="C774" s="38">
        <v>43260</v>
      </c>
      <c r="D774" s="39">
        <v>0.71987268518518521</v>
      </c>
      <c r="E774" s="40" t="s">
        <v>9</v>
      </c>
      <c r="F774" s="40">
        <v>19</v>
      </c>
      <c r="G774" s="40" t="s">
        <v>10</v>
      </c>
    </row>
    <row r="775" spans="3:7" ht="15" thickBot="1" x14ac:dyDescent="0.35">
      <c r="C775" s="38">
        <v>43260</v>
      </c>
      <c r="D775" s="39">
        <v>0.72642361111111109</v>
      </c>
      <c r="E775" s="40" t="s">
        <v>9</v>
      </c>
      <c r="F775" s="40">
        <v>10</v>
      </c>
      <c r="G775" s="40" t="s">
        <v>11</v>
      </c>
    </row>
    <row r="776" spans="3:7" ht="15" thickBot="1" x14ac:dyDescent="0.35">
      <c r="C776" s="38">
        <v>43260</v>
      </c>
      <c r="D776" s="39">
        <v>0.73045138888888894</v>
      </c>
      <c r="E776" s="40" t="s">
        <v>9</v>
      </c>
      <c r="F776" s="40">
        <v>18</v>
      </c>
      <c r="G776" s="40" t="s">
        <v>10</v>
      </c>
    </row>
    <row r="777" spans="3:7" ht="15" thickBot="1" x14ac:dyDescent="0.35">
      <c r="C777" s="38">
        <v>43260</v>
      </c>
      <c r="D777" s="39">
        <v>0.7336921296296296</v>
      </c>
      <c r="E777" s="40" t="s">
        <v>9</v>
      </c>
      <c r="F777" s="40">
        <v>11</v>
      </c>
      <c r="G777" s="40" t="s">
        <v>11</v>
      </c>
    </row>
    <row r="778" spans="3:7" ht="15" thickBot="1" x14ac:dyDescent="0.35">
      <c r="C778" s="38">
        <v>43260</v>
      </c>
      <c r="D778" s="39">
        <v>0.74892361111111105</v>
      </c>
      <c r="E778" s="40" t="s">
        <v>9</v>
      </c>
      <c r="F778" s="40">
        <v>11</v>
      </c>
      <c r="G778" s="40" t="s">
        <v>11</v>
      </c>
    </row>
    <row r="779" spans="3:7" ht="15" thickBot="1" x14ac:dyDescent="0.35">
      <c r="C779" s="38">
        <v>43260</v>
      </c>
      <c r="D779" s="39">
        <v>0.75009259259259264</v>
      </c>
      <c r="E779" s="40" t="s">
        <v>9</v>
      </c>
      <c r="F779" s="40">
        <v>10</v>
      </c>
      <c r="G779" s="40" t="s">
        <v>11</v>
      </c>
    </row>
    <row r="780" spans="3:7" ht="15" thickBot="1" x14ac:dyDescent="0.35">
      <c r="C780" s="38">
        <v>43260</v>
      </c>
      <c r="D780" s="39">
        <v>0.78329861111111121</v>
      </c>
      <c r="E780" s="40" t="s">
        <v>9</v>
      </c>
      <c r="F780" s="40">
        <v>11</v>
      </c>
      <c r="G780" s="40" t="s">
        <v>10</v>
      </c>
    </row>
    <row r="781" spans="3:7" ht="15" thickBot="1" x14ac:dyDescent="0.35">
      <c r="C781" s="38">
        <v>43260</v>
      </c>
      <c r="D781" s="39">
        <v>0.7833796296296297</v>
      </c>
      <c r="E781" s="40" t="s">
        <v>9</v>
      </c>
      <c r="F781" s="40">
        <v>10</v>
      </c>
      <c r="G781" s="40" t="s">
        <v>10</v>
      </c>
    </row>
    <row r="782" spans="3:7" ht="15" thickBot="1" x14ac:dyDescent="0.35">
      <c r="C782" s="38">
        <v>43260</v>
      </c>
      <c r="D782" s="39">
        <v>0.78481481481481474</v>
      </c>
      <c r="E782" s="40" t="s">
        <v>9</v>
      </c>
      <c r="F782" s="40">
        <v>10</v>
      </c>
      <c r="G782" s="40" t="s">
        <v>11</v>
      </c>
    </row>
    <row r="783" spans="3:7" ht="15" thickBot="1" x14ac:dyDescent="0.35">
      <c r="C783" s="38">
        <v>43260</v>
      </c>
      <c r="D783" s="39">
        <v>0.78524305555555562</v>
      </c>
      <c r="E783" s="40" t="s">
        <v>9</v>
      </c>
      <c r="F783" s="40">
        <v>14</v>
      </c>
      <c r="G783" s="40" t="s">
        <v>10</v>
      </c>
    </row>
    <row r="784" spans="3:7" ht="15" thickBot="1" x14ac:dyDescent="0.35">
      <c r="C784" s="38">
        <v>43260</v>
      </c>
      <c r="D784" s="39">
        <v>0.80800925925925926</v>
      </c>
      <c r="E784" s="40" t="s">
        <v>9</v>
      </c>
      <c r="F784" s="40">
        <v>15</v>
      </c>
      <c r="G784" s="40" t="s">
        <v>11</v>
      </c>
    </row>
    <row r="785" spans="3:7" ht="15" thickBot="1" x14ac:dyDescent="0.35">
      <c r="C785" s="38">
        <v>43260</v>
      </c>
      <c r="D785" s="39">
        <v>0.81436342592592592</v>
      </c>
      <c r="E785" s="40" t="s">
        <v>9</v>
      </c>
      <c r="F785" s="40">
        <v>22</v>
      </c>
      <c r="G785" s="40" t="s">
        <v>10</v>
      </c>
    </row>
    <row r="786" spans="3:7" ht="15" thickBot="1" x14ac:dyDescent="0.35">
      <c r="C786" s="38">
        <v>43260</v>
      </c>
      <c r="D786" s="39">
        <v>0.82406250000000003</v>
      </c>
      <c r="E786" s="40" t="s">
        <v>9</v>
      </c>
      <c r="F786" s="40">
        <v>10</v>
      </c>
      <c r="G786" s="40" t="s">
        <v>11</v>
      </c>
    </row>
    <row r="787" spans="3:7" ht="15" thickBot="1" x14ac:dyDescent="0.35">
      <c r="C787" s="38">
        <v>43260</v>
      </c>
      <c r="D787" s="39">
        <v>0.84652777777777777</v>
      </c>
      <c r="E787" s="40" t="s">
        <v>9</v>
      </c>
      <c r="F787" s="40">
        <v>10</v>
      </c>
      <c r="G787" s="40" t="s">
        <v>11</v>
      </c>
    </row>
    <row r="788" spans="3:7" ht="15" thickBot="1" x14ac:dyDescent="0.35">
      <c r="C788" s="38">
        <v>43260</v>
      </c>
      <c r="D788" s="39">
        <v>0.84804398148148152</v>
      </c>
      <c r="E788" s="40" t="s">
        <v>9</v>
      </c>
      <c r="F788" s="40">
        <v>9</v>
      </c>
      <c r="G788" s="40" t="s">
        <v>11</v>
      </c>
    </row>
    <row r="789" spans="3:7" ht="15" thickBot="1" x14ac:dyDescent="0.35">
      <c r="C789" s="38">
        <v>43260</v>
      </c>
      <c r="D789" s="39">
        <v>0.86271990740740734</v>
      </c>
      <c r="E789" s="40" t="s">
        <v>9</v>
      </c>
      <c r="F789" s="40">
        <v>11</v>
      </c>
      <c r="G789" s="40" t="s">
        <v>11</v>
      </c>
    </row>
    <row r="790" spans="3:7" ht="15" thickBot="1" x14ac:dyDescent="0.35">
      <c r="C790" s="38">
        <v>43260</v>
      </c>
      <c r="D790" s="39">
        <v>0.86552083333333341</v>
      </c>
      <c r="E790" s="40" t="s">
        <v>9</v>
      </c>
      <c r="F790" s="40">
        <v>23</v>
      </c>
      <c r="G790" s="40" t="s">
        <v>11</v>
      </c>
    </row>
    <row r="791" spans="3:7" ht="15" thickBot="1" x14ac:dyDescent="0.35">
      <c r="C791" s="38">
        <v>43260</v>
      </c>
      <c r="D791" s="39">
        <v>0.88046296296296289</v>
      </c>
      <c r="E791" s="40" t="s">
        <v>9</v>
      </c>
      <c r="F791" s="40">
        <v>15</v>
      </c>
      <c r="G791" s="40" t="s">
        <v>10</v>
      </c>
    </row>
    <row r="792" spans="3:7" ht="15" thickBot="1" x14ac:dyDescent="0.35">
      <c r="C792" s="38">
        <v>43260</v>
      </c>
      <c r="D792" s="39">
        <v>0.99886574074074075</v>
      </c>
      <c r="E792" s="40" t="s">
        <v>9</v>
      </c>
      <c r="F792" s="40">
        <v>27</v>
      </c>
      <c r="G792" s="40" t="s">
        <v>11</v>
      </c>
    </row>
    <row r="793" spans="3:7" ht="15" thickBot="1" x14ac:dyDescent="0.35">
      <c r="C793" s="38">
        <v>43261</v>
      </c>
      <c r="D793" s="39">
        <v>0.22439814814814815</v>
      </c>
      <c r="E793" s="40" t="s">
        <v>9</v>
      </c>
      <c r="F793" s="40">
        <v>11</v>
      </c>
      <c r="G793" s="40" t="s">
        <v>11</v>
      </c>
    </row>
    <row r="794" spans="3:7" ht="15" thickBot="1" x14ac:dyDescent="0.35">
      <c r="C794" s="38">
        <v>43261</v>
      </c>
      <c r="D794" s="39">
        <v>0.33643518518518517</v>
      </c>
      <c r="E794" s="40" t="s">
        <v>9</v>
      </c>
      <c r="F794" s="40">
        <v>13</v>
      </c>
      <c r="G794" s="40" t="s">
        <v>11</v>
      </c>
    </row>
    <row r="795" spans="3:7" ht="15" thickBot="1" x14ac:dyDescent="0.35">
      <c r="C795" s="38">
        <v>43261</v>
      </c>
      <c r="D795" s="39">
        <v>0.35706018518518517</v>
      </c>
      <c r="E795" s="40" t="s">
        <v>9</v>
      </c>
      <c r="F795" s="40">
        <v>21</v>
      </c>
      <c r="G795" s="40" t="s">
        <v>10</v>
      </c>
    </row>
    <row r="796" spans="3:7" ht="15" thickBot="1" x14ac:dyDescent="0.35">
      <c r="C796" s="38">
        <v>43261</v>
      </c>
      <c r="D796" s="39">
        <v>0.36100694444444442</v>
      </c>
      <c r="E796" s="40" t="s">
        <v>9</v>
      </c>
      <c r="F796" s="40">
        <v>13</v>
      </c>
      <c r="G796" s="40" t="s">
        <v>10</v>
      </c>
    </row>
    <row r="797" spans="3:7" ht="15" thickBot="1" x14ac:dyDescent="0.35">
      <c r="C797" s="38">
        <v>43261</v>
      </c>
      <c r="D797" s="39">
        <v>0.36121527777777779</v>
      </c>
      <c r="E797" s="40" t="s">
        <v>9</v>
      </c>
      <c r="F797" s="40">
        <v>19</v>
      </c>
      <c r="G797" s="40" t="s">
        <v>10</v>
      </c>
    </row>
    <row r="798" spans="3:7" ht="15" thickBot="1" x14ac:dyDescent="0.35">
      <c r="C798" s="38">
        <v>43261</v>
      </c>
      <c r="D798" s="39">
        <v>0.36208333333333331</v>
      </c>
      <c r="E798" s="40" t="s">
        <v>9</v>
      </c>
      <c r="F798" s="40">
        <v>10</v>
      </c>
      <c r="G798" s="40" t="s">
        <v>11</v>
      </c>
    </row>
    <row r="799" spans="3:7" ht="15" thickBot="1" x14ac:dyDescent="0.35">
      <c r="C799" s="38">
        <v>43261</v>
      </c>
      <c r="D799" s="39">
        <v>0.38914351851851853</v>
      </c>
      <c r="E799" s="40" t="s">
        <v>9</v>
      </c>
      <c r="F799" s="40">
        <v>10</v>
      </c>
      <c r="G799" s="40" t="s">
        <v>11</v>
      </c>
    </row>
    <row r="800" spans="3:7" ht="15" thickBot="1" x14ac:dyDescent="0.35">
      <c r="C800" s="38">
        <v>43261</v>
      </c>
      <c r="D800" s="39">
        <v>0.41616898148148151</v>
      </c>
      <c r="E800" s="40" t="s">
        <v>9</v>
      </c>
      <c r="F800" s="40">
        <v>7</v>
      </c>
      <c r="G800" s="40" t="s">
        <v>11</v>
      </c>
    </row>
    <row r="801" spans="3:7" ht="15" thickBot="1" x14ac:dyDescent="0.35">
      <c r="C801" s="38">
        <v>43261</v>
      </c>
      <c r="D801" s="39">
        <v>0.42306712962962961</v>
      </c>
      <c r="E801" s="40" t="s">
        <v>9</v>
      </c>
      <c r="F801" s="40">
        <v>11</v>
      </c>
      <c r="G801" s="40" t="s">
        <v>10</v>
      </c>
    </row>
    <row r="802" spans="3:7" ht="15" thickBot="1" x14ac:dyDescent="0.35">
      <c r="C802" s="38">
        <v>43261</v>
      </c>
      <c r="D802" s="39">
        <v>0.42506944444444444</v>
      </c>
      <c r="E802" s="40" t="s">
        <v>9</v>
      </c>
      <c r="F802" s="40">
        <v>10</v>
      </c>
      <c r="G802" s="40" t="s">
        <v>10</v>
      </c>
    </row>
    <row r="803" spans="3:7" ht="15" thickBot="1" x14ac:dyDescent="0.35">
      <c r="C803" s="38">
        <v>43261</v>
      </c>
      <c r="D803" s="39">
        <v>0.44480324074074074</v>
      </c>
      <c r="E803" s="40" t="s">
        <v>9</v>
      </c>
      <c r="F803" s="40">
        <v>11</v>
      </c>
      <c r="G803" s="40" t="s">
        <v>11</v>
      </c>
    </row>
    <row r="804" spans="3:7" ht="15" thickBot="1" x14ac:dyDescent="0.35">
      <c r="C804" s="38">
        <v>43261</v>
      </c>
      <c r="D804" s="39">
        <v>0.44965277777777773</v>
      </c>
      <c r="E804" s="40" t="s">
        <v>9</v>
      </c>
      <c r="F804" s="40">
        <v>26</v>
      </c>
      <c r="G804" s="40" t="s">
        <v>10</v>
      </c>
    </row>
    <row r="805" spans="3:7" ht="15" thickBot="1" x14ac:dyDescent="0.35">
      <c r="C805" s="38">
        <v>43261</v>
      </c>
      <c r="D805" s="39">
        <v>0.45158564814814817</v>
      </c>
      <c r="E805" s="40" t="s">
        <v>9</v>
      </c>
      <c r="F805" s="40">
        <v>12</v>
      </c>
      <c r="G805" s="40" t="s">
        <v>11</v>
      </c>
    </row>
    <row r="806" spans="3:7" ht="15" thickBot="1" x14ac:dyDescent="0.35">
      <c r="C806" s="38">
        <v>43261</v>
      </c>
      <c r="D806" s="39">
        <v>0.45302083333333337</v>
      </c>
      <c r="E806" s="40" t="s">
        <v>9</v>
      </c>
      <c r="F806" s="40">
        <v>12</v>
      </c>
      <c r="G806" s="40" t="s">
        <v>11</v>
      </c>
    </row>
    <row r="807" spans="3:7" ht="15" thickBot="1" x14ac:dyDescent="0.35">
      <c r="C807" s="38">
        <v>43261</v>
      </c>
      <c r="D807" s="39">
        <v>0.45366898148148144</v>
      </c>
      <c r="E807" s="40" t="s">
        <v>9</v>
      </c>
      <c r="F807" s="40">
        <v>39</v>
      </c>
      <c r="G807" s="40" t="s">
        <v>10</v>
      </c>
    </row>
    <row r="808" spans="3:7" ht="15" thickBot="1" x14ac:dyDescent="0.35">
      <c r="C808" s="38">
        <v>43261</v>
      </c>
      <c r="D808" s="39">
        <v>0.45868055555555554</v>
      </c>
      <c r="E808" s="40" t="s">
        <v>9</v>
      </c>
      <c r="F808" s="40">
        <v>10</v>
      </c>
      <c r="G808" s="40" t="s">
        <v>10</v>
      </c>
    </row>
    <row r="809" spans="3:7" ht="15" thickBot="1" x14ac:dyDescent="0.35">
      <c r="C809" s="38">
        <v>43261</v>
      </c>
      <c r="D809" s="39">
        <v>0.4597222222222222</v>
      </c>
      <c r="E809" s="40" t="s">
        <v>9</v>
      </c>
      <c r="F809" s="40">
        <v>10</v>
      </c>
      <c r="G809" s="40" t="s">
        <v>10</v>
      </c>
    </row>
    <row r="810" spans="3:7" ht="15" thickBot="1" x14ac:dyDescent="0.35">
      <c r="C810" s="38">
        <v>43261</v>
      </c>
      <c r="D810" s="39">
        <v>0.46273148148148152</v>
      </c>
      <c r="E810" s="40" t="s">
        <v>9</v>
      </c>
      <c r="F810" s="40">
        <v>27</v>
      </c>
      <c r="G810" s="40" t="s">
        <v>10</v>
      </c>
    </row>
    <row r="811" spans="3:7" ht="15" thickBot="1" x14ac:dyDescent="0.35">
      <c r="C811" s="38">
        <v>43261</v>
      </c>
      <c r="D811" s="39">
        <v>0.46325231481481483</v>
      </c>
      <c r="E811" s="40" t="s">
        <v>9</v>
      </c>
      <c r="F811" s="40">
        <v>11</v>
      </c>
      <c r="G811" s="40" t="s">
        <v>11</v>
      </c>
    </row>
    <row r="812" spans="3:7" ht="15" thickBot="1" x14ac:dyDescent="0.35">
      <c r="C812" s="38">
        <v>43261</v>
      </c>
      <c r="D812" s="39">
        <v>0.46364583333333331</v>
      </c>
      <c r="E812" s="40" t="s">
        <v>9</v>
      </c>
      <c r="F812" s="40">
        <v>10</v>
      </c>
      <c r="G812" s="40" t="s">
        <v>11</v>
      </c>
    </row>
    <row r="813" spans="3:7" ht="15" thickBot="1" x14ac:dyDescent="0.35">
      <c r="C813" s="38">
        <v>43261</v>
      </c>
      <c r="D813" s="39">
        <v>0.46945601851851854</v>
      </c>
      <c r="E813" s="40" t="s">
        <v>9</v>
      </c>
      <c r="F813" s="40">
        <v>11</v>
      </c>
      <c r="G813" s="40" t="s">
        <v>10</v>
      </c>
    </row>
    <row r="814" spans="3:7" ht="15" thickBot="1" x14ac:dyDescent="0.35">
      <c r="C814" s="38">
        <v>43261</v>
      </c>
      <c r="D814" s="39">
        <v>0.47145833333333331</v>
      </c>
      <c r="E814" s="40" t="s">
        <v>9</v>
      </c>
      <c r="F814" s="40">
        <v>12</v>
      </c>
      <c r="G814" s="40" t="s">
        <v>11</v>
      </c>
    </row>
    <row r="815" spans="3:7" ht="15" thickBot="1" x14ac:dyDescent="0.35">
      <c r="C815" s="38">
        <v>43261</v>
      </c>
      <c r="D815" s="39">
        <v>0.4739814814814815</v>
      </c>
      <c r="E815" s="40" t="s">
        <v>9</v>
      </c>
      <c r="F815" s="40">
        <v>26</v>
      </c>
      <c r="G815" s="40" t="s">
        <v>10</v>
      </c>
    </row>
    <row r="816" spans="3:7" ht="15" thickBot="1" x14ac:dyDescent="0.35">
      <c r="C816" s="38">
        <v>43261</v>
      </c>
      <c r="D816" s="39">
        <v>0.48466435185185186</v>
      </c>
      <c r="E816" s="40" t="s">
        <v>9</v>
      </c>
      <c r="F816" s="40">
        <v>26</v>
      </c>
      <c r="G816" s="40" t="s">
        <v>10</v>
      </c>
    </row>
    <row r="817" spans="3:7" ht="15" thickBot="1" x14ac:dyDescent="0.35">
      <c r="C817" s="38">
        <v>43261</v>
      </c>
      <c r="D817" s="39">
        <v>0.49409722222222219</v>
      </c>
      <c r="E817" s="40" t="s">
        <v>9</v>
      </c>
      <c r="F817" s="40">
        <v>16</v>
      </c>
      <c r="G817" s="40" t="s">
        <v>11</v>
      </c>
    </row>
    <row r="818" spans="3:7" ht="15" thickBot="1" x14ac:dyDescent="0.35">
      <c r="C818" s="38">
        <v>43261</v>
      </c>
      <c r="D818" s="39">
        <v>0.49412037037037032</v>
      </c>
      <c r="E818" s="40" t="s">
        <v>9</v>
      </c>
      <c r="F818" s="40">
        <v>16</v>
      </c>
      <c r="G818" s="40" t="s">
        <v>11</v>
      </c>
    </row>
    <row r="819" spans="3:7" ht="15" thickBot="1" x14ac:dyDescent="0.35">
      <c r="C819" s="38">
        <v>43261</v>
      </c>
      <c r="D819" s="39">
        <v>0.49416666666666664</v>
      </c>
      <c r="E819" s="40" t="s">
        <v>9</v>
      </c>
      <c r="F819" s="40">
        <v>14</v>
      </c>
      <c r="G819" s="40" t="s">
        <v>11</v>
      </c>
    </row>
    <row r="820" spans="3:7" ht="15" thickBot="1" x14ac:dyDescent="0.35">
      <c r="C820" s="38">
        <v>43261</v>
      </c>
      <c r="D820" s="39">
        <v>0.49480324074074072</v>
      </c>
      <c r="E820" s="40" t="s">
        <v>9</v>
      </c>
      <c r="F820" s="40">
        <v>18</v>
      </c>
      <c r="G820" s="40" t="s">
        <v>10</v>
      </c>
    </row>
    <row r="821" spans="3:7" ht="15" thickBot="1" x14ac:dyDescent="0.35">
      <c r="C821" s="38">
        <v>43261</v>
      </c>
      <c r="D821" s="39">
        <v>0.49488425925925927</v>
      </c>
      <c r="E821" s="40" t="s">
        <v>9</v>
      </c>
      <c r="F821" s="40">
        <v>16</v>
      </c>
      <c r="G821" s="40" t="s">
        <v>10</v>
      </c>
    </row>
    <row r="822" spans="3:7" ht="15" thickBot="1" x14ac:dyDescent="0.35">
      <c r="C822" s="38">
        <v>43261</v>
      </c>
      <c r="D822" s="39">
        <v>0.50494212962962959</v>
      </c>
      <c r="E822" s="40" t="s">
        <v>9</v>
      </c>
      <c r="F822" s="40">
        <v>17</v>
      </c>
      <c r="G822" s="40" t="s">
        <v>10</v>
      </c>
    </row>
    <row r="823" spans="3:7" ht="15" thickBot="1" x14ac:dyDescent="0.35">
      <c r="C823" s="38">
        <v>43261</v>
      </c>
      <c r="D823" s="39">
        <v>0.51185185185185189</v>
      </c>
      <c r="E823" s="40" t="s">
        <v>9</v>
      </c>
      <c r="F823" s="40">
        <v>14</v>
      </c>
      <c r="G823" s="40" t="s">
        <v>10</v>
      </c>
    </row>
    <row r="824" spans="3:7" ht="15" thickBot="1" x14ac:dyDescent="0.35">
      <c r="C824" s="38">
        <v>43261</v>
      </c>
      <c r="D824" s="39">
        <v>0.52748842592592593</v>
      </c>
      <c r="E824" s="40" t="s">
        <v>9</v>
      </c>
      <c r="F824" s="40">
        <v>15</v>
      </c>
      <c r="G824" s="40" t="s">
        <v>11</v>
      </c>
    </row>
    <row r="825" spans="3:7" ht="15" thickBot="1" x14ac:dyDescent="0.35">
      <c r="C825" s="38">
        <v>43261</v>
      </c>
      <c r="D825" s="39">
        <v>0.52972222222222221</v>
      </c>
      <c r="E825" s="40" t="s">
        <v>9</v>
      </c>
      <c r="F825" s="40">
        <v>19</v>
      </c>
      <c r="G825" s="40" t="s">
        <v>10</v>
      </c>
    </row>
    <row r="826" spans="3:7" ht="15" thickBot="1" x14ac:dyDescent="0.35">
      <c r="C826" s="38">
        <v>43261</v>
      </c>
      <c r="D826" s="39">
        <v>0.53134259259259264</v>
      </c>
      <c r="E826" s="40" t="s">
        <v>9</v>
      </c>
      <c r="F826" s="40">
        <v>18</v>
      </c>
      <c r="G826" s="40" t="s">
        <v>10</v>
      </c>
    </row>
    <row r="827" spans="3:7" ht="15" thickBot="1" x14ac:dyDescent="0.35">
      <c r="C827" s="38">
        <v>43261</v>
      </c>
      <c r="D827" s="39">
        <v>0.53160879629629632</v>
      </c>
      <c r="E827" s="40" t="s">
        <v>9</v>
      </c>
      <c r="F827" s="40">
        <v>12</v>
      </c>
      <c r="G827" s="40" t="s">
        <v>11</v>
      </c>
    </row>
    <row r="828" spans="3:7" ht="15" thickBot="1" x14ac:dyDescent="0.35">
      <c r="C828" s="38">
        <v>43261</v>
      </c>
      <c r="D828" s="39">
        <v>0.54190972222222222</v>
      </c>
      <c r="E828" s="40" t="s">
        <v>9</v>
      </c>
      <c r="F828" s="40">
        <v>23</v>
      </c>
      <c r="G828" s="40" t="s">
        <v>10</v>
      </c>
    </row>
    <row r="829" spans="3:7" ht="15" thickBot="1" x14ac:dyDescent="0.35">
      <c r="C829" s="38">
        <v>43261</v>
      </c>
      <c r="D829" s="39">
        <v>0.54326388888888888</v>
      </c>
      <c r="E829" s="40" t="s">
        <v>9</v>
      </c>
      <c r="F829" s="40">
        <v>18</v>
      </c>
      <c r="G829" s="40" t="s">
        <v>11</v>
      </c>
    </row>
    <row r="830" spans="3:7" ht="15" thickBot="1" x14ac:dyDescent="0.35">
      <c r="C830" s="38">
        <v>43261</v>
      </c>
      <c r="D830" s="39">
        <v>0.54328703703703707</v>
      </c>
      <c r="E830" s="40" t="s">
        <v>9</v>
      </c>
      <c r="F830" s="40">
        <v>11</v>
      </c>
      <c r="G830" s="40" t="s">
        <v>11</v>
      </c>
    </row>
    <row r="831" spans="3:7" ht="15" thickBot="1" x14ac:dyDescent="0.35">
      <c r="C831" s="38">
        <v>43261</v>
      </c>
      <c r="D831" s="39">
        <v>0.54756944444444444</v>
      </c>
      <c r="E831" s="40" t="s">
        <v>9</v>
      </c>
      <c r="F831" s="40">
        <v>12</v>
      </c>
      <c r="G831" s="40" t="s">
        <v>11</v>
      </c>
    </row>
    <row r="832" spans="3:7" ht="15" thickBot="1" x14ac:dyDescent="0.35">
      <c r="C832" s="38">
        <v>43261</v>
      </c>
      <c r="D832" s="39">
        <v>0.54825231481481485</v>
      </c>
      <c r="E832" s="40" t="s">
        <v>9</v>
      </c>
      <c r="F832" s="40">
        <v>11</v>
      </c>
      <c r="G832" s="40" t="s">
        <v>11</v>
      </c>
    </row>
    <row r="833" spans="3:7" ht="15" thickBot="1" x14ac:dyDescent="0.35">
      <c r="C833" s="38">
        <v>43261</v>
      </c>
      <c r="D833" s="39">
        <v>0.55421296296296296</v>
      </c>
      <c r="E833" s="40" t="s">
        <v>9</v>
      </c>
      <c r="F833" s="40">
        <v>21</v>
      </c>
      <c r="G833" s="40" t="s">
        <v>10</v>
      </c>
    </row>
    <row r="834" spans="3:7" ht="15" thickBot="1" x14ac:dyDescent="0.35">
      <c r="C834" s="38">
        <v>43261</v>
      </c>
      <c r="D834" s="39">
        <v>0.55424768518518519</v>
      </c>
      <c r="E834" s="40" t="s">
        <v>9</v>
      </c>
      <c r="F834" s="40">
        <v>26</v>
      </c>
      <c r="G834" s="40" t="s">
        <v>10</v>
      </c>
    </row>
    <row r="835" spans="3:7" ht="15" thickBot="1" x14ac:dyDescent="0.35">
      <c r="C835" s="38">
        <v>43261</v>
      </c>
      <c r="D835" s="39">
        <v>0.56042824074074071</v>
      </c>
      <c r="E835" s="40" t="s">
        <v>9</v>
      </c>
      <c r="F835" s="40">
        <v>19</v>
      </c>
      <c r="G835" s="40" t="s">
        <v>10</v>
      </c>
    </row>
    <row r="836" spans="3:7" ht="15" thickBot="1" x14ac:dyDescent="0.35">
      <c r="C836" s="38">
        <v>43261</v>
      </c>
      <c r="D836" s="39">
        <v>0.56347222222222226</v>
      </c>
      <c r="E836" s="40" t="s">
        <v>9</v>
      </c>
      <c r="F836" s="40">
        <v>19</v>
      </c>
      <c r="G836" s="40" t="s">
        <v>11</v>
      </c>
    </row>
    <row r="837" spans="3:7" ht="15" thickBot="1" x14ac:dyDescent="0.35">
      <c r="C837" s="38">
        <v>43261</v>
      </c>
      <c r="D837" s="39">
        <v>0.56564814814814812</v>
      </c>
      <c r="E837" s="40" t="s">
        <v>9</v>
      </c>
      <c r="F837" s="40">
        <v>12</v>
      </c>
      <c r="G837" s="40" t="s">
        <v>11</v>
      </c>
    </row>
    <row r="838" spans="3:7" ht="15" thickBot="1" x14ac:dyDescent="0.35">
      <c r="C838" s="38">
        <v>43261</v>
      </c>
      <c r="D838" s="39">
        <v>0.56958333333333333</v>
      </c>
      <c r="E838" s="40" t="s">
        <v>9</v>
      </c>
      <c r="F838" s="40">
        <v>15</v>
      </c>
      <c r="G838" s="40" t="s">
        <v>11</v>
      </c>
    </row>
    <row r="839" spans="3:7" ht="15" thickBot="1" x14ac:dyDescent="0.35">
      <c r="C839" s="38">
        <v>43261</v>
      </c>
      <c r="D839" s="39">
        <v>0.5721180555555555</v>
      </c>
      <c r="E839" s="40" t="s">
        <v>9</v>
      </c>
      <c r="F839" s="40">
        <v>11</v>
      </c>
      <c r="G839" s="40" t="s">
        <v>10</v>
      </c>
    </row>
    <row r="840" spans="3:7" ht="15" thickBot="1" x14ac:dyDescent="0.35">
      <c r="C840" s="38">
        <v>43261</v>
      </c>
      <c r="D840" s="39">
        <v>0.57224537037037038</v>
      </c>
      <c r="E840" s="40" t="s">
        <v>9</v>
      </c>
      <c r="F840" s="40">
        <v>16</v>
      </c>
      <c r="G840" s="40" t="s">
        <v>11</v>
      </c>
    </row>
    <row r="841" spans="3:7" ht="15" thickBot="1" x14ac:dyDescent="0.35">
      <c r="C841" s="38">
        <v>43261</v>
      </c>
      <c r="D841" s="39">
        <v>0.57225694444444442</v>
      </c>
      <c r="E841" s="40" t="s">
        <v>9</v>
      </c>
      <c r="F841" s="40">
        <v>10</v>
      </c>
      <c r="G841" s="40" t="s">
        <v>10</v>
      </c>
    </row>
    <row r="842" spans="3:7" ht="15" thickBot="1" x14ac:dyDescent="0.35">
      <c r="C842" s="38">
        <v>43261</v>
      </c>
      <c r="D842" s="39">
        <v>0.58737268518518515</v>
      </c>
      <c r="E842" s="40" t="s">
        <v>9</v>
      </c>
      <c r="F842" s="40">
        <v>10</v>
      </c>
      <c r="G842" s="40" t="s">
        <v>10</v>
      </c>
    </row>
    <row r="843" spans="3:7" ht="15" thickBot="1" x14ac:dyDescent="0.35">
      <c r="C843" s="38">
        <v>43261</v>
      </c>
      <c r="D843" s="39">
        <v>0.58738425925925919</v>
      </c>
      <c r="E843" s="40" t="s">
        <v>9</v>
      </c>
      <c r="F843" s="40">
        <v>9</v>
      </c>
      <c r="G843" s="40" t="s">
        <v>11</v>
      </c>
    </row>
    <row r="844" spans="3:7" ht="15" thickBot="1" x14ac:dyDescent="0.35">
      <c r="C844" s="38">
        <v>43261</v>
      </c>
      <c r="D844" s="39">
        <v>0.59630787037037036</v>
      </c>
      <c r="E844" s="40" t="s">
        <v>9</v>
      </c>
      <c r="F844" s="40">
        <v>8</v>
      </c>
      <c r="G844" s="40" t="s">
        <v>10</v>
      </c>
    </row>
    <row r="845" spans="3:7" ht="15" thickBot="1" x14ac:dyDescent="0.35">
      <c r="C845" s="38">
        <v>43261</v>
      </c>
      <c r="D845" s="39">
        <v>0.60045138888888883</v>
      </c>
      <c r="E845" s="40" t="s">
        <v>9</v>
      </c>
      <c r="F845" s="40">
        <v>13</v>
      </c>
      <c r="G845" s="40" t="s">
        <v>11</v>
      </c>
    </row>
    <row r="846" spans="3:7" ht="15" thickBot="1" x14ac:dyDescent="0.35">
      <c r="C846" s="38">
        <v>43261</v>
      </c>
      <c r="D846" s="39">
        <v>0.60666666666666669</v>
      </c>
      <c r="E846" s="40" t="s">
        <v>9</v>
      </c>
      <c r="F846" s="40">
        <v>11</v>
      </c>
      <c r="G846" s="40" t="s">
        <v>11</v>
      </c>
    </row>
    <row r="847" spans="3:7" ht="15" thickBot="1" x14ac:dyDescent="0.35">
      <c r="C847" s="38">
        <v>43261</v>
      </c>
      <c r="D847" s="39">
        <v>0.61026620370370377</v>
      </c>
      <c r="E847" s="40" t="s">
        <v>9</v>
      </c>
      <c r="F847" s="40">
        <v>10</v>
      </c>
      <c r="G847" s="40" t="s">
        <v>11</v>
      </c>
    </row>
    <row r="848" spans="3:7" ht="15" thickBot="1" x14ac:dyDescent="0.35">
      <c r="C848" s="38">
        <v>43261</v>
      </c>
      <c r="D848" s="39">
        <v>0.61805555555555558</v>
      </c>
      <c r="E848" s="40" t="s">
        <v>9</v>
      </c>
      <c r="F848" s="40">
        <v>11</v>
      </c>
      <c r="G848" s="40" t="s">
        <v>11</v>
      </c>
    </row>
    <row r="849" spans="3:7" ht="15" thickBot="1" x14ac:dyDescent="0.35">
      <c r="C849" s="38">
        <v>43261</v>
      </c>
      <c r="D849" s="39">
        <v>0.62281249999999999</v>
      </c>
      <c r="E849" s="40" t="s">
        <v>9</v>
      </c>
      <c r="F849" s="40">
        <v>27</v>
      </c>
      <c r="G849" s="40" t="s">
        <v>10</v>
      </c>
    </row>
    <row r="850" spans="3:7" ht="15" thickBot="1" x14ac:dyDescent="0.35">
      <c r="C850" s="38">
        <v>43261</v>
      </c>
      <c r="D850" s="39">
        <v>0.64380787037037035</v>
      </c>
      <c r="E850" s="40" t="s">
        <v>9</v>
      </c>
      <c r="F850" s="40">
        <v>11</v>
      </c>
      <c r="G850" s="40" t="s">
        <v>11</v>
      </c>
    </row>
    <row r="851" spans="3:7" ht="15" thickBot="1" x14ac:dyDescent="0.35">
      <c r="C851" s="38">
        <v>43261</v>
      </c>
      <c r="D851" s="39">
        <v>0.65418981481481475</v>
      </c>
      <c r="E851" s="40" t="s">
        <v>9</v>
      </c>
      <c r="F851" s="40">
        <v>12</v>
      </c>
      <c r="G851" s="40" t="s">
        <v>11</v>
      </c>
    </row>
    <row r="852" spans="3:7" ht="15" thickBot="1" x14ac:dyDescent="0.35">
      <c r="C852" s="38">
        <v>43261</v>
      </c>
      <c r="D852" s="39">
        <v>0.65443287037037035</v>
      </c>
      <c r="E852" s="40" t="s">
        <v>9</v>
      </c>
      <c r="F852" s="40">
        <v>22</v>
      </c>
      <c r="G852" s="40" t="s">
        <v>10</v>
      </c>
    </row>
    <row r="853" spans="3:7" ht="15" thickBot="1" x14ac:dyDescent="0.35">
      <c r="C853" s="38">
        <v>43261</v>
      </c>
      <c r="D853" s="39">
        <v>0.65884259259259259</v>
      </c>
      <c r="E853" s="40" t="s">
        <v>9</v>
      </c>
      <c r="F853" s="40">
        <v>21</v>
      </c>
      <c r="G853" s="40" t="s">
        <v>11</v>
      </c>
    </row>
    <row r="854" spans="3:7" ht="15" thickBot="1" x14ac:dyDescent="0.35">
      <c r="C854" s="38">
        <v>43261</v>
      </c>
      <c r="D854" s="39">
        <v>0.66035879629629635</v>
      </c>
      <c r="E854" s="40" t="s">
        <v>9</v>
      </c>
      <c r="F854" s="40">
        <v>20</v>
      </c>
      <c r="G854" s="40" t="s">
        <v>11</v>
      </c>
    </row>
    <row r="855" spans="3:7" ht="15" thickBot="1" x14ac:dyDescent="0.35">
      <c r="C855" s="38">
        <v>43261</v>
      </c>
      <c r="D855" s="39">
        <v>0.66037037037037039</v>
      </c>
      <c r="E855" s="40" t="s">
        <v>9</v>
      </c>
      <c r="F855" s="40">
        <v>12</v>
      </c>
      <c r="G855" s="40" t="s">
        <v>11</v>
      </c>
    </row>
    <row r="856" spans="3:7" ht="15" thickBot="1" x14ac:dyDescent="0.35">
      <c r="C856" s="38">
        <v>43261</v>
      </c>
      <c r="D856" s="39">
        <v>0.66104166666666664</v>
      </c>
      <c r="E856" s="40" t="s">
        <v>9</v>
      </c>
      <c r="F856" s="40">
        <v>11</v>
      </c>
      <c r="G856" s="40" t="s">
        <v>10</v>
      </c>
    </row>
    <row r="857" spans="3:7" ht="15" thickBot="1" x14ac:dyDescent="0.35">
      <c r="C857" s="38">
        <v>43261</v>
      </c>
      <c r="D857" s="39">
        <v>0.66140046296296295</v>
      </c>
      <c r="E857" s="40" t="s">
        <v>9</v>
      </c>
      <c r="F857" s="40">
        <v>13</v>
      </c>
      <c r="G857" s="40" t="s">
        <v>11</v>
      </c>
    </row>
    <row r="858" spans="3:7" ht="15" thickBot="1" x14ac:dyDescent="0.35">
      <c r="C858" s="38">
        <v>43261</v>
      </c>
      <c r="D858" s="39">
        <v>0.66143518518518518</v>
      </c>
      <c r="E858" s="40" t="s">
        <v>9</v>
      </c>
      <c r="F858" s="40">
        <v>24</v>
      </c>
      <c r="G858" s="40" t="s">
        <v>10</v>
      </c>
    </row>
    <row r="859" spans="3:7" ht="15" thickBot="1" x14ac:dyDescent="0.35">
      <c r="C859" s="38">
        <v>43261</v>
      </c>
      <c r="D859" s="39">
        <v>0.67849537037037033</v>
      </c>
      <c r="E859" s="40" t="s">
        <v>9</v>
      </c>
      <c r="F859" s="40">
        <v>20</v>
      </c>
      <c r="G859" s="40" t="s">
        <v>10</v>
      </c>
    </row>
    <row r="860" spans="3:7" ht="15" thickBot="1" x14ac:dyDescent="0.35">
      <c r="C860" s="38">
        <v>43261</v>
      </c>
      <c r="D860" s="39">
        <v>0.68101851851851858</v>
      </c>
      <c r="E860" s="40" t="s">
        <v>9</v>
      </c>
      <c r="F860" s="40">
        <v>27</v>
      </c>
      <c r="G860" s="40" t="s">
        <v>10</v>
      </c>
    </row>
    <row r="861" spans="3:7" ht="15" thickBot="1" x14ac:dyDescent="0.35">
      <c r="C861" s="38">
        <v>43261</v>
      </c>
      <c r="D861" s="39">
        <v>0.70253472222222213</v>
      </c>
      <c r="E861" s="40" t="s">
        <v>9</v>
      </c>
      <c r="F861" s="40">
        <v>11</v>
      </c>
      <c r="G861" s="40" t="s">
        <v>10</v>
      </c>
    </row>
    <row r="862" spans="3:7" ht="15" thickBot="1" x14ac:dyDescent="0.35">
      <c r="C862" s="38">
        <v>43261</v>
      </c>
      <c r="D862" s="39">
        <v>0.70899305555555558</v>
      </c>
      <c r="E862" s="40" t="s">
        <v>9</v>
      </c>
      <c r="F862" s="40">
        <v>28</v>
      </c>
      <c r="G862" s="40" t="s">
        <v>10</v>
      </c>
    </row>
    <row r="863" spans="3:7" ht="15" thickBot="1" x14ac:dyDescent="0.35">
      <c r="C863" s="38">
        <v>43261</v>
      </c>
      <c r="D863" s="39">
        <v>0.70983796296296298</v>
      </c>
      <c r="E863" s="40" t="s">
        <v>9</v>
      </c>
      <c r="F863" s="40">
        <v>11</v>
      </c>
      <c r="G863" s="40" t="s">
        <v>11</v>
      </c>
    </row>
    <row r="864" spans="3:7" ht="15" thickBot="1" x14ac:dyDescent="0.35">
      <c r="C864" s="38">
        <v>43261</v>
      </c>
      <c r="D864" s="39">
        <v>0.71190972222222226</v>
      </c>
      <c r="E864" s="40" t="s">
        <v>9</v>
      </c>
      <c r="F864" s="40">
        <v>21</v>
      </c>
      <c r="G864" s="40" t="s">
        <v>10</v>
      </c>
    </row>
    <row r="865" spans="3:7" ht="15" thickBot="1" x14ac:dyDescent="0.35">
      <c r="C865" s="38">
        <v>43261</v>
      </c>
      <c r="D865" s="39">
        <v>0.72010416666666666</v>
      </c>
      <c r="E865" s="40" t="s">
        <v>9</v>
      </c>
      <c r="F865" s="40">
        <v>21</v>
      </c>
      <c r="G865" s="40" t="s">
        <v>10</v>
      </c>
    </row>
    <row r="866" spans="3:7" ht="15" thickBot="1" x14ac:dyDescent="0.35">
      <c r="C866" s="38">
        <v>43261</v>
      </c>
      <c r="D866" s="39">
        <v>0.72890046296296296</v>
      </c>
      <c r="E866" s="40" t="s">
        <v>9</v>
      </c>
      <c r="F866" s="40">
        <v>14</v>
      </c>
      <c r="G866" s="40" t="s">
        <v>10</v>
      </c>
    </row>
    <row r="867" spans="3:7" ht="15" thickBot="1" x14ac:dyDescent="0.35">
      <c r="C867" s="38">
        <v>43261</v>
      </c>
      <c r="D867" s="39">
        <v>0.73025462962962961</v>
      </c>
      <c r="E867" s="40" t="s">
        <v>9</v>
      </c>
      <c r="F867" s="40">
        <v>22</v>
      </c>
      <c r="G867" s="40" t="s">
        <v>10</v>
      </c>
    </row>
    <row r="868" spans="3:7" ht="15" thickBot="1" x14ac:dyDescent="0.35">
      <c r="C868" s="38">
        <v>43261</v>
      </c>
      <c r="D868" s="39">
        <v>0.73460648148148155</v>
      </c>
      <c r="E868" s="40" t="s">
        <v>9</v>
      </c>
      <c r="F868" s="40">
        <v>10</v>
      </c>
      <c r="G868" s="40" t="s">
        <v>11</v>
      </c>
    </row>
    <row r="869" spans="3:7" ht="15" thickBot="1" x14ac:dyDescent="0.35">
      <c r="C869" s="38">
        <v>43261</v>
      </c>
      <c r="D869" s="39">
        <v>0.75023148148148155</v>
      </c>
      <c r="E869" s="40" t="s">
        <v>9</v>
      </c>
      <c r="F869" s="40">
        <v>27</v>
      </c>
      <c r="G869" s="40" t="s">
        <v>10</v>
      </c>
    </row>
    <row r="870" spans="3:7" ht="15" thickBot="1" x14ac:dyDescent="0.35">
      <c r="C870" s="38">
        <v>43261</v>
      </c>
      <c r="D870" s="39">
        <v>0.75047453703703704</v>
      </c>
      <c r="E870" s="40" t="s">
        <v>9</v>
      </c>
      <c r="F870" s="40">
        <v>18</v>
      </c>
      <c r="G870" s="40" t="s">
        <v>11</v>
      </c>
    </row>
    <row r="871" spans="3:7" ht="15" thickBot="1" x14ac:dyDescent="0.35">
      <c r="C871" s="38">
        <v>43261</v>
      </c>
      <c r="D871" s="39">
        <v>0.75048611111111108</v>
      </c>
      <c r="E871" s="40" t="s">
        <v>9</v>
      </c>
      <c r="F871" s="40">
        <v>18</v>
      </c>
      <c r="G871" s="40" t="s">
        <v>11</v>
      </c>
    </row>
    <row r="872" spans="3:7" ht="15" thickBot="1" x14ac:dyDescent="0.35">
      <c r="C872" s="38">
        <v>43261</v>
      </c>
      <c r="D872" s="39">
        <v>0.75053240740740745</v>
      </c>
      <c r="E872" s="40" t="s">
        <v>9</v>
      </c>
      <c r="F872" s="40">
        <v>15</v>
      </c>
      <c r="G872" s="40" t="s">
        <v>11</v>
      </c>
    </row>
    <row r="873" spans="3:7" ht="15" thickBot="1" x14ac:dyDescent="0.35">
      <c r="C873" s="38">
        <v>43261</v>
      </c>
      <c r="D873" s="39">
        <v>0.75089120370370377</v>
      </c>
      <c r="E873" s="40" t="s">
        <v>9</v>
      </c>
      <c r="F873" s="40">
        <v>11</v>
      </c>
      <c r="G873" s="40" t="s">
        <v>11</v>
      </c>
    </row>
    <row r="874" spans="3:7" ht="15" thickBot="1" x14ac:dyDescent="0.35">
      <c r="C874" s="38">
        <v>43261</v>
      </c>
      <c r="D874" s="39">
        <v>0.76465277777777774</v>
      </c>
      <c r="E874" s="40" t="s">
        <v>9</v>
      </c>
      <c r="F874" s="40">
        <v>10</v>
      </c>
      <c r="G874" s="40" t="s">
        <v>11</v>
      </c>
    </row>
    <row r="875" spans="3:7" ht="15" thickBot="1" x14ac:dyDescent="0.35">
      <c r="C875" s="38">
        <v>43261</v>
      </c>
      <c r="D875" s="39">
        <v>0.76593750000000005</v>
      </c>
      <c r="E875" s="40" t="s">
        <v>9</v>
      </c>
      <c r="F875" s="40">
        <v>11</v>
      </c>
      <c r="G875" s="40" t="s">
        <v>11</v>
      </c>
    </row>
    <row r="876" spans="3:7" ht="15" thickBot="1" x14ac:dyDescent="0.35">
      <c r="C876" s="38">
        <v>43261</v>
      </c>
      <c r="D876" s="39">
        <v>0.77607638888888886</v>
      </c>
      <c r="E876" s="40" t="s">
        <v>9</v>
      </c>
      <c r="F876" s="40">
        <v>10</v>
      </c>
      <c r="G876" s="40" t="s">
        <v>10</v>
      </c>
    </row>
    <row r="877" spans="3:7" ht="15" thickBot="1" x14ac:dyDescent="0.35">
      <c r="C877" s="38">
        <v>43261</v>
      </c>
      <c r="D877" s="39">
        <v>0.77679398148148149</v>
      </c>
      <c r="E877" s="40" t="s">
        <v>9</v>
      </c>
      <c r="F877" s="40">
        <v>12</v>
      </c>
      <c r="G877" s="40" t="s">
        <v>10</v>
      </c>
    </row>
    <row r="878" spans="3:7" ht="15" thickBot="1" x14ac:dyDescent="0.35">
      <c r="C878" s="38">
        <v>43261</v>
      </c>
      <c r="D878" s="39">
        <v>0.77765046296296303</v>
      </c>
      <c r="E878" s="40" t="s">
        <v>9</v>
      </c>
      <c r="F878" s="40">
        <v>31</v>
      </c>
      <c r="G878" s="40" t="s">
        <v>10</v>
      </c>
    </row>
    <row r="879" spans="3:7" ht="15" thickBot="1" x14ac:dyDescent="0.35">
      <c r="C879" s="38">
        <v>43261</v>
      </c>
      <c r="D879" s="39">
        <v>0.77899305555555554</v>
      </c>
      <c r="E879" s="40" t="s">
        <v>9</v>
      </c>
      <c r="F879" s="40">
        <v>21</v>
      </c>
      <c r="G879" s="40" t="s">
        <v>10</v>
      </c>
    </row>
    <row r="880" spans="3:7" ht="15" thickBot="1" x14ac:dyDescent="0.35">
      <c r="C880" s="38">
        <v>43261</v>
      </c>
      <c r="D880" s="39">
        <v>0.7790625000000001</v>
      </c>
      <c r="E880" s="40" t="s">
        <v>9</v>
      </c>
      <c r="F880" s="40">
        <v>26</v>
      </c>
      <c r="G880" s="40" t="s">
        <v>11</v>
      </c>
    </row>
    <row r="881" spans="3:7" ht="15" thickBot="1" x14ac:dyDescent="0.35">
      <c r="C881" s="38">
        <v>43261</v>
      </c>
      <c r="D881" s="39">
        <v>0.77907407407407403</v>
      </c>
      <c r="E881" s="40" t="s">
        <v>9</v>
      </c>
      <c r="F881" s="40">
        <v>25</v>
      </c>
      <c r="G881" s="40" t="s">
        <v>11</v>
      </c>
    </row>
    <row r="882" spans="3:7" ht="15" thickBot="1" x14ac:dyDescent="0.35">
      <c r="C882" s="38">
        <v>43261</v>
      </c>
      <c r="D882" s="39">
        <v>0.78093749999999995</v>
      </c>
      <c r="E882" s="40" t="s">
        <v>9</v>
      </c>
      <c r="F882" s="40">
        <v>16</v>
      </c>
      <c r="G882" s="40" t="s">
        <v>11</v>
      </c>
    </row>
    <row r="883" spans="3:7" ht="15" thickBot="1" x14ac:dyDescent="0.35">
      <c r="C883" s="38">
        <v>43261</v>
      </c>
      <c r="D883" s="39">
        <v>0.78483796296296304</v>
      </c>
      <c r="E883" s="40" t="s">
        <v>9</v>
      </c>
      <c r="F883" s="40">
        <v>13</v>
      </c>
      <c r="G883" s="40" t="s">
        <v>11</v>
      </c>
    </row>
    <row r="884" spans="3:7" ht="15" thickBot="1" x14ac:dyDescent="0.35">
      <c r="C884" s="38">
        <v>43261</v>
      </c>
      <c r="D884" s="39">
        <v>0.7852662037037037</v>
      </c>
      <c r="E884" s="40" t="s">
        <v>9</v>
      </c>
      <c r="F884" s="40">
        <v>12</v>
      </c>
      <c r="G884" s="40" t="s">
        <v>10</v>
      </c>
    </row>
    <row r="885" spans="3:7" ht="15" thickBot="1" x14ac:dyDescent="0.35">
      <c r="C885" s="38">
        <v>43261</v>
      </c>
      <c r="D885" s="39">
        <v>0.78582175925925923</v>
      </c>
      <c r="E885" s="40" t="s">
        <v>9</v>
      </c>
      <c r="F885" s="40">
        <v>28</v>
      </c>
      <c r="G885" s="40" t="s">
        <v>10</v>
      </c>
    </row>
    <row r="886" spans="3:7" ht="15" thickBot="1" x14ac:dyDescent="0.35">
      <c r="C886" s="38">
        <v>43261</v>
      </c>
      <c r="D886" s="39">
        <v>0.78628472222222223</v>
      </c>
      <c r="E886" s="40" t="s">
        <v>9</v>
      </c>
      <c r="F886" s="40">
        <v>11</v>
      </c>
      <c r="G886" s="40" t="s">
        <v>11</v>
      </c>
    </row>
    <row r="887" spans="3:7" ht="15" thickBot="1" x14ac:dyDescent="0.35">
      <c r="C887" s="38">
        <v>43261</v>
      </c>
      <c r="D887" s="39">
        <v>0.79503472222222227</v>
      </c>
      <c r="E887" s="40" t="s">
        <v>9</v>
      </c>
      <c r="F887" s="40">
        <v>10</v>
      </c>
      <c r="G887" s="40" t="s">
        <v>11</v>
      </c>
    </row>
    <row r="888" spans="3:7" ht="15" thickBot="1" x14ac:dyDescent="0.35">
      <c r="C888" s="38">
        <v>43261</v>
      </c>
      <c r="D888" s="39">
        <v>0.79913194444444446</v>
      </c>
      <c r="E888" s="40" t="s">
        <v>9</v>
      </c>
      <c r="F888" s="40">
        <v>11</v>
      </c>
      <c r="G888" s="40" t="s">
        <v>10</v>
      </c>
    </row>
    <row r="889" spans="3:7" ht="15" thickBot="1" x14ac:dyDescent="0.35">
      <c r="C889" s="38">
        <v>43261</v>
      </c>
      <c r="D889" s="39">
        <v>0.8097685185185185</v>
      </c>
      <c r="E889" s="40" t="s">
        <v>9</v>
      </c>
      <c r="F889" s="40">
        <v>18</v>
      </c>
      <c r="G889" s="40" t="s">
        <v>10</v>
      </c>
    </row>
    <row r="890" spans="3:7" ht="15" thickBot="1" x14ac:dyDescent="0.35">
      <c r="C890" s="38">
        <v>43261</v>
      </c>
      <c r="D890" s="39">
        <v>0.81312499999999999</v>
      </c>
      <c r="E890" s="40" t="s">
        <v>9</v>
      </c>
      <c r="F890" s="40">
        <v>20</v>
      </c>
      <c r="G890" s="40" t="s">
        <v>10</v>
      </c>
    </row>
    <row r="891" spans="3:7" ht="15" thickBot="1" x14ac:dyDescent="0.35">
      <c r="C891" s="38">
        <v>43261</v>
      </c>
      <c r="D891" s="39">
        <v>0.81562499999999993</v>
      </c>
      <c r="E891" s="40" t="s">
        <v>9</v>
      </c>
      <c r="F891" s="40">
        <v>18</v>
      </c>
      <c r="G891" s="40" t="s">
        <v>10</v>
      </c>
    </row>
    <row r="892" spans="3:7" ht="15" thickBot="1" x14ac:dyDescent="0.35">
      <c r="C892" s="38">
        <v>43261</v>
      </c>
      <c r="D892" s="39">
        <v>0.8158333333333333</v>
      </c>
      <c r="E892" s="40" t="s">
        <v>9</v>
      </c>
      <c r="F892" s="40">
        <v>14</v>
      </c>
      <c r="G892" s="40" t="s">
        <v>10</v>
      </c>
    </row>
    <row r="893" spans="3:7" ht="15" thickBot="1" x14ac:dyDescent="0.35">
      <c r="C893" s="38">
        <v>43261</v>
      </c>
      <c r="D893" s="39">
        <v>0.81590277777777775</v>
      </c>
      <c r="E893" s="40" t="s">
        <v>9</v>
      </c>
      <c r="F893" s="40">
        <v>10</v>
      </c>
      <c r="G893" s="40" t="s">
        <v>10</v>
      </c>
    </row>
    <row r="894" spans="3:7" ht="15" thickBot="1" x14ac:dyDescent="0.35">
      <c r="C894" s="38">
        <v>43261</v>
      </c>
      <c r="D894" s="39">
        <v>0.82348379629629631</v>
      </c>
      <c r="E894" s="40" t="s">
        <v>9</v>
      </c>
      <c r="F894" s="40">
        <v>12</v>
      </c>
      <c r="G894" s="40" t="s">
        <v>11</v>
      </c>
    </row>
    <row r="895" spans="3:7" ht="15" thickBot="1" x14ac:dyDescent="0.35">
      <c r="C895" s="38">
        <v>43261</v>
      </c>
      <c r="D895" s="39">
        <v>0.8305324074074073</v>
      </c>
      <c r="E895" s="40" t="s">
        <v>9</v>
      </c>
      <c r="F895" s="40">
        <v>12</v>
      </c>
      <c r="G895" s="40" t="s">
        <v>11</v>
      </c>
    </row>
    <row r="896" spans="3:7" ht="15" thickBot="1" x14ac:dyDescent="0.35">
      <c r="C896" s="38">
        <v>43261</v>
      </c>
      <c r="D896" s="39">
        <v>0.83070601851851855</v>
      </c>
      <c r="E896" s="40" t="s">
        <v>9</v>
      </c>
      <c r="F896" s="40">
        <v>16</v>
      </c>
      <c r="G896" s="40" t="s">
        <v>11</v>
      </c>
    </row>
    <row r="897" spans="3:7" ht="15" thickBot="1" x14ac:dyDescent="0.35">
      <c r="C897" s="38">
        <v>43261</v>
      </c>
      <c r="D897" s="39">
        <v>0.84</v>
      </c>
      <c r="E897" s="40" t="s">
        <v>9</v>
      </c>
      <c r="F897" s="40">
        <v>21</v>
      </c>
      <c r="G897" s="40" t="s">
        <v>10</v>
      </c>
    </row>
    <row r="898" spans="3:7" ht="15" thickBot="1" x14ac:dyDescent="0.35">
      <c r="C898" s="38">
        <v>43261</v>
      </c>
      <c r="D898" s="39">
        <v>0.84008101851851846</v>
      </c>
      <c r="E898" s="40" t="s">
        <v>9</v>
      </c>
      <c r="F898" s="40">
        <v>25</v>
      </c>
      <c r="G898" s="40" t="s">
        <v>10</v>
      </c>
    </row>
    <row r="899" spans="3:7" ht="15" thickBot="1" x14ac:dyDescent="0.35">
      <c r="C899" s="38">
        <v>43261</v>
      </c>
      <c r="D899" s="39">
        <v>0.84090277777777789</v>
      </c>
      <c r="E899" s="40" t="s">
        <v>9</v>
      </c>
      <c r="F899" s="40">
        <v>26</v>
      </c>
      <c r="G899" s="40" t="s">
        <v>10</v>
      </c>
    </row>
    <row r="900" spans="3:7" ht="15" thickBot="1" x14ac:dyDescent="0.35">
      <c r="C900" s="38">
        <v>43261</v>
      </c>
      <c r="D900" s="39">
        <v>0.8416203703703703</v>
      </c>
      <c r="E900" s="40" t="s">
        <v>9</v>
      </c>
      <c r="F900" s="40">
        <v>23</v>
      </c>
      <c r="G900" s="40" t="s">
        <v>10</v>
      </c>
    </row>
    <row r="901" spans="3:7" ht="15" thickBot="1" x14ac:dyDescent="0.35">
      <c r="C901" s="38">
        <v>43261</v>
      </c>
      <c r="D901" s="39">
        <v>0.84166666666666667</v>
      </c>
      <c r="E901" s="40" t="s">
        <v>9</v>
      </c>
      <c r="F901" s="40">
        <v>26</v>
      </c>
      <c r="G901" s="40" t="s">
        <v>10</v>
      </c>
    </row>
    <row r="902" spans="3:7" ht="15" thickBot="1" x14ac:dyDescent="0.35">
      <c r="C902" s="38">
        <v>43261</v>
      </c>
      <c r="D902" s="39">
        <v>0.84237268518518515</v>
      </c>
      <c r="E902" s="40" t="s">
        <v>9</v>
      </c>
      <c r="F902" s="40">
        <v>11</v>
      </c>
      <c r="G902" s="40" t="s">
        <v>10</v>
      </c>
    </row>
    <row r="903" spans="3:7" ht="15" thickBot="1" x14ac:dyDescent="0.35">
      <c r="C903" s="38">
        <v>43261</v>
      </c>
      <c r="D903" s="39">
        <v>0.84239583333333334</v>
      </c>
      <c r="E903" s="40" t="s">
        <v>9</v>
      </c>
      <c r="F903" s="40">
        <v>10</v>
      </c>
      <c r="G903" s="40" t="s">
        <v>10</v>
      </c>
    </row>
    <row r="904" spans="3:7" ht="15" thickBot="1" x14ac:dyDescent="0.35">
      <c r="C904" s="38">
        <v>43261</v>
      </c>
      <c r="D904" s="39">
        <v>0.84240740740740738</v>
      </c>
      <c r="E904" s="40" t="s">
        <v>9</v>
      </c>
      <c r="F904" s="40">
        <v>10</v>
      </c>
      <c r="G904" s="40" t="s">
        <v>10</v>
      </c>
    </row>
    <row r="905" spans="3:7" ht="15" thickBot="1" x14ac:dyDescent="0.35">
      <c r="C905" s="38">
        <v>43261</v>
      </c>
      <c r="D905" s="39">
        <v>0.85011574074074081</v>
      </c>
      <c r="E905" s="40" t="s">
        <v>9</v>
      </c>
      <c r="F905" s="40">
        <v>11</v>
      </c>
      <c r="G905" s="40" t="s">
        <v>11</v>
      </c>
    </row>
    <row r="906" spans="3:7" ht="15" thickBot="1" x14ac:dyDescent="0.35">
      <c r="C906" s="38">
        <v>43261</v>
      </c>
      <c r="D906" s="39">
        <v>0.85013888888888889</v>
      </c>
      <c r="E906" s="40" t="s">
        <v>9</v>
      </c>
      <c r="F906" s="40">
        <v>9</v>
      </c>
      <c r="G906" s="40" t="s">
        <v>11</v>
      </c>
    </row>
    <row r="907" spans="3:7" ht="15" thickBot="1" x14ac:dyDescent="0.35">
      <c r="C907" s="38">
        <v>43261</v>
      </c>
      <c r="D907" s="39">
        <v>0.85015046296296293</v>
      </c>
      <c r="E907" s="40" t="s">
        <v>9</v>
      </c>
      <c r="F907" s="40">
        <v>18</v>
      </c>
      <c r="G907" s="40" t="s">
        <v>11</v>
      </c>
    </row>
    <row r="908" spans="3:7" ht="15" thickBot="1" x14ac:dyDescent="0.35">
      <c r="C908" s="38">
        <v>43261</v>
      </c>
      <c r="D908" s="39">
        <v>0.85020833333333334</v>
      </c>
      <c r="E908" s="40" t="s">
        <v>9</v>
      </c>
      <c r="F908" s="40">
        <v>17</v>
      </c>
      <c r="G908" s="40" t="s">
        <v>11</v>
      </c>
    </row>
    <row r="909" spans="3:7" ht="15" thickBot="1" x14ac:dyDescent="0.35">
      <c r="C909" s="38">
        <v>43261</v>
      </c>
      <c r="D909" s="39">
        <v>0.87321759259259257</v>
      </c>
      <c r="E909" s="40" t="s">
        <v>9</v>
      </c>
      <c r="F909" s="40">
        <v>11</v>
      </c>
      <c r="G909" s="40" t="s">
        <v>10</v>
      </c>
    </row>
    <row r="910" spans="3:7" ht="15" thickBot="1" x14ac:dyDescent="0.35">
      <c r="C910" s="41">
        <v>43261</v>
      </c>
      <c r="D910" s="42">
        <v>0.87966435185185177</v>
      </c>
      <c r="E910" s="43" t="s">
        <v>9</v>
      </c>
      <c r="F910" s="43">
        <v>10</v>
      </c>
      <c r="G910" s="43" t="s">
        <v>11</v>
      </c>
    </row>
    <row r="911" spans="3:7" ht="15" thickBot="1" x14ac:dyDescent="0.35">
      <c r="C911" s="44">
        <v>43262</v>
      </c>
      <c r="D911" s="45">
        <v>0.12865740740740741</v>
      </c>
      <c r="E911" s="46" t="s">
        <v>9</v>
      </c>
      <c r="F911" s="46">
        <v>15</v>
      </c>
      <c r="G911" s="46" t="s">
        <v>11</v>
      </c>
    </row>
    <row r="912" spans="3:7" ht="15" thickBot="1" x14ac:dyDescent="0.35">
      <c r="C912" s="38">
        <v>43262</v>
      </c>
      <c r="D912" s="39">
        <v>0.1287962962962963</v>
      </c>
      <c r="E912" s="40" t="s">
        <v>9</v>
      </c>
      <c r="F912" s="40">
        <v>17</v>
      </c>
      <c r="G912" s="40" t="s">
        <v>11</v>
      </c>
    </row>
    <row r="913" spans="3:7" ht="15" thickBot="1" x14ac:dyDescent="0.35">
      <c r="C913" s="38">
        <v>43262</v>
      </c>
      <c r="D913" s="39">
        <v>0.27081018518518518</v>
      </c>
      <c r="E913" s="40" t="s">
        <v>9</v>
      </c>
      <c r="F913" s="40">
        <v>14</v>
      </c>
      <c r="G913" s="40" t="s">
        <v>11</v>
      </c>
    </row>
    <row r="914" spans="3:7" ht="15" thickBot="1" x14ac:dyDescent="0.35">
      <c r="C914" s="38">
        <v>43262</v>
      </c>
      <c r="D914" s="39">
        <v>0.28697916666666667</v>
      </c>
      <c r="E914" s="40" t="s">
        <v>9</v>
      </c>
      <c r="F914" s="40">
        <v>15</v>
      </c>
      <c r="G914" s="40" t="s">
        <v>11</v>
      </c>
    </row>
    <row r="915" spans="3:7" ht="15" thickBot="1" x14ac:dyDescent="0.35">
      <c r="C915" s="38">
        <v>43262</v>
      </c>
      <c r="D915" s="39">
        <v>0.29614583333333333</v>
      </c>
      <c r="E915" s="40" t="s">
        <v>9</v>
      </c>
      <c r="F915" s="40">
        <v>10</v>
      </c>
      <c r="G915" s="40" t="s">
        <v>11</v>
      </c>
    </row>
    <row r="916" spans="3:7" ht="15" thickBot="1" x14ac:dyDescent="0.35">
      <c r="C916" s="38">
        <v>43262</v>
      </c>
      <c r="D916" s="39">
        <v>0.29851851851851852</v>
      </c>
      <c r="E916" s="40" t="s">
        <v>9</v>
      </c>
      <c r="F916" s="40">
        <v>17</v>
      </c>
      <c r="G916" s="40" t="s">
        <v>11</v>
      </c>
    </row>
    <row r="917" spans="3:7" ht="15" thickBot="1" x14ac:dyDescent="0.35">
      <c r="C917" s="38">
        <v>43262</v>
      </c>
      <c r="D917" s="39">
        <v>0.29854166666666665</v>
      </c>
      <c r="E917" s="40" t="s">
        <v>9</v>
      </c>
      <c r="F917" s="40">
        <v>10</v>
      </c>
      <c r="G917" s="40" t="s">
        <v>11</v>
      </c>
    </row>
    <row r="918" spans="3:7" ht="15" thickBot="1" x14ac:dyDescent="0.35">
      <c r="C918" s="38">
        <v>43262</v>
      </c>
      <c r="D918" s="39">
        <v>0.31031249999999999</v>
      </c>
      <c r="E918" s="40" t="s">
        <v>9</v>
      </c>
      <c r="F918" s="40">
        <v>14</v>
      </c>
      <c r="G918" s="40" t="s">
        <v>11</v>
      </c>
    </row>
    <row r="919" spans="3:7" x14ac:dyDescent="0.3">
      <c r="C919" s="47">
        <v>43262</v>
      </c>
      <c r="D919" s="48">
        <v>0.3129513888888889</v>
      </c>
      <c r="E919" s="49" t="s">
        <v>9</v>
      </c>
      <c r="F919" s="49">
        <v>12</v>
      </c>
      <c r="G919" s="49" t="s">
        <v>11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1B17E-A97E-4862-A2B3-9E5D402D17E9}">
  <dimension ref="C4:T1003"/>
  <sheetViews>
    <sheetView workbookViewId="0"/>
  </sheetViews>
  <sheetFormatPr defaultRowHeight="14.4" x14ac:dyDescent="0.3"/>
  <cols>
    <col min="3" max="3" width="12" customWidth="1"/>
    <col min="4" max="4" width="9.33203125" bestFit="1" customWidth="1"/>
    <col min="5" max="5" width="10.5546875" customWidth="1"/>
    <col min="6" max="6" width="11.5546875" bestFit="1" customWidth="1"/>
    <col min="7" max="7" width="9.33203125" bestFit="1" customWidth="1"/>
    <col min="10" max="10" width="34" customWidth="1"/>
    <col min="20" max="20" width="12.109375" customWidth="1"/>
  </cols>
  <sheetData>
    <row r="4" spans="3:20" ht="15" thickBot="1" x14ac:dyDescent="0.35">
      <c r="C4" s="50" t="s">
        <v>0</v>
      </c>
      <c r="D4" s="50" t="s">
        <v>1</v>
      </c>
      <c r="E4" s="50" t="s">
        <v>2</v>
      </c>
      <c r="F4" s="50" t="s">
        <v>3</v>
      </c>
      <c r="G4" s="50" t="s">
        <v>4</v>
      </c>
    </row>
    <row r="5" spans="3:20" ht="15" thickBot="1" x14ac:dyDescent="0.35">
      <c r="C5" s="51" t="s">
        <v>5</v>
      </c>
      <c r="D5" s="51">
        <v>15</v>
      </c>
      <c r="E5" s="51">
        <v>43269</v>
      </c>
      <c r="F5" s="51">
        <v>0.32548611111111109</v>
      </c>
      <c r="G5" s="51">
        <v>0.5</v>
      </c>
    </row>
    <row r="6" spans="3:20" x14ac:dyDescent="0.3">
      <c r="C6" s="52" t="s">
        <v>2</v>
      </c>
      <c r="D6" s="52" t="s">
        <v>3</v>
      </c>
      <c r="E6" s="52" t="s">
        <v>6</v>
      </c>
      <c r="F6" s="52" t="s">
        <v>7</v>
      </c>
      <c r="G6" s="52" t="s">
        <v>8</v>
      </c>
    </row>
    <row r="7" spans="3:20" ht="15" thickBot="1" x14ac:dyDescent="0.35">
      <c r="C7" s="29">
        <v>43262</v>
      </c>
      <c r="D7" s="30">
        <v>0.12865740740740741</v>
      </c>
      <c r="E7" s="31" t="s">
        <v>9</v>
      </c>
      <c r="F7" s="31">
        <v>15</v>
      </c>
      <c r="G7" s="31" t="s">
        <v>11</v>
      </c>
    </row>
    <row r="8" spans="3:20" ht="15" thickBot="1" x14ac:dyDescent="0.35">
      <c r="C8" s="10">
        <v>43262</v>
      </c>
      <c r="D8" s="11">
        <v>0.1287962962962963</v>
      </c>
      <c r="E8" s="12" t="s">
        <v>9</v>
      </c>
      <c r="F8" s="12">
        <v>17</v>
      </c>
      <c r="G8" s="12" t="s">
        <v>11</v>
      </c>
    </row>
    <row r="9" spans="3:20" ht="15" thickBot="1" x14ac:dyDescent="0.35">
      <c r="C9" s="10">
        <v>43262</v>
      </c>
      <c r="D9" s="11">
        <v>0.27081018518518518</v>
      </c>
      <c r="E9" s="12" t="s">
        <v>9</v>
      </c>
      <c r="F9" s="12">
        <v>14</v>
      </c>
      <c r="G9" s="12" t="s">
        <v>11</v>
      </c>
      <c r="J9" t="s">
        <v>12</v>
      </c>
      <c r="K9" s="13">
        <f>SUM( K11:R11 )</f>
        <v>982</v>
      </c>
      <c r="L9" s="13"/>
      <c r="M9" s="14"/>
      <c r="N9" s="14"/>
      <c r="O9" s="14"/>
      <c r="P9" s="14"/>
      <c r="Q9" s="14"/>
      <c r="R9" s="14"/>
    </row>
    <row r="10" spans="3:20" ht="15" thickBot="1" x14ac:dyDescent="0.35">
      <c r="C10" s="10">
        <v>43262</v>
      </c>
      <c r="D10" s="11">
        <v>0.28697916666666667</v>
      </c>
      <c r="E10" s="12" t="s">
        <v>9</v>
      </c>
      <c r="F10" s="12">
        <v>15</v>
      </c>
      <c r="G10" s="12" t="s">
        <v>11</v>
      </c>
      <c r="K10" s="14" t="s">
        <v>72</v>
      </c>
      <c r="L10" s="14" t="s">
        <v>73</v>
      </c>
      <c r="M10" s="14" t="s">
        <v>74</v>
      </c>
      <c r="N10" s="14" t="s">
        <v>75</v>
      </c>
      <c r="O10" s="14" t="s">
        <v>76</v>
      </c>
      <c r="P10" s="14" t="s">
        <v>77</v>
      </c>
      <c r="Q10" s="14" t="s">
        <v>78</v>
      </c>
      <c r="R10" s="14"/>
      <c r="S10" s="14" t="s">
        <v>20</v>
      </c>
    </row>
    <row r="11" spans="3:20" ht="15" thickBot="1" x14ac:dyDescent="0.35">
      <c r="C11" s="10">
        <v>43262</v>
      </c>
      <c r="D11" s="11">
        <v>0.29614583333333333</v>
      </c>
      <c r="E11" s="12" t="s">
        <v>9</v>
      </c>
      <c r="F11" s="12">
        <v>10</v>
      </c>
      <c r="G11" s="12" t="s">
        <v>11</v>
      </c>
      <c r="J11" t="s">
        <v>21</v>
      </c>
      <c r="K11" s="13">
        <f>COUNTIFS($C$7:$C$988, "=2018-06-11" )</f>
        <v>205</v>
      </c>
      <c r="L11" s="13">
        <f>COUNTIFS($C$7:$C$988, "=2018-06-12" )</f>
        <v>178</v>
      </c>
      <c r="M11" s="13">
        <f>COUNTIFS($C$7:$C$988, "=2018-06-13" )</f>
        <v>123</v>
      </c>
      <c r="N11" s="13">
        <f>COUNTIFS($C$7:$C$988, "=2018-06-14" )</f>
        <v>169</v>
      </c>
      <c r="O11" s="13">
        <f>COUNTIFS($C$7:$C$988, "=2018-06-15" )</f>
        <v>137</v>
      </c>
      <c r="P11" s="13">
        <f>COUNTIFS($C$7:$C$988, "=2018-06-16" )</f>
        <v>67</v>
      </c>
      <c r="Q11" s="13">
        <f>COUNTIFS($C$7:$C$988, "=2018-06-17" )</f>
        <v>103</v>
      </c>
      <c r="R11" s="13"/>
      <c r="S11" s="13">
        <f>SUM( K11:Q11 )</f>
        <v>982</v>
      </c>
    </row>
    <row r="12" spans="3:20" ht="15" thickBot="1" x14ac:dyDescent="0.35">
      <c r="C12" s="10">
        <v>43262</v>
      </c>
      <c r="D12" s="11">
        <v>0.29851851851851852</v>
      </c>
      <c r="E12" s="12" t="s">
        <v>9</v>
      </c>
      <c r="F12" s="12">
        <v>17</v>
      </c>
      <c r="G12" s="12" t="s">
        <v>11</v>
      </c>
      <c r="J12" t="s">
        <v>22</v>
      </c>
      <c r="K12" s="13">
        <f>COUNTIFS($C$7:$C$988, "=2018-06-11",  $F$7:$F$988, "&gt;30" )</f>
        <v>4</v>
      </c>
      <c r="L12" s="13">
        <f>COUNTIFS($C$7:$C$988, "=2018-06-12", $F$7:$F$988, "&gt;30" )</f>
        <v>3</v>
      </c>
      <c r="M12" s="13">
        <f>COUNTIFS($C$7:$C$988, "=2018-06-13", $F$7:$F$988, "&gt;30" )</f>
        <v>1</v>
      </c>
      <c r="N12" s="13">
        <f>COUNTIFS($C$7:$C$988, "=2018-06-14", $F$7:$F$988, "&gt;30" )</f>
        <v>2</v>
      </c>
      <c r="O12" s="13">
        <f>COUNTIFS($C$7:$C$988, "=2018-06-15", $F$7:$F$988, "&gt;30" )</f>
        <v>0</v>
      </c>
      <c r="P12" s="13">
        <f>COUNTIFS($C$7:$C$988, "=2018-06-16", $F$7:$F$988, "&gt;30" )</f>
        <v>0</v>
      </c>
      <c r="Q12" s="13">
        <f>COUNTIFS($C$7:$C$988, "=2018-06-17", $F$7:$F$988, "&gt;30" )</f>
        <v>1</v>
      </c>
      <c r="R12" s="13"/>
      <c r="S12" s="13">
        <f>SUM( K12:R12 )</f>
        <v>11</v>
      </c>
      <c r="T12" s="15">
        <f>S12/S11</f>
        <v>1.1201629327902239E-2</v>
      </c>
    </row>
    <row r="13" spans="3:20" ht="15" thickBot="1" x14ac:dyDescent="0.35">
      <c r="C13" s="10">
        <v>43262</v>
      </c>
      <c r="D13" s="11">
        <v>0.29854166666666665</v>
      </c>
      <c r="E13" s="12" t="s">
        <v>9</v>
      </c>
      <c r="F13" s="12">
        <v>10</v>
      </c>
      <c r="G13" s="12" t="s">
        <v>11</v>
      </c>
    </row>
    <row r="14" spans="3:20" ht="15" thickBot="1" x14ac:dyDescent="0.35">
      <c r="C14" s="10">
        <v>43262</v>
      </c>
      <c r="D14" s="11">
        <v>0.31031249999999999</v>
      </c>
      <c r="E14" s="12" t="s">
        <v>9</v>
      </c>
      <c r="F14" s="12">
        <v>14</v>
      </c>
      <c r="G14" s="12" t="s">
        <v>11</v>
      </c>
    </row>
    <row r="15" spans="3:20" ht="15" thickBot="1" x14ac:dyDescent="0.35">
      <c r="C15" s="53">
        <v>43262</v>
      </c>
      <c r="D15" s="54">
        <v>0.3129513888888889</v>
      </c>
      <c r="E15" s="55" t="s">
        <v>9</v>
      </c>
      <c r="F15" s="55">
        <v>12</v>
      </c>
      <c r="G15" s="55" t="s">
        <v>11</v>
      </c>
    </row>
    <row r="16" spans="3:20" ht="15" thickBot="1" x14ac:dyDescent="0.35">
      <c r="C16" s="10">
        <v>43262</v>
      </c>
      <c r="D16" s="11">
        <v>0.32851851851851849</v>
      </c>
      <c r="E16" s="12" t="s">
        <v>9</v>
      </c>
      <c r="F16" s="12">
        <v>10</v>
      </c>
      <c r="G16" s="12" t="s">
        <v>11</v>
      </c>
    </row>
    <row r="17" spans="3:7" ht="15" thickBot="1" x14ac:dyDescent="0.35">
      <c r="C17" s="10">
        <v>43262</v>
      </c>
      <c r="D17" s="11">
        <v>0.32940972222222226</v>
      </c>
      <c r="E17" s="12" t="s">
        <v>9</v>
      </c>
      <c r="F17" s="12">
        <v>10</v>
      </c>
      <c r="G17" s="12" t="s">
        <v>11</v>
      </c>
    </row>
    <row r="18" spans="3:7" ht="15" thickBot="1" x14ac:dyDescent="0.35">
      <c r="C18" s="10">
        <v>43262</v>
      </c>
      <c r="D18" s="11">
        <v>0.33538194444444441</v>
      </c>
      <c r="E18" s="12" t="s">
        <v>9</v>
      </c>
      <c r="F18" s="12">
        <v>11</v>
      </c>
      <c r="G18" s="12" t="s">
        <v>11</v>
      </c>
    </row>
    <row r="19" spans="3:7" ht="15" thickBot="1" x14ac:dyDescent="0.35">
      <c r="C19" s="10">
        <v>43262</v>
      </c>
      <c r="D19" s="11">
        <v>0.33703703703703702</v>
      </c>
      <c r="E19" s="12" t="s">
        <v>9</v>
      </c>
      <c r="F19" s="12">
        <v>10</v>
      </c>
      <c r="G19" s="12" t="s">
        <v>11</v>
      </c>
    </row>
    <row r="20" spans="3:7" ht="15" thickBot="1" x14ac:dyDescent="0.35">
      <c r="C20" s="10">
        <v>43262</v>
      </c>
      <c r="D20" s="11">
        <v>0.33712962962962961</v>
      </c>
      <c r="E20" s="12" t="s">
        <v>9</v>
      </c>
      <c r="F20" s="12">
        <v>12</v>
      </c>
      <c r="G20" s="12" t="s">
        <v>11</v>
      </c>
    </row>
    <row r="21" spans="3:7" ht="15" thickBot="1" x14ac:dyDescent="0.35">
      <c r="C21" s="10">
        <v>43262</v>
      </c>
      <c r="D21" s="11">
        <v>0.34037037037037038</v>
      </c>
      <c r="E21" s="12" t="s">
        <v>9</v>
      </c>
      <c r="F21" s="12">
        <v>12</v>
      </c>
      <c r="G21" s="12" t="s">
        <v>10</v>
      </c>
    </row>
    <row r="22" spans="3:7" ht="15" thickBot="1" x14ac:dyDescent="0.35">
      <c r="C22" s="10">
        <v>43262</v>
      </c>
      <c r="D22" s="11">
        <v>0.34734953703703703</v>
      </c>
      <c r="E22" s="12" t="s">
        <v>9</v>
      </c>
      <c r="F22" s="12">
        <v>29</v>
      </c>
      <c r="G22" s="12" t="s">
        <v>11</v>
      </c>
    </row>
    <row r="23" spans="3:7" ht="15" thickBot="1" x14ac:dyDescent="0.35">
      <c r="C23" s="10">
        <v>43262</v>
      </c>
      <c r="D23" s="11">
        <v>0.35493055555555553</v>
      </c>
      <c r="E23" s="12" t="s">
        <v>9</v>
      </c>
      <c r="F23" s="12">
        <v>11</v>
      </c>
      <c r="G23" s="12" t="s">
        <v>11</v>
      </c>
    </row>
    <row r="24" spans="3:7" ht="15" thickBot="1" x14ac:dyDescent="0.35">
      <c r="C24" s="10">
        <v>43262</v>
      </c>
      <c r="D24" s="11">
        <v>0.37099537037037034</v>
      </c>
      <c r="E24" s="12" t="s">
        <v>9</v>
      </c>
      <c r="F24" s="12">
        <v>12</v>
      </c>
      <c r="G24" s="12" t="s">
        <v>11</v>
      </c>
    </row>
    <row r="25" spans="3:7" ht="15" thickBot="1" x14ac:dyDescent="0.35">
      <c r="C25" s="10">
        <v>43262</v>
      </c>
      <c r="D25" s="11">
        <v>0.37657407407407412</v>
      </c>
      <c r="E25" s="12" t="s">
        <v>9</v>
      </c>
      <c r="F25" s="12">
        <v>13</v>
      </c>
      <c r="G25" s="12" t="s">
        <v>10</v>
      </c>
    </row>
    <row r="26" spans="3:7" ht="15" thickBot="1" x14ac:dyDescent="0.35">
      <c r="C26" s="10">
        <v>43262</v>
      </c>
      <c r="D26" s="11">
        <v>0.39239583333333333</v>
      </c>
      <c r="E26" s="12" t="s">
        <v>9</v>
      </c>
      <c r="F26" s="12">
        <v>12</v>
      </c>
      <c r="G26" s="12" t="s">
        <v>11</v>
      </c>
    </row>
    <row r="27" spans="3:7" ht="15" thickBot="1" x14ac:dyDescent="0.35">
      <c r="C27" s="10">
        <v>43262</v>
      </c>
      <c r="D27" s="11">
        <v>0.40201388888888889</v>
      </c>
      <c r="E27" s="12" t="s">
        <v>9</v>
      </c>
      <c r="F27" s="12">
        <v>24</v>
      </c>
      <c r="G27" s="12" t="s">
        <v>10</v>
      </c>
    </row>
    <row r="28" spans="3:7" ht="15" thickBot="1" x14ac:dyDescent="0.35">
      <c r="C28" s="10">
        <v>43262</v>
      </c>
      <c r="D28" s="11">
        <v>0.46895833333333337</v>
      </c>
      <c r="E28" s="12" t="s">
        <v>9</v>
      </c>
      <c r="F28" s="12">
        <v>22</v>
      </c>
      <c r="G28" s="12" t="s">
        <v>10</v>
      </c>
    </row>
    <row r="29" spans="3:7" ht="15" thickBot="1" x14ac:dyDescent="0.35">
      <c r="C29" s="10">
        <v>43262</v>
      </c>
      <c r="D29" s="11">
        <v>0.48885416666666665</v>
      </c>
      <c r="E29" s="12" t="s">
        <v>9</v>
      </c>
      <c r="F29" s="12">
        <v>30</v>
      </c>
      <c r="G29" s="12" t="s">
        <v>10</v>
      </c>
    </row>
    <row r="30" spans="3:7" ht="15" thickBot="1" x14ac:dyDescent="0.35">
      <c r="C30" s="10">
        <v>43262</v>
      </c>
      <c r="D30" s="11">
        <v>0.48964120370370368</v>
      </c>
      <c r="E30" s="12" t="s">
        <v>9</v>
      </c>
      <c r="F30" s="12">
        <v>13</v>
      </c>
      <c r="G30" s="12" t="s">
        <v>11</v>
      </c>
    </row>
    <row r="31" spans="3:7" ht="15" thickBot="1" x14ac:dyDescent="0.35">
      <c r="C31" s="10">
        <v>43262</v>
      </c>
      <c r="D31" s="11">
        <v>0.49015046296296294</v>
      </c>
      <c r="E31" s="12" t="s">
        <v>9</v>
      </c>
      <c r="F31" s="12">
        <v>12</v>
      </c>
      <c r="G31" s="12" t="s">
        <v>11</v>
      </c>
    </row>
    <row r="32" spans="3:7" ht="15" thickBot="1" x14ac:dyDescent="0.35">
      <c r="C32" s="10">
        <v>43262</v>
      </c>
      <c r="D32" s="11">
        <v>0.49601851851851847</v>
      </c>
      <c r="E32" s="12" t="s">
        <v>9</v>
      </c>
      <c r="F32" s="12">
        <v>12</v>
      </c>
      <c r="G32" s="12" t="s">
        <v>10</v>
      </c>
    </row>
    <row r="33" spans="3:7" ht="15" thickBot="1" x14ac:dyDescent="0.35">
      <c r="C33" s="10">
        <v>43262</v>
      </c>
      <c r="D33" s="11">
        <v>0.54376157407407411</v>
      </c>
      <c r="E33" s="12" t="s">
        <v>9</v>
      </c>
      <c r="F33" s="12">
        <v>21</v>
      </c>
      <c r="G33" s="12" t="s">
        <v>10</v>
      </c>
    </row>
    <row r="34" spans="3:7" ht="15" thickBot="1" x14ac:dyDescent="0.35">
      <c r="C34" s="10">
        <v>43262</v>
      </c>
      <c r="D34" s="11">
        <v>0.55004629629629631</v>
      </c>
      <c r="E34" s="12" t="s">
        <v>9</v>
      </c>
      <c r="F34" s="12">
        <v>22</v>
      </c>
      <c r="G34" s="12" t="s">
        <v>11</v>
      </c>
    </row>
    <row r="35" spans="3:7" ht="15" thickBot="1" x14ac:dyDescent="0.35">
      <c r="C35" s="10">
        <v>43262</v>
      </c>
      <c r="D35" s="11">
        <v>0.56046296296296294</v>
      </c>
      <c r="E35" s="12" t="s">
        <v>9</v>
      </c>
      <c r="F35" s="12">
        <v>14</v>
      </c>
      <c r="G35" s="12" t="s">
        <v>10</v>
      </c>
    </row>
    <row r="36" spans="3:7" ht="15" thickBot="1" x14ac:dyDescent="0.35">
      <c r="C36" s="10">
        <v>43262</v>
      </c>
      <c r="D36" s="11">
        <v>0.58104166666666668</v>
      </c>
      <c r="E36" s="12" t="s">
        <v>9</v>
      </c>
      <c r="F36" s="12">
        <v>13</v>
      </c>
      <c r="G36" s="12" t="s">
        <v>11</v>
      </c>
    </row>
    <row r="37" spans="3:7" ht="15" thickBot="1" x14ac:dyDescent="0.35">
      <c r="C37" s="10">
        <v>43262</v>
      </c>
      <c r="D37" s="11">
        <v>0.58540509259259255</v>
      </c>
      <c r="E37" s="12" t="s">
        <v>9</v>
      </c>
      <c r="F37" s="12">
        <v>12</v>
      </c>
      <c r="G37" s="12" t="s">
        <v>11</v>
      </c>
    </row>
    <row r="38" spans="3:7" ht="15" thickBot="1" x14ac:dyDescent="0.35">
      <c r="C38" s="10">
        <v>43262</v>
      </c>
      <c r="D38" s="11">
        <v>0.58984953703703702</v>
      </c>
      <c r="E38" s="12" t="s">
        <v>9</v>
      </c>
      <c r="F38" s="12">
        <v>11</v>
      </c>
      <c r="G38" s="12" t="s">
        <v>11</v>
      </c>
    </row>
    <row r="39" spans="3:7" ht="15" thickBot="1" x14ac:dyDescent="0.35">
      <c r="C39" s="10">
        <v>43262</v>
      </c>
      <c r="D39" s="11">
        <v>0.59732638888888889</v>
      </c>
      <c r="E39" s="12" t="s">
        <v>9</v>
      </c>
      <c r="F39" s="12">
        <v>16</v>
      </c>
      <c r="G39" s="12" t="s">
        <v>10</v>
      </c>
    </row>
    <row r="40" spans="3:7" ht="15" thickBot="1" x14ac:dyDescent="0.35">
      <c r="C40" s="10">
        <v>43262</v>
      </c>
      <c r="D40" s="11">
        <v>0.59734953703703708</v>
      </c>
      <c r="E40" s="12" t="s">
        <v>9</v>
      </c>
      <c r="F40" s="12">
        <v>11</v>
      </c>
      <c r="G40" s="12" t="s">
        <v>10</v>
      </c>
    </row>
    <row r="41" spans="3:7" ht="15" thickBot="1" x14ac:dyDescent="0.35">
      <c r="C41" s="10">
        <v>43262</v>
      </c>
      <c r="D41" s="11">
        <v>0.59968750000000004</v>
      </c>
      <c r="E41" s="12" t="s">
        <v>9</v>
      </c>
      <c r="F41" s="12">
        <v>15</v>
      </c>
      <c r="G41" s="12" t="s">
        <v>11</v>
      </c>
    </row>
    <row r="42" spans="3:7" ht="15" thickBot="1" x14ac:dyDescent="0.35">
      <c r="C42" s="10">
        <v>43262</v>
      </c>
      <c r="D42" s="11">
        <v>0.61298611111111112</v>
      </c>
      <c r="E42" s="12" t="s">
        <v>9</v>
      </c>
      <c r="F42" s="12">
        <v>22</v>
      </c>
      <c r="G42" s="12" t="s">
        <v>11</v>
      </c>
    </row>
    <row r="43" spans="3:7" ht="15" thickBot="1" x14ac:dyDescent="0.35">
      <c r="C43" s="10">
        <v>43262</v>
      </c>
      <c r="D43" s="11">
        <v>0.61299768518518516</v>
      </c>
      <c r="E43" s="12" t="s">
        <v>9</v>
      </c>
      <c r="F43" s="12">
        <v>25</v>
      </c>
      <c r="G43" s="12" t="s">
        <v>11</v>
      </c>
    </row>
    <row r="44" spans="3:7" ht="15" thickBot="1" x14ac:dyDescent="0.35">
      <c r="C44" s="10">
        <v>43262</v>
      </c>
      <c r="D44" s="11">
        <v>0.64690972222222221</v>
      </c>
      <c r="E44" s="12" t="s">
        <v>9</v>
      </c>
      <c r="F44" s="12">
        <v>21</v>
      </c>
      <c r="G44" s="12" t="s">
        <v>10</v>
      </c>
    </row>
    <row r="45" spans="3:7" ht="15" thickBot="1" x14ac:dyDescent="0.35">
      <c r="C45" s="10">
        <v>43262</v>
      </c>
      <c r="D45" s="11">
        <v>0.64693287037037039</v>
      </c>
      <c r="E45" s="12" t="s">
        <v>9</v>
      </c>
      <c r="F45" s="12">
        <v>12</v>
      </c>
      <c r="G45" s="12" t="s">
        <v>10</v>
      </c>
    </row>
    <row r="46" spans="3:7" ht="15" thickBot="1" x14ac:dyDescent="0.35">
      <c r="C46" s="10">
        <v>43262</v>
      </c>
      <c r="D46" s="11">
        <v>0.64694444444444443</v>
      </c>
      <c r="E46" s="12" t="s">
        <v>9</v>
      </c>
      <c r="F46" s="12">
        <v>16</v>
      </c>
      <c r="G46" s="12" t="s">
        <v>10</v>
      </c>
    </row>
    <row r="47" spans="3:7" ht="15" thickBot="1" x14ac:dyDescent="0.35">
      <c r="C47" s="10">
        <v>43262</v>
      </c>
      <c r="D47" s="11">
        <v>0.64697916666666666</v>
      </c>
      <c r="E47" s="12" t="s">
        <v>9</v>
      </c>
      <c r="F47" s="12">
        <v>9</v>
      </c>
      <c r="G47" s="12" t="s">
        <v>10</v>
      </c>
    </row>
    <row r="48" spans="3:7" ht="15" thickBot="1" x14ac:dyDescent="0.35">
      <c r="C48" s="10">
        <v>43262</v>
      </c>
      <c r="D48" s="11">
        <v>0.65510416666666671</v>
      </c>
      <c r="E48" s="12" t="s">
        <v>9</v>
      </c>
      <c r="F48" s="12">
        <v>11</v>
      </c>
      <c r="G48" s="12" t="s">
        <v>10</v>
      </c>
    </row>
    <row r="49" spans="3:7" ht="15" thickBot="1" x14ac:dyDescent="0.35">
      <c r="C49" s="10">
        <v>43262</v>
      </c>
      <c r="D49" s="11">
        <v>0.65515046296296298</v>
      </c>
      <c r="E49" s="12" t="s">
        <v>9</v>
      </c>
      <c r="F49" s="12">
        <v>22</v>
      </c>
      <c r="G49" s="12" t="s">
        <v>10</v>
      </c>
    </row>
    <row r="50" spans="3:7" ht="15" thickBot="1" x14ac:dyDescent="0.35">
      <c r="C50" s="10">
        <v>43262</v>
      </c>
      <c r="D50" s="11">
        <v>0.65517361111111116</v>
      </c>
      <c r="E50" s="12" t="s">
        <v>9</v>
      </c>
      <c r="F50" s="12">
        <v>15</v>
      </c>
      <c r="G50" s="12" t="s">
        <v>10</v>
      </c>
    </row>
    <row r="51" spans="3:7" ht="15" thickBot="1" x14ac:dyDescent="0.35">
      <c r="C51" s="10">
        <v>43262</v>
      </c>
      <c r="D51" s="11">
        <v>0.6759722222222222</v>
      </c>
      <c r="E51" s="12" t="s">
        <v>9</v>
      </c>
      <c r="F51" s="12">
        <v>20</v>
      </c>
      <c r="G51" s="12" t="s">
        <v>10</v>
      </c>
    </row>
    <row r="52" spans="3:7" ht="15" thickBot="1" x14ac:dyDescent="0.35">
      <c r="C52" s="10">
        <v>43262</v>
      </c>
      <c r="D52" s="11">
        <v>0.67712962962962964</v>
      </c>
      <c r="E52" s="12" t="s">
        <v>9</v>
      </c>
      <c r="F52" s="12">
        <v>12</v>
      </c>
      <c r="G52" s="12" t="s">
        <v>11</v>
      </c>
    </row>
    <row r="53" spans="3:7" ht="15" thickBot="1" x14ac:dyDescent="0.35">
      <c r="C53" s="10">
        <v>43262</v>
      </c>
      <c r="D53" s="11">
        <v>0.68950231481481483</v>
      </c>
      <c r="E53" s="12" t="s">
        <v>9</v>
      </c>
      <c r="F53" s="12">
        <v>13</v>
      </c>
      <c r="G53" s="12" t="s">
        <v>10</v>
      </c>
    </row>
    <row r="54" spans="3:7" ht="15" thickBot="1" x14ac:dyDescent="0.35">
      <c r="C54" s="10">
        <v>43262</v>
      </c>
      <c r="D54" s="11">
        <v>0.69156249999999997</v>
      </c>
      <c r="E54" s="12" t="s">
        <v>9</v>
      </c>
      <c r="F54" s="12">
        <v>16</v>
      </c>
      <c r="G54" s="12" t="s">
        <v>11</v>
      </c>
    </row>
    <row r="55" spans="3:7" ht="15" thickBot="1" x14ac:dyDescent="0.35">
      <c r="C55" s="10">
        <v>43262</v>
      </c>
      <c r="D55" s="11">
        <v>0.69160879629629635</v>
      </c>
      <c r="E55" s="12" t="s">
        <v>9</v>
      </c>
      <c r="F55" s="12">
        <v>12</v>
      </c>
      <c r="G55" s="12" t="s">
        <v>11</v>
      </c>
    </row>
    <row r="56" spans="3:7" ht="15" thickBot="1" x14ac:dyDescent="0.35">
      <c r="C56" s="10">
        <v>43262</v>
      </c>
      <c r="D56" s="11">
        <v>0.69275462962962964</v>
      </c>
      <c r="E56" s="12" t="s">
        <v>9</v>
      </c>
      <c r="F56" s="12">
        <v>18</v>
      </c>
      <c r="G56" s="12" t="s">
        <v>10</v>
      </c>
    </row>
    <row r="57" spans="3:7" ht="15" thickBot="1" x14ac:dyDescent="0.35">
      <c r="C57" s="10">
        <v>43262</v>
      </c>
      <c r="D57" s="11">
        <v>0.69276620370370379</v>
      </c>
      <c r="E57" s="12" t="s">
        <v>9</v>
      </c>
      <c r="F57" s="12">
        <v>19</v>
      </c>
      <c r="G57" s="12" t="s">
        <v>10</v>
      </c>
    </row>
    <row r="58" spans="3:7" ht="15" thickBot="1" x14ac:dyDescent="0.35">
      <c r="C58" s="10">
        <v>43262</v>
      </c>
      <c r="D58" s="11">
        <v>0.69277777777777771</v>
      </c>
      <c r="E58" s="12" t="s">
        <v>9</v>
      </c>
      <c r="F58" s="12">
        <v>20</v>
      </c>
      <c r="G58" s="12" t="s">
        <v>10</v>
      </c>
    </row>
    <row r="59" spans="3:7" ht="15" thickBot="1" x14ac:dyDescent="0.35">
      <c r="C59" s="10">
        <v>43262</v>
      </c>
      <c r="D59" s="11">
        <v>0.69283564814814813</v>
      </c>
      <c r="E59" s="12" t="s">
        <v>9</v>
      </c>
      <c r="F59" s="12">
        <v>21</v>
      </c>
      <c r="G59" s="12" t="s">
        <v>10</v>
      </c>
    </row>
    <row r="60" spans="3:7" ht="15" thickBot="1" x14ac:dyDescent="0.35">
      <c r="C60" s="10">
        <v>43262</v>
      </c>
      <c r="D60" s="11">
        <v>0.69450231481481473</v>
      </c>
      <c r="E60" s="12" t="s">
        <v>9</v>
      </c>
      <c r="F60" s="12">
        <v>25</v>
      </c>
      <c r="G60" s="12" t="s">
        <v>10</v>
      </c>
    </row>
    <row r="61" spans="3:7" ht="15" thickBot="1" x14ac:dyDescent="0.35">
      <c r="C61" s="10">
        <v>43262</v>
      </c>
      <c r="D61" s="11">
        <v>0.69452546296296302</v>
      </c>
      <c r="E61" s="12" t="s">
        <v>9</v>
      </c>
      <c r="F61" s="12">
        <v>23</v>
      </c>
      <c r="G61" s="12" t="s">
        <v>10</v>
      </c>
    </row>
    <row r="62" spans="3:7" ht="15" thickBot="1" x14ac:dyDescent="0.35">
      <c r="C62" s="10">
        <v>43262</v>
      </c>
      <c r="D62" s="11">
        <v>0.69646990740740744</v>
      </c>
      <c r="E62" s="12" t="s">
        <v>9</v>
      </c>
      <c r="F62" s="12">
        <v>24</v>
      </c>
      <c r="G62" s="12" t="s">
        <v>11</v>
      </c>
    </row>
    <row r="63" spans="3:7" ht="15" thickBot="1" x14ac:dyDescent="0.35">
      <c r="C63" s="10">
        <v>43262</v>
      </c>
      <c r="D63" s="11">
        <v>0.69652777777777775</v>
      </c>
      <c r="E63" s="12" t="s">
        <v>9</v>
      </c>
      <c r="F63" s="12">
        <v>22</v>
      </c>
      <c r="G63" s="12" t="s">
        <v>11</v>
      </c>
    </row>
    <row r="64" spans="3:7" ht="15" thickBot="1" x14ac:dyDescent="0.35">
      <c r="C64" s="10">
        <v>43262</v>
      </c>
      <c r="D64" s="11">
        <v>0.69655092592592593</v>
      </c>
      <c r="E64" s="12" t="s">
        <v>9</v>
      </c>
      <c r="F64" s="12">
        <v>15</v>
      </c>
      <c r="G64" s="12" t="s">
        <v>11</v>
      </c>
    </row>
    <row r="65" spans="3:7" ht="15" thickBot="1" x14ac:dyDescent="0.35">
      <c r="C65" s="10">
        <v>43262</v>
      </c>
      <c r="D65" s="11">
        <v>0.69679398148148142</v>
      </c>
      <c r="E65" s="12" t="s">
        <v>9</v>
      </c>
      <c r="F65" s="12">
        <v>28</v>
      </c>
      <c r="G65" s="12" t="s">
        <v>10</v>
      </c>
    </row>
    <row r="66" spans="3:7" ht="15" thickBot="1" x14ac:dyDescent="0.35">
      <c r="C66" s="10">
        <v>43262</v>
      </c>
      <c r="D66" s="11">
        <v>0.69681712962962961</v>
      </c>
      <c r="E66" s="12" t="s">
        <v>9</v>
      </c>
      <c r="F66" s="12">
        <v>26</v>
      </c>
      <c r="G66" s="12" t="s">
        <v>10</v>
      </c>
    </row>
    <row r="67" spans="3:7" ht="15" thickBot="1" x14ac:dyDescent="0.35">
      <c r="C67" s="10">
        <v>43262</v>
      </c>
      <c r="D67" s="11">
        <v>0.69684027777777768</v>
      </c>
      <c r="E67" s="12" t="s">
        <v>9</v>
      </c>
      <c r="F67" s="12">
        <v>29</v>
      </c>
      <c r="G67" s="12" t="s">
        <v>10</v>
      </c>
    </row>
    <row r="68" spans="3:7" ht="15" thickBot="1" x14ac:dyDescent="0.35">
      <c r="C68" s="10">
        <v>43262</v>
      </c>
      <c r="D68" s="11">
        <v>0.69793981481481471</v>
      </c>
      <c r="E68" s="12" t="s">
        <v>9</v>
      </c>
      <c r="F68" s="12">
        <v>13</v>
      </c>
      <c r="G68" s="12" t="s">
        <v>10</v>
      </c>
    </row>
    <row r="69" spans="3:7" ht="15" thickBot="1" x14ac:dyDescent="0.35">
      <c r="C69" s="10">
        <v>43262</v>
      </c>
      <c r="D69" s="11">
        <v>0.69918981481481479</v>
      </c>
      <c r="E69" s="12" t="s">
        <v>9</v>
      </c>
      <c r="F69" s="12">
        <v>22</v>
      </c>
      <c r="G69" s="12" t="s">
        <v>10</v>
      </c>
    </row>
    <row r="70" spans="3:7" ht="15" thickBot="1" x14ac:dyDescent="0.35">
      <c r="C70" s="10">
        <v>43262</v>
      </c>
      <c r="D70" s="11">
        <v>0.70053240740740741</v>
      </c>
      <c r="E70" s="12" t="s">
        <v>9</v>
      </c>
      <c r="F70" s="12">
        <v>17</v>
      </c>
      <c r="G70" s="12" t="s">
        <v>10</v>
      </c>
    </row>
    <row r="71" spans="3:7" ht="15" thickBot="1" x14ac:dyDescent="0.35">
      <c r="C71" s="10">
        <v>43262</v>
      </c>
      <c r="D71" s="11">
        <v>0.70057870370370379</v>
      </c>
      <c r="E71" s="12" t="s">
        <v>9</v>
      </c>
      <c r="F71" s="12">
        <v>26</v>
      </c>
      <c r="G71" s="12" t="s">
        <v>10</v>
      </c>
    </row>
    <row r="72" spans="3:7" ht="15" thickBot="1" x14ac:dyDescent="0.35">
      <c r="C72" s="10">
        <v>43262</v>
      </c>
      <c r="D72" s="11">
        <v>0.70057870370370379</v>
      </c>
      <c r="E72" s="12" t="s">
        <v>9</v>
      </c>
      <c r="F72" s="12">
        <v>27</v>
      </c>
      <c r="G72" s="12" t="s">
        <v>10</v>
      </c>
    </row>
    <row r="73" spans="3:7" ht="15" thickBot="1" x14ac:dyDescent="0.35">
      <c r="C73" s="10">
        <v>43262</v>
      </c>
      <c r="D73" s="11">
        <v>0.70158564814814817</v>
      </c>
      <c r="E73" s="12" t="s">
        <v>9</v>
      </c>
      <c r="F73" s="12">
        <v>12</v>
      </c>
      <c r="G73" s="12" t="s">
        <v>11</v>
      </c>
    </row>
    <row r="74" spans="3:7" ht="15" thickBot="1" x14ac:dyDescent="0.35">
      <c r="C74" s="10">
        <v>43262</v>
      </c>
      <c r="D74" s="11">
        <v>0.70177083333333334</v>
      </c>
      <c r="E74" s="12" t="s">
        <v>9</v>
      </c>
      <c r="F74" s="12">
        <v>10</v>
      </c>
      <c r="G74" s="12" t="s">
        <v>10</v>
      </c>
    </row>
    <row r="75" spans="3:7" ht="15" thickBot="1" x14ac:dyDescent="0.35">
      <c r="C75" s="10">
        <v>43262</v>
      </c>
      <c r="D75" s="11">
        <v>0.70179398148148142</v>
      </c>
      <c r="E75" s="12" t="s">
        <v>9</v>
      </c>
      <c r="F75" s="12">
        <v>8</v>
      </c>
      <c r="G75" s="12" t="s">
        <v>10</v>
      </c>
    </row>
    <row r="76" spans="3:7" ht="15" thickBot="1" x14ac:dyDescent="0.35">
      <c r="C76" s="10">
        <v>43262</v>
      </c>
      <c r="D76" s="11">
        <v>0.70180555555555557</v>
      </c>
      <c r="E76" s="12" t="s">
        <v>9</v>
      </c>
      <c r="F76" s="12">
        <v>9</v>
      </c>
      <c r="G76" s="12" t="s">
        <v>10</v>
      </c>
    </row>
    <row r="77" spans="3:7" ht="15" thickBot="1" x14ac:dyDescent="0.35">
      <c r="C77" s="10">
        <v>43262</v>
      </c>
      <c r="D77" s="11">
        <v>0.70181712962962972</v>
      </c>
      <c r="E77" s="12" t="s">
        <v>9</v>
      </c>
      <c r="F77" s="12">
        <v>10</v>
      </c>
      <c r="G77" s="12" t="s">
        <v>10</v>
      </c>
    </row>
    <row r="78" spans="3:7" ht="15" thickBot="1" x14ac:dyDescent="0.35">
      <c r="C78" s="10">
        <v>43262</v>
      </c>
      <c r="D78" s="11">
        <v>0.70182870370370365</v>
      </c>
      <c r="E78" s="12" t="s">
        <v>9</v>
      </c>
      <c r="F78" s="12">
        <v>10</v>
      </c>
      <c r="G78" s="12" t="s">
        <v>10</v>
      </c>
    </row>
    <row r="79" spans="3:7" ht="15" thickBot="1" x14ac:dyDescent="0.35">
      <c r="C79" s="10">
        <v>43262</v>
      </c>
      <c r="D79" s="11">
        <v>0.7018402777777778</v>
      </c>
      <c r="E79" s="12" t="s">
        <v>9</v>
      </c>
      <c r="F79" s="12">
        <v>22</v>
      </c>
      <c r="G79" s="12" t="s">
        <v>10</v>
      </c>
    </row>
    <row r="80" spans="3:7" ht="15" thickBot="1" x14ac:dyDescent="0.35">
      <c r="C80" s="10">
        <v>43262</v>
      </c>
      <c r="D80" s="11">
        <v>0.70283564814814825</v>
      </c>
      <c r="E80" s="12" t="s">
        <v>9</v>
      </c>
      <c r="F80" s="12">
        <v>16</v>
      </c>
      <c r="G80" s="12" t="s">
        <v>10</v>
      </c>
    </row>
    <row r="81" spans="3:7" ht="15" thickBot="1" x14ac:dyDescent="0.35">
      <c r="C81" s="10">
        <v>43262</v>
      </c>
      <c r="D81" s="11">
        <v>0.70285879629629633</v>
      </c>
      <c r="E81" s="12" t="s">
        <v>9</v>
      </c>
      <c r="F81" s="12">
        <v>23</v>
      </c>
      <c r="G81" s="12" t="s">
        <v>10</v>
      </c>
    </row>
    <row r="82" spans="3:7" ht="15" thickBot="1" x14ac:dyDescent="0.35">
      <c r="C82" s="10">
        <v>43262</v>
      </c>
      <c r="D82" s="11">
        <v>0.70287037037037037</v>
      </c>
      <c r="E82" s="12" t="s">
        <v>9</v>
      </c>
      <c r="F82" s="12">
        <v>27</v>
      </c>
      <c r="G82" s="12" t="s">
        <v>10</v>
      </c>
    </row>
    <row r="83" spans="3:7" ht="15" thickBot="1" x14ac:dyDescent="0.35">
      <c r="C83" s="10">
        <v>43262</v>
      </c>
      <c r="D83" s="11">
        <v>0.70287037037037037</v>
      </c>
      <c r="E83" s="12" t="s">
        <v>9</v>
      </c>
      <c r="F83" s="12">
        <v>27</v>
      </c>
      <c r="G83" s="12" t="s">
        <v>10</v>
      </c>
    </row>
    <row r="84" spans="3:7" ht="15" thickBot="1" x14ac:dyDescent="0.35">
      <c r="C84" s="10">
        <v>43262</v>
      </c>
      <c r="D84" s="11">
        <v>0.70288194444444441</v>
      </c>
      <c r="E84" s="12" t="s">
        <v>9</v>
      </c>
      <c r="F84" s="12">
        <v>19</v>
      </c>
      <c r="G84" s="12" t="s">
        <v>10</v>
      </c>
    </row>
    <row r="85" spans="3:7" ht="15" thickBot="1" x14ac:dyDescent="0.35">
      <c r="C85" s="10">
        <v>43262</v>
      </c>
      <c r="D85" s="11">
        <v>0.70340277777777782</v>
      </c>
      <c r="E85" s="12" t="s">
        <v>9</v>
      </c>
      <c r="F85" s="12">
        <v>17</v>
      </c>
      <c r="G85" s="12" t="s">
        <v>10</v>
      </c>
    </row>
    <row r="86" spans="3:7" ht="15" thickBot="1" x14ac:dyDescent="0.35">
      <c r="C86" s="10">
        <v>43262</v>
      </c>
      <c r="D86" s="11">
        <v>0.70341435185185175</v>
      </c>
      <c r="E86" s="12" t="s">
        <v>9</v>
      </c>
      <c r="F86" s="12">
        <v>16</v>
      </c>
      <c r="G86" s="12" t="s">
        <v>10</v>
      </c>
    </row>
    <row r="87" spans="3:7" ht="15" thickBot="1" x14ac:dyDescent="0.35">
      <c r="C87" s="10">
        <v>43262</v>
      </c>
      <c r="D87" s="11">
        <v>0.70343750000000005</v>
      </c>
      <c r="E87" s="12" t="s">
        <v>9</v>
      </c>
      <c r="F87" s="12">
        <v>23</v>
      </c>
      <c r="G87" s="12" t="s">
        <v>10</v>
      </c>
    </row>
    <row r="88" spans="3:7" ht="15" thickBot="1" x14ac:dyDescent="0.35">
      <c r="C88" s="10">
        <v>43262</v>
      </c>
      <c r="D88" s="11">
        <v>0.70443287037037028</v>
      </c>
      <c r="E88" s="12" t="s">
        <v>9</v>
      </c>
      <c r="F88" s="12">
        <v>26</v>
      </c>
      <c r="G88" s="12" t="s">
        <v>10</v>
      </c>
    </row>
    <row r="89" spans="3:7" ht="15" thickBot="1" x14ac:dyDescent="0.35">
      <c r="C89" s="10">
        <v>43262</v>
      </c>
      <c r="D89" s="11">
        <v>0.70445601851851858</v>
      </c>
      <c r="E89" s="12" t="s">
        <v>9</v>
      </c>
      <c r="F89" s="12">
        <v>32</v>
      </c>
      <c r="G89" s="12" t="s">
        <v>10</v>
      </c>
    </row>
    <row r="90" spans="3:7" ht="15" thickBot="1" x14ac:dyDescent="0.35">
      <c r="C90" s="10">
        <v>43262</v>
      </c>
      <c r="D90" s="11">
        <v>0.70454861111111111</v>
      </c>
      <c r="E90" s="12" t="s">
        <v>9</v>
      </c>
      <c r="F90" s="12">
        <v>24</v>
      </c>
      <c r="G90" s="12" t="s">
        <v>10</v>
      </c>
    </row>
    <row r="91" spans="3:7" ht="15" thickBot="1" x14ac:dyDescent="0.35">
      <c r="C91" s="10">
        <v>43262</v>
      </c>
      <c r="D91" s="11">
        <v>0.70457175925925919</v>
      </c>
      <c r="E91" s="12" t="s">
        <v>9</v>
      </c>
      <c r="F91" s="12">
        <v>30</v>
      </c>
      <c r="G91" s="12" t="s">
        <v>10</v>
      </c>
    </row>
    <row r="92" spans="3:7" ht="15" thickBot="1" x14ac:dyDescent="0.35">
      <c r="C92" s="10">
        <v>43262</v>
      </c>
      <c r="D92" s="11">
        <v>0.70504629629629623</v>
      </c>
      <c r="E92" s="12" t="s">
        <v>9</v>
      </c>
      <c r="F92" s="12">
        <v>26</v>
      </c>
      <c r="G92" s="12" t="s">
        <v>10</v>
      </c>
    </row>
    <row r="93" spans="3:7" ht="15" thickBot="1" x14ac:dyDescent="0.35">
      <c r="C93" s="10">
        <v>43262</v>
      </c>
      <c r="D93" s="11">
        <v>0.70690972222222215</v>
      </c>
      <c r="E93" s="12" t="s">
        <v>9</v>
      </c>
      <c r="F93" s="12">
        <v>12</v>
      </c>
      <c r="G93" s="12" t="s">
        <v>11</v>
      </c>
    </row>
    <row r="94" spans="3:7" ht="15" thickBot="1" x14ac:dyDescent="0.35">
      <c r="C94" s="10">
        <v>43262</v>
      </c>
      <c r="D94" s="11">
        <v>0.70755787037037043</v>
      </c>
      <c r="E94" s="12" t="s">
        <v>9</v>
      </c>
      <c r="F94" s="12">
        <v>13</v>
      </c>
      <c r="G94" s="12" t="s">
        <v>11</v>
      </c>
    </row>
    <row r="95" spans="3:7" ht="15" thickBot="1" x14ac:dyDescent="0.35">
      <c r="C95" s="10">
        <v>43262</v>
      </c>
      <c r="D95" s="11">
        <v>0.70959490740740738</v>
      </c>
      <c r="E95" s="12" t="s">
        <v>9</v>
      </c>
      <c r="F95" s="12">
        <v>25</v>
      </c>
      <c r="G95" s="12" t="s">
        <v>10</v>
      </c>
    </row>
    <row r="96" spans="3:7" ht="15" thickBot="1" x14ac:dyDescent="0.35">
      <c r="C96" s="10">
        <v>43262</v>
      </c>
      <c r="D96" s="11">
        <v>0.71178240740740739</v>
      </c>
      <c r="E96" s="12" t="s">
        <v>9</v>
      </c>
      <c r="F96" s="12">
        <v>22</v>
      </c>
      <c r="G96" s="12" t="s">
        <v>10</v>
      </c>
    </row>
    <row r="97" spans="3:7" ht="15" thickBot="1" x14ac:dyDescent="0.35">
      <c r="C97" s="10">
        <v>43262</v>
      </c>
      <c r="D97" s="11">
        <v>0.71179398148148154</v>
      </c>
      <c r="E97" s="12" t="s">
        <v>9</v>
      </c>
      <c r="F97" s="12">
        <v>25</v>
      </c>
      <c r="G97" s="12" t="s">
        <v>10</v>
      </c>
    </row>
    <row r="98" spans="3:7" ht="15" thickBot="1" x14ac:dyDescent="0.35">
      <c r="C98" s="10">
        <v>43262</v>
      </c>
      <c r="D98" s="11">
        <v>0.71181712962962962</v>
      </c>
      <c r="E98" s="12" t="s">
        <v>9</v>
      </c>
      <c r="F98" s="12">
        <v>29</v>
      </c>
      <c r="G98" s="12" t="s">
        <v>10</v>
      </c>
    </row>
    <row r="99" spans="3:7" ht="15" thickBot="1" x14ac:dyDescent="0.35">
      <c r="C99" s="10">
        <v>43262</v>
      </c>
      <c r="D99" s="11">
        <v>0.71182870370370377</v>
      </c>
      <c r="E99" s="12" t="s">
        <v>9</v>
      </c>
      <c r="F99" s="12">
        <v>30</v>
      </c>
      <c r="G99" s="12" t="s">
        <v>10</v>
      </c>
    </row>
    <row r="100" spans="3:7" ht="15" thickBot="1" x14ac:dyDescent="0.35">
      <c r="C100" s="10">
        <v>43262</v>
      </c>
      <c r="D100" s="11">
        <v>0.71300925925925929</v>
      </c>
      <c r="E100" s="12" t="s">
        <v>9</v>
      </c>
      <c r="F100" s="12">
        <v>28</v>
      </c>
      <c r="G100" s="12" t="s">
        <v>10</v>
      </c>
    </row>
    <row r="101" spans="3:7" ht="15" thickBot="1" x14ac:dyDescent="0.35">
      <c r="C101" s="10">
        <v>43262</v>
      </c>
      <c r="D101" s="11">
        <v>0.71378472222222211</v>
      </c>
      <c r="E101" s="12" t="s">
        <v>9</v>
      </c>
      <c r="F101" s="12">
        <v>26</v>
      </c>
      <c r="G101" s="12" t="s">
        <v>10</v>
      </c>
    </row>
    <row r="102" spans="3:7" ht="15" thickBot="1" x14ac:dyDescent="0.35">
      <c r="C102" s="10">
        <v>43262</v>
      </c>
      <c r="D102" s="11">
        <v>0.71379629629629626</v>
      </c>
      <c r="E102" s="12" t="s">
        <v>9</v>
      </c>
      <c r="F102" s="12">
        <v>27</v>
      </c>
      <c r="G102" s="12" t="s">
        <v>10</v>
      </c>
    </row>
    <row r="103" spans="3:7" ht="15" thickBot="1" x14ac:dyDescent="0.35">
      <c r="C103" s="10">
        <v>43262</v>
      </c>
      <c r="D103" s="11">
        <v>0.71381944444444445</v>
      </c>
      <c r="E103" s="12" t="s">
        <v>9</v>
      </c>
      <c r="F103" s="12">
        <v>18</v>
      </c>
      <c r="G103" s="12" t="s">
        <v>10</v>
      </c>
    </row>
    <row r="104" spans="3:7" ht="15" thickBot="1" x14ac:dyDescent="0.35">
      <c r="C104" s="10">
        <v>43262</v>
      </c>
      <c r="D104" s="11">
        <v>0.71383101851851849</v>
      </c>
      <c r="E104" s="12" t="s">
        <v>9</v>
      </c>
      <c r="F104" s="12">
        <v>24</v>
      </c>
      <c r="G104" s="12" t="s">
        <v>10</v>
      </c>
    </row>
    <row r="105" spans="3:7" ht="15" thickBot="1" x14ac:dyDescent="0.35">
      <c r="C105" s="10">
        <v>43262</v>
      </c>
      <c r="D105" s="11">
        <v>0.71512731481481484</v>
      </c>
      <c r="E105" s="12" t="s">
        <v>9</v>
      </c>
      <c r="F105" s="12">
        <v>25</v>
      </c>
      <c r="G105" s="12" t="s">
        <v>10</v>
      </c>
    </row>
    <row r="106" spans="3:7" ht="15" thickBot="1" x14ac:dyDescent="0.35">
      <c r="C106" s="10">
        <v>43262</v>
      </c>
      <c r="D106" s="11">
        <v>0.73321759259259256</v>
      </c>
      <c r="E106" s="12" t="s">
        <v>9</v>
      </c>
      <c r="F106" s="12">
        <v>13</v>
      </c>
      <c r="G106" s="12" t="s">
        <v>11</v>
      </c>
    </row>
    <row r="107" spans="3:7" ht="15" thickBot="1" x14ac:dyDescent="0.35">
      <c r="C107" s="10">
        <v>43262</v>
      </c>
      <c r="D107" s="11">
        <v>0.73663194444444446</v>
      </c>
      <c r="E107" s="12" t="s">
        <v>9</v>
      </c>
      <c r="F107" s="12">
        <v>15</v>
      </c>
      <c r="G107" s="12" t="s">
        <v>10</v>
      </c>
    </row>
    <row r="108" spans="3:7" ht="15" thickBot="1" x14ac:dyDescent="0.35">
      <c r="C108" s="10">
        <v>43262</v>
      </c>
      <c r="D108" s="11">
        <v>0.73667824074074073</v>
      </c>
      <c r="E108" s="12" t="s">
        <v>9</v>
      </c>
      <c r="F108" s="12">
        <v>27</v>
      </c>
      <c r="G108" s="12" t="s">
        <v>10</v>
      </c>
    </row>
    <row r="109" spans="3:7" ht="15" thickBot="1" x14ac:dyDescent="0.35">
      <c r="C109" s="10">
        <v>43262</v>
      </c>
      <c r="D109" s="11">
        <v>0.73671296296296296</v>
      </c>
      <c r="E109" s="12" t="s">
        <v>9</v>
      </c>
      <c r="F109" s="12">
        <v>13</v>
      </c>
      <c r="G109" s="12" t="s">
        <v>10</v>
      </c>
    </row>
    <row r="110" spans="3:7" ht="15" thickBot="1" x14ac:dyDescent="0.35">
      <c r="C110" s="10">
        <v>43262</v>
      </c>
      <c r="D110" s="11">
        <v>0.73951388888888892</v>
      </c>
      <c r="E110" s="12" t="s">
        <v>9</v>
      </c>
      <c r="F110" s="12">
        <v>23</v>
      </c>
      <c r="G110" s="12" t="s">
        <v>10</v>
      </c>
    </row>
    <row r="111" spans="3:7" ht="15" thickBot="1" x14ac:dyDescent="0.35">
      <c r="C111" s="10">
        <v>43262</v>
      </c>
      <c r="D111" s="11">
        <v>0.73954861111111114</v>
      </c>
      <c r="E111" s="12" t="s">
        <v>9</v>
      </c>
      <c r="F111" s="12">
        <v>33</v>
      </c>
      <c r="G111" s="12" t="s">
        <v>10</v>
      </c>
    </row>
    <row r="112" spans="3:7" ht="15" thickBot="1" x14ac:dyDescent="0.35">
      <c r="C112" s="10">
        <v>43262</v>
      </c>
      <c r="D112" s="11">
        <v>0.73957175925925922</v>
      </c>
      <c r="E112" s="12" t="s">
        <v>9</v>
      </c>
      <c r="F112" s="12">
        <v>32</v>
      </c>
      <c r="G112" s="12" t="s">
        <v>10</v>
      </c>
    </row>
    <row r="113" spans="3:7" ht="15" thickBot="1" x14ac:dyDescent="0.35">
      <c r="C113" s="10">
        <v>43262</v>
      </c>
      <c r="D113" s="11">
        <v>0.74024305555555558</v>
      </c>
      <c r="E113" s="12" t="s">
        <v>9</v>
      </c>
      <c r="F113" s="12">
        <v>27</v>
      </c>
      <c r="G113" s="12" t="s">
        <v>10</v>
      </c>
    </row>
    <row r="114" spans="3:7" ht="15" thickBot="1" x14ac:dyDescent="0.35">
      <c r="C114" s="10">
        <v>43262</v>
      </c>
      <c r="D114" s="11">
        <v>0.7402777777777777</v>
      </c>
      <c r="E114" s="12" t="s">
        <v>9</v>
      </c>
      <c r="F114" s="12">
        <v>29</v>
      </c>
      <c r="G114" s="12" t="s">
        <v>10</v>
      </c>
    </row>
    <row r="115" spans="3:7" ht="15" thickBot="1" x14ac:dyDescent="0.35">
      <c r="C115" s="10">
        <v>43262</v>
      </c>
      <c r="D115" s="11">
        <v>0.74231481481481476</v>
      </c>
      <c r="E115" s="12" t="s">
        <v>9</v>
      </c>
      <c r="F115" s="12">
        <v>27</v>
      </c>
      <c r="G115" s="12" t="s">
        <v>10</v>
      </c>
    </row>
    <row r="116" spans="3:7" ht="15" thickBot="1" x14ac:dyDescent="0.35">
      <c r="C116" s="10">
        <v>43262</v>
      </c>
      <c r="D116" s="11">
        <v>0.74234953703703699</v>
      </c>
      <c r="E116" s="12" t="s">
        <v>9</v>
      </c>
      <c r="F116" s="12">
        <v>18</v>
      </c>
      <c r="G116" s="12" t="s">
        <v>10</v>
      </c>
    </row>
    <row r="117" spans="3:7" ht="15" thickBot="1" x14ac:dyDescent="0.35">
      <c r="C117" s="10">
        <v>43262</v>
      </c>
      <c r="D117" s="11">
        <v>0.7427083333333333</v>
      </c>
      <c r="E117" s="12" t="s">
        <v>9</v>
      </c>
      <c r="F117" s="12">
        <v>27</v>
      </c>
      <c r="G117" s="12" t="s">
        <v>10</v>
      </c>
    </row>
    <row r="118" spans="3:7" ht="15" thickBot="1" x14ac:dyDescent="0.35">
      <c r="C118" s="10">
        <v>43262</v>
      </c>
      <c r="D118" s="11">
        <v>0.7434722222222222</v>
      </c>
      <c r="E118" s="12" t="s">
        <v>9</v>
      </c>
      <c r="F118" s="12">
        <v>20</v>
      </c>
      <c r="G118" s="12" t="s">
        <v>10</v>
      </c>
    </row>
    <row r="119" spans="3:7" ht="15" thickBot="1" x14ac:dyDescent="0.35">
      <c r="C119" s="10">
        <v>43262</v>
      </c>
      <c r="D119" s="11">
        <v>0.7439930555555555</v>
      </c>
      <c r="E119" s="12" t="s">
        <v>9</v>
      </c>
      <c r="F119" s="12">
        <v>22</v>
      </c>
      <c r="G119" s="12" t="s">
        <v>10</v>
      </c>
    </row>
    <row r="120" spans="3:7" ht="15" thickBot="1" x14ac:dyDescent="0.35">
      <c r="C120" s="10">
        <v>43262</v>
      </c>
      <c r="D120" s="11">
        <v>0.74400462962962965</v>
      </c>
      <c r="E120" s="12" t="s">
        <v>9</v>
      </c>
      <c r="F120" s="12">
        <v>27</v>
      </c>
      <c r="G120" s="12" t="s">
        <v>10</v>
      </c>
    </row>
    <row r="121" spans="3:7" ht="15" thickBot="1" x14ac:dyDescent="0.35">
      <c r="C121" s="10">
        <v>43262</v>
      </c>
      <c r="D121" s="11">
        <v>0.7440162037037038</v>
      </c>
      <c r="E121" s="12" t="s">
        <v>9</v>
      </c>
      <c r="F121" s="12">
        <v>19</v>
      </c>
      <c r="G121" s="12" t="s">
        <v>10</v>
      </c>
    </row>
    <row r="122" spans="3:7" ht="15" thickBot="1" x14ac:dyDescent="0.35">
      <c r="C122" s="10">
        <v>43262</v>
      </c>
      <c r="D122" s="11">
        <v>0.74406250000000007</v>
      </c>
      <c r="E122" s="12" t="s">
        <v>9</v>
      </c>
      <c r="F122" s="12">
        <v>21</v>
      </c>
      <c r="G122" s="12" t="s">
        <v>10</v>
      </c>
    </row>
    <row r="123" spans="3:7" ht="15" thickBot="1" x14ac:dyDescent="0.35">
      <c r="C123" s="10">
        <v>43262</v>
      </c>
      <c r="D123" s="11">
        <v>0.74417824074074079</v>
      </c>
      <c r="E123" s="12" t="s">
        <v>9</v>
      </c>
      <c r="F123" s="12">
        <v>14</v>
      </c>
      <c r="G123" s="12" t="s">
        <v>10</v>
      </c>
    </row>
    <row r="124" spans="3:7" ht="15" thickBot="1" x14ac:dyDescent="0.35">
      <c r="C124" s="10">
        <v>43262</v>
      </c>
      <c r="D124" s="11">
        <v>0.74564814814814817</v>
      </c>
      <c r="E124" s="12" t="s">
        <v>9</v>
      </c>
      <c r="F124" s="12">
        <v>23</v>
      </c>
      <c r="G124" s="12" t="s">
        <v>10</v>
      </c>
    </row>
    <row r="125" spans="3:7" ht="15" thickBot="1" x14ac:dyDescent="0.35">
      <c r="C125" s="10">
        <v>43262</v>
      </c>
      <c r="D125" s="11">
        <v>0.74569444444444455</v>
      </c>
      <c r="E125" s="12" t="s">
        <v>9</v>
      </c>
      <c r="F125" s="12">
        <v>30</v>
      </c>
      <c r="G125" s="12" t="s">
        <v>10</v>
      </c>
    </row>
    <row r="126" spans="3:7" ht="15" thickBot="1" x14ac:dyDescent="0.35">
      <c r="C126" s="10">
        <v>43262</v>
      </c>
      <c r="D126" s="11">
        <v>0.7466666666666667</v>
      </c>
      <c r="E126" s="12" t="s">
        <v>9</v>
      </c>
      <c r="F126" s="12">
        <v>11</v>
      </c>
      <c r="G126" s="12" t="s">
        <v>11</v>
      </c>
    </row>
    <row r="127" spans="3:7" ht="15" thickBot="1" x14ac:dyDescent="0.35">
      <c r="C127" s="10">
        <v>43262</v>
      </c>
      <c r="D127" s="11">
        <v>0.74991898148148151</v>
      </c>
      <c r="E127" s="12" t="s">
        <v>9</v>
      </c>
      <c r="F127" s="12">
        <v>26</v>
      </c>
      <c r="G127" s="12" t="s">
        <v>10</v>
      </c>
    </row>
    <row r="128" spans="3:7" ht="15" thickBot="1" x14ac:dyDescent="0.35">
      <c r="C128" s="10">
        <v>43262</v>
      </c>
      <c r="D128" s="11">
        <v>0.74996527777777777</v>
      </c>
      <c r="E128" s="12" t="s">
        <v>9</v>
      </c>
      <c r="F128" s="12">
        <v>24</v>
      </c>
      <c r="G128" s="12" t="s">
        <v>10</v>
      </c>
    </row>
    <row r="129" spans="3:7" ht="15" thickBot="1" x14ac:dyDescent="0.35">
      <c r="C129" s="10">
        <v>43262</v>
      </c>
      <c r="D129" s="11">
        <v>0.75364583333333324</v>
      </c>
      <c r="E129" s="12" t="s">
        <v>9</v>
      </c>
      <c r="F129" s="12">
        <v>21</v>
      </c>
      <c r="G129" s="12" t="s">
        <v>10</v>
      </c>
    </row>
    <row r="130" spans="3:7" ht="15" thickBot="1" x14ac:dyDescent="0.35">
      <c r="C130" s="10">
        <v>43262</v>
      </c>
      <c r="D130" s="11">
        <v>0.75366898148148154</v>
      </c>
      <c r="E130" s="12" t="s">
        <v>9</v>
      </c>
      <c r="F130" s="12">
        <v>26</v>
      </c>
      <c r="G130" s="12" t="s">
        <v>10</v>
      </c>
    </row>
    <row r="131" spans="3:7" ht="15" thickBot="1" x14ac:dyDescent="0.35">
      <c r="C131" s="10">
        <v>43262</v>
      </c>
      <c r="D131" s="11">
        <v>0.75370370370370365</v>
      </c>
      <c r="E131" s="12" t="s">
        <v>9</v>
      </c>
      <c r="F131" s="12">
        <v>21</v>
      </c>
      <c r="G131" s="12" t="s">
        <v>10</v>
      </c>
    </row>
    <row r="132" spans="3:7" ht="15" thickBot="1" x14ac:dyDescent="0.35">
      <c r="C132" s="10">
        <v>43262</v>
      </c>
      <c r="D132" s="11">
        <v>0.7537152777777778</v>
      </c>
      <c r="E132" s="12" t="s">
        <v>9</v>
      </c>
      <c r="F132" s="12">
        <v>24</v>
      </c>
      <c r="G132" s="12" t="s">
        <v>10</v>
      </c>
    </row>
    <row r="133" spans="3:7" ht="15" thickBot="1" x14ac:dyDescent="0.35">
      <c r="C133" s="10">
        <v>43262</v>
      </c>
      <c r="D133" s="11">
        <v>0.75373842592592588</v>
      </c>
      <c r="E133" s="12" t="s">
        <v>9</v>
      </c>
      <c r="F133" s="12">
        <v>23</v>
      </c>
      <c r="G133" s="12" t="s">
        <v>10</v>
      </c>
    </row>
    <row r="134" spans="3:7" ht="15" thickBot="1" x14ac:dyDescent="0.35">
      <c r="C134" s="10">
        <v>43262</v>
      </c>
      <c r="D134" s="11">
        <v>0.75408564814814805</v>
      </c>
      <c r="E134" s="12" t="s">
        <v>9</v>
      </c>
      <c r="F134" s="12">
        <v>20</v>
      </c>
      <c r="G134" s="12" t="s">
        <v>10</v>
      </c>
    </row>
    <row r="135" spans="3:7" ht="15" thickBot="1" x14ac:dyDescent="0.35">
      <c r="C135" s="10">
        <v>43262</v>
      </c>
      <c r="D135" s="11">
        <v>0.76098379629629631</v>
      </c>
      <c r="E135" s="12" t="s">
        <v>9</v>
      </c>
      <c r="F135" s="12">
        <v>21</v>
      </c>
      <c r="G135" s="12" t="s">
        <v>10</v>
      </c>
    </row>
    <row r="136" spans="3:7" ht="15" thickBot="1" x14ac:dyDescent="0.35">
      <c r="C136" s="10">
        <v>43262</v>
      </c>
      <c r="D136" s="11">
        <v>0.76624999999999999</v>
      </c>
      <c r="E136" s="12" t="s">
        <v>9</v>
      </c>
      <c r="F136" s="12">
        <v>11</v>
      </c>
      <c r="G136" s="12" t="s">
        <v>11</v>
      </c>
    </row>
    <row r="137" spans="3:7" ht="15" thickBot="1" x14ac:dyDescent="0.35">
      <c r="C137" s="10">
        <v>43262</v>
      </c>
      <c r="D137" s="11">
        <v>0.76629629629629636</v>
      </c>
      <c r="E137" s="12" t="s">
        <v>9</v>
      </c>
      <c r="F137" s="12">
        <v>18</v>
      </c>
      <c r="G137" s="12" t="s">
        <v>11</v>
      </c>
    </row>
    <row r="138" spans="3:7" ht="15" thickBot="1" x14ac:dyDescent="0.35">
      <c r="C138" s="10">
        <v>43262</v>
      </c>
      <c r="D138" s="11">
        <v>0.76631944444444444</v>
      </c>
      <c r="E138" s="12" t="s">
        <v>9</v>
      </c>
      <c r="F138" s="12">
        <v>18</v>
      </c>
      <c r="G138" s="12" t="s">
        <v>11</v>
      </c>
    </row>
    <row r="139" spans="3:7" ht="15" thickBot="1" x14ac:dyDescent="0.35">
      <c r="C139" s="10">
        <v>43262</v>
      </c>
      <c r="D139" s="11">
        <v>0.76688657407407401</v>
      </c>
      <c r="E139" s="12" t="s">
        <v>9</v>
      </c>
      <c r="F139" s="12">
        <v>18</v>
      </c>
      <c r="G139" s="12" t="s">
        <v>10</v>
      </c>
    </row>
    <row r="140" spans="3:7" ht="15" thickBot="1" x14ac:dyDescent="0.35">
      <c r="C140" s="10">
        <v>43262</v>
      </c>
      <c r="D140" s="11">
        <v>0.7669097222222222</v>
      </c>
      <c r="E140" s="12" t="s">
        <v>9</v>
      </c>
      <c r="F140" s="12">
        <v>14</v>
      </c>
      <c r="G140" s="12" t="s">
        <v>10</v>
      </c>
    </row>
    <row r="141" spans="3:7" ht="15" thickBot="1" x14ac:dyDescent="0.35">
      <c r="C141" s="10">
        <v>43262</v>
      </c>
      <c r="D141" s="11">
        <v>0.76692129629629635</v>
      </c>
      <c r="E141" s="12" t="s">
        <v>9</v>
      </c>
      <c r="F141" s="12">
        <v>8</v>
      </c>
      <c r="G141" s="12" t="s">
        <v>10</v>
      </c>
    </row>
    <row r="142" spans="3:7" ht="15" thickBot="1" x14ac:dyDescent="0.35">
      <c r="C142" s="10">
        <v>43262</v>
      </c>
      <c r="D142" s="11">
        <v>0.76784722222222224</v>
      </c>
      <c r="E142" s="12" t="s">
        <v>9</v>
      </c>
      <c r="F142" s="12">
        <v>25</v>
      </c>
      <c r="G142" s="12" t="s">
        <v>10</v>
      </c>
    </row>
    <row r="143" spans="3:7" ht="15" thickBot="1" x14ac:dyDescent="0.35">
      <c r="C143" s="10">
        <v>43262</v>
      </c>
      <c r="D143" s="11">
        <v>0.76825231481481471</v>
      </c>
      <c r="E143" s="12" t="s">
        <v>9</v>
      </c>
      <c r="F143" s="12">
        <v>22</v>
      </c>
      <c r="G143" s="12" t="s">
        <v>10</v>
      </c>
    </row>
    <row r="144" spans="3:7" ht="15" thickBot="1" x14ac:dyDescent="0.35">
      <c r="C144" s="10">
        <v>43262</v>
      </c>
      <c r="D144" s="11">
        <v>0.76871527777777782</v>
      </c>
      <c r="E144" s="12" t="s">
        <v>9</v>
      </c>
      <c r="F144" s="12">
        <v>23</v>
      </c>
      <c r="G144" s="12" t="s">
        <v>10</v>
      </c>
    </row>
    <row r="145" spans="3:7" ht="15" thickBot="1" x14ac:dyDescent="0.35">
      <c r="C145" s="10">
        <v>43262</v>
      </c>
      <c r="D145" s="11">
        <v>0.76873842592592589</v>
      </c>
      <c r="E145" s="12" t="s">
        <v>9</v>
      </c>
      <c r="F145" s="12">
        <v>27</v>
      </c>
      <c r="G145" s="12" t="s">
        <v>10</v>
      </c>
    </row>
    <row r="146" spans="3:7" ht="15" thickBot="1" x14ac:dyDescent="0.35">
      <c r="C146" s="10">
        <v>43262</v>
      </c>
      <c r="D146" s="11">
        <v>0.76874999999999993</v>
      </c>
      <c r="E146" s="12" t="s">
        <v>9</v>
      </c>
      <c r="F146" s="12">
        <v>28</v>
      </c>
      <c r="G146" s="12" t="s">
        <v>10</v>
      </c>
    </row>
    <row r="147" spans="3:7" ht="15" thickBot="1" x14ac:dyDescent="0.35">
      <c r="C147" s="10">
        <v>43262</v>
      </c>
      <c r="D147" s="11">
        <v>0.76876157407407408</v>
      </c>
      <c r="E147" s="12" t="s">
        <v>9</v>
      </c>
      <c r="F147" s="12">
        <v>25</v>
      </c>
      <c r="G147" s="12" t="s">
        <v>10</v>
      </c>
    </row>
    <row r="148" spans="3:7" ht="15" thickBot="1" x14ac:dyDescent="0.35">
      <c r="C148" s="10">
        <v>43262</v>
      </c>
      <c r="D148" s="11">
        <v>0.77106481481481481</v>
      </c>
      <c r="E148" s="12" t="s">
        <v>9</v>
      </c>
      <c r="F148" s="12">
        <v>12</v>
      </c>
      <c r="G148" s="12" t="s">
        <v>11</v>
      </c>
    </row>
    <row r="149" spans="3:7" ht="15" thickBot="1" x14ac:dyDescent="0.35">
      <c r="C149" s="10">
        <v>43262</v>
      </c>
      <c r="D149" s="11">
        <v>0.77142361111111113</v>
      </c>
      <c r="E149" s="12" t="s">
        <v>9</v>
      </c>
      <c r="F149" s="12">
        <v>10</v>
      </c>
      <c r="G149" s="12" t="s">
        <v>11</v>
      </c>
    </row>
    <row r="150" spans="3:7" ht="15" thickBot="1" x14ac:dyDescent="0.35">
      <c r="C150" s="10">
        <v>43262</v>
      </c>
      <c r="D150" s="11">
        <v>0.77144675925925921</v>
      </c>
      <c r="E150" s="12" t="s">
        <v>9</v>
      </c>
      <c r="F150" s="12">
        <v>28</v>
      </c>
      <c r="G150" s="12" t="s">
        <v>11</v>
      </c>
    </row>
    <row r="151" spans="3:7" ht="15" thickBot="1" x14ac:dyDescent="0.35">
      <c r="C151" s="10">
        <v>43262</v>
      </c>
      <c r="D151" s="11">
        <v>0.77146990740740751</v>
      </c>
      <c r="E151" s="12" t="s">
        <v>9</v>
      </c>
      <c r="F151" s="12">
        <v>19</v>
      </c>
      <c r="G151" s="12" t="s">
        <v>11</v>
      </c>
    </row>
    <row r="152" spans="3:7" ht="15" thickBot="1" x14ac:dyDescent="0.35">
      <c r="C152" s="10">
        <v>43262</v>
      </c>
      <c r="D152" s="11">
        <v>0.77148148148148143</v>
      </c>
      <c r="E152" s="12" t="s">
        <v>9</v>
      </c>
      <c r="F152" s="12">
        <v>10</v>
      </c>
      <c r="G152" s="12" t="s">
        <v>11</v>
      </c>
    </row>
    <row r="153" spans="3:7" ht="15" thickBot="1" x14ac:dyDescent="0.35">
      <c r="C153" s="10">
        <v>43262</v>
      </c>
      <c r="D153" s="11">
        <v>0.77853009259259265</v>
      </c>
      <c r="E153" s="12" t="s">
        <v>9</v>
      </c>
      <c r="F153" s="12">
        <v>15</v>
      </c>
      <c r="G153" s="12" t="s">
        <v>11</v>
      </c>
    </row>
    <row r="154" spans="3:7" ht="15" thickBot="1" x14ac:dyDescent="0.35">
      <c r="C154" s="10">
        <v>43262</v>
      </c>
      <c r="D154" s="11">
        <v>0.77990740740740738</v>
      </c>
      <c r="E154" s="12" t="s">
        <v>9</v>
      </c>
      <c r="F154" s="12">
        <v>23</v>
      </c>
      <c r="G154" s="12" t="s">
        <v>11</v>
      </c>
    </row>
    <row r="155" spans="3:7" ht="15" thickBot="1" x14ac:dyDescent="0.35">
      <c r="C155" s="10">
        <v>43262</v>
      </c>
      <c r="D155" s="11">
        <v>0.77991898148148142</v>
      </c>
      <c r="E155" s="12" t="s">
        <v>9</v>
      </c>
      <c r="F155" s="12">
        <v>16</v>
      </c>
      <c r="G155" s="12" t="s">
        <v>11</v>
      </c>
    </row>
    <row r="156" spans="3:7" ht="15" thickBot="1" x14ac:dyDescent="0.35">
      <c r="C156" s="10">
        <v>43262</v>
      </c>
      <c r="D156" s="11">
        <v>0.77993055555555557</v>
      </c>
      <c r="E156" s="12" t="s">
        <v>9</v>
      </c>
      <c r="F156" s="12">
        <v>19</v>
      </c>
      <c r="G156" s="12" t="s">
        <v>11</v>
      </c>
    </row>
    <row r="157" spans="3:7" ht="15" thickBot="1" x14ac:dyDescent="0.35">
      <c r="C157" s="10">
        <v>43262</v>
      </c>
      <c r="D157" s="11">
        <v>0.77994212962962972</v>
      </c>
      <c r="E157" s="12" t="s">
        <v>9</v>
      </c>
      <c r="F157" s="12">
        <v>17</v>
      </c>
      <c r="G157" s="12" t="s">
        <v>11</v>
      </c>
    </row>
    <row r="158" spans="3:7" ht="15" thickBot="1" x14ac:dyDescent="0.35">
      <c r="C158" s="10">
        <v>43262</v>
      </c>
      <c r="D158" s="11">
        <v>0.77995370370370365</v>
      </c>
      <c r="E158" s="12" t="s">
        <v>9</v>
      </c>
      <c r="F158" s="12">
        <v>16</v>
      </c>
      <c r="G158" s="12" t="s">
        <v>11</v>
      </c>
    </row>
    <row r="159" spans="3:7" ht="15" thickBot="1" x14ac:dyDescent="0.35">
      <c r="C159" s="10">
        <v>43262</v>
      </c>
      <c r="D159" s="11">
        <v>0.77997685185185184</v>
      </c>
      <c r="E159" s="12" t="s">
        <v>9</v>
      </c>
      <c r="F159" s="12">
        <v>32</v>
      </c>
      <c r="G159" s="12" t="s">
        <v>11</v>
      </c>
    </row>
    <row r="160" spans="3:7" ht="15" thickBot="1" x14ac:dyDescent="0.35">
      <c r="C160" s="10">
        <v>43262</v>
      </c>
      <c r="D160" s="11">
        <v>0.77998842592592599</v>
      </c>
      <c r="E160" s="12" t="s">
        <v>9</v>
      </c>
      <c r="F160" s="12">
        <v>29</v>
      </c>
      <c r="G160" s="12" t="s">
        <v>11</v>
      </c>
    </row>
    <row r="161" spans="3:7" ht="15" thickBot="1" x14ac:dyDescent="0.35">
      <c r="C161" s="10">
        <v>43262</v>
      </c>
      <c r="D161" s="11">
        <v>0.77999999999999992</v>
      </c>
      <c r="E161" s="12" t="s">
        <v>9</v>
      </c>
      <c r="F161" s="12">
        <v>21</v>
      </c>
      <c r="G161" s="12" t="s">
        <v>11</v>
      </c>
    </row>
    <row r="162" spans="3:7" ht="15" thickBot="1" x14ac:dyDescent="0.35">
      <c r="C162" s="10">
        <v>43262</v>
      </c>
      <c r="D162" s="11">
        <v>0.78002314814814822</v>
      </c>
      <c r="E162" s="12" t="s">
        <v>9</v>
      </c>
      <c r="F162" s="12">
        <v>13</v>
      </c>
      <c r="G162" s="12" t="s">
        <v>11</v>
      </c>
    </row>
    <row r="163" spans="3:7" ht="15" thickBot="1" x14ac:dyDescent="0.35">
      <c r="C163" s="10">
        <v>43262</v>
      </c>
      <c r="D163" s="11">
        <v>0.78002314814814822</v>
      </c>
      <c r="E163" s="12" t="s">
        <v>9</v>
      </c>
      <c r="F163" s="12">
        <v>12</v>
      </c>
      <c r="G163" s="12" t="s">
        <v>11</v>
      </c>
    </row>
    <row r="164" spans="3:7" ht="15" thickBot="1" x14ac:dyDescent="0.35">
      <c r="C164" s="10">
        <v>43262</v>
      </c>
      <c r="D164" s="11">
        <v>0.78003472222222225</v>
      </c>
      <c r="E164" s="12" t="s">
        <v>9</v>
      </c>
      <c r="F164" s="12">
        <v>8</v>
      </c>
      <c r="G164" s="12" t="s">
        <v>11</v>
      </c>
    </row>
    <row r="165" spans="3:7" ht="15" thickBot="1" x14ac:dyDescent="0.35">
      <c r="C165" s="10">
        <v>43262</v>
      </c>
      <c r="D165" s="11">
        <v>0.7801851851851852</v>
      </c>
      <c r="E165" s="12" t="s">
        <v>9</v>
      </c>
      <c r="F165" s="12">
        <v>14</v>
      </c>
      <c r="G165" s="12" t="s">
        <v>11</v>
      </c>
    </row>
    <row r="166" spans="3:7" ht="15" thickBot="1" x14ac:dyDescent="0.35">
      <c r="C166" s="10">
        <v>43262</v>
      </c>
      <c r="D166" s="11">
        <v>0.7815509259259259</v>
      </c>
      <c r="E166" s="12" t="s">
        <v>9</v>
      </c>
      <c r="F166" s="12">
        <v>12</v>
      </c>
      <c r="G166" s="12" t="s">
        <v>11</v>
      </c>
    </row>
    <row r="167" spans="3:7" ht="15" thickBot="1" x14ac:dyDescent="0.35">
      <c r="C167" s="10">
        <v>43262</v>
      </c>
      <c r="D167" s="11">
        <v>0.7849652777777778</v>
      </c>
      <c r="E167" s="12" t="s">
        <v>9</v>
      </c>
      <c r="F167" s="12">
        <v>30</v>
      </c>
      <c r="G167" s="12" t="s">
        <v>10</v>
      </c>
    </row>
    <row r="168" spans="3:7" ht="15" thickBot="1" x14ac:dyDescent="0.35">
      <c r="C168" s="10">
        <v>43262</v>
      </c>
      <c r="D168" s="11">
        <v>0.78627314814814808</v>
      </c>
      <c r="E168" s="12" t="s">
        <v>9</v>
      </c>
      <c r="F168" s="12">
        <v>15</v>
      </c>
      <c r="G168" s="12" t="s">
        <v>10</v>
      </c>
    </row>
    <row r="169" spans="3:7" ht="15" thickBot="1" x14ac:dyDescent="0.35">
      <c r="C169" s="10">
        <v>43262</v>
      </c>
      <c r="D169" s="11">
        <v>0.78947916666666673</v>
      </c>
      <c r="E169" s="12" t="s">
        <v>9</v>
      </c>
      <c r="F169" s="12">
        <v>12</v>
      </c>
      <c r="G169" s="12" t="s">
        <v>11</v>
      </c>
    </row>
    <row r="170" spans="3:7" ht="15" thickBot="1" x14ac:dyDescent="0.35">
      <c r="C170" s="10">
        <v>43262</v>
      </c>
      <c r="D170" s="11">
        <v>0.79510416666666661</v>
      </c>
      <c r="E170" s="12" t="s">
        <v>9</v>
      </c>
      <c r="F170" s="12">
        <v>20</v>
      </c>
      <c r="G170" s="12" t="s">
        <v>10</v>
      </c>
    </row>
    <row r="171" spans="3:7" ht="15" thickBot="1" x14ac:dyDescent="0.35">
      <c r="C171" s="10">
        <v>43262</v>
      </c>
      <c r="D171" s="11">
        <v>0.79515046296296299</v>
      </c>
      <c r="E171" s="12" t="s">
        <v>9</v>
      </c>
      <c r="F171" s="12">
        <v>21</v>
      </c>
      <c r="G171" s="12" t="s">
        <v>10</v>
      </c>
    </row>
    <row r="172" spans="3:7" ht="15" thickBot="1" x14ac:dyDescent="0.35">
      <c r="C172" s="10">
        <v>43262</v>
      </c>
      <c r="D172" s="11">
        <v>0.79517361111111118</v>
      </c>
      <c r="E172" s="12" t="s">
        <v>9</v>
      </c>
      <c r="F172" s="12">
        <v>21</v>
      </c>
      <c r="G172" s="12" t="s">
        <v>10</v>
      </c>
    </row>
    <row r="173" spans="3:7" ht="15" thickBot="1" x14ac:dyDescent="0.35">
      <c r="C173" s="10">
        <v>43262</v>
      </c>
      <c r="D173" s="11">
        <v>0.79697916666666668</v>
      </c>
      <c r="E173" s="12" t="s">
        <v>9</v>
      </c>
      <c r="F173" s="12">
        <v>20</v>
      </c>
      <c r="G173" s="12" t="s">
        <v>10</v>
      </c>
    </row>
    <row r="174" spans="3:7" ht="15" thickBot="1" x14ac:dyDescent="0.35">
      <c r="C174" s="10">
        <v>43262</v>
      </c>
      <c r="D174" s="11">
        <v>0.79700231481481476</v>
      </c>
      <c r="E174" s="12" t="s">
        <v>9</v>
      </c>
      <c r="F174" s="12">
        <v>25</v>
      </c>
      <c r="G174" s="12" t="s">
        <v>10</v>
      </c>
    </row>
    <row r="175" spans="3:7" ht="15" thickBot="1" x14ac:dyDescent="0.35">
      <c r="C175" s="10">
        <v>43262</v>
      </c>
      <c r="D175" s="11">
        <v>0.79701388888888891</v>
      </c>
      <c r="E175" s="12" t="s">
        <v>9</v>
      </c>
      <c r="F175" s="12">
        <v>17</v>
      </c>
      <c r="G175" s="12" t="s">
        <v>10</v>
      </c>
    </row>
    <row r="176" spans="3:7" ht="15" thickBot="1" x14ac:dyDescent="0.35">
      <c r="C176" s="10">
        <v>43262</v>
      </c>
      <c r="D176" s="11">
        <v>0.79703703703703699</v>
      </c>
      <c r="E176" s="12" t="s">
        <v>9</v>
      </c>
      <c r="F176" s="12">
        <v>22</v>
      </c>
      <c r="G176" s="12" t="s">
        <v>10</v>
      </c>
    </row>
    <row r="177" spans="3:7" ht="15" thickBot="1" x14ac:dyDescent="0.35">
      <c r="C177" s="10">
        <v>43262</v>
      </c>
      <c r="D177" s="11">
        <v>0.79813657407407401</v>
      </c>
      <c r="E177" s="12" t="s">
        <v>9</v>
      </c>
      <c r="F177" s="12">
        <v>13</v>
      </c>
      <c r="G177" s="12" t="s">
        <v>11</v>
      </c>
    </row>
    <row r="178" spans="3:7" ht="15" thickBot="1" x14ac:dyDescent="0.35">
      <c r="C178" s="10">
        <v>43262</v>
      </c>
      <c r="D178" s="11">
        <v>0.80398148148148152</v>
      </c>
      <c r="E178" s="12" t="s">
        <v>9</v>
      </c>
      <c r="F178" s="12">
        <v>20</v>
      </c>
      <c r="G178" s="12" t="s">
        <v>10</v>
      </c>
    </row>
    <row r="179" spans="3:7" ht="15" thickBot="1" x14ac:dyDescent="0.35">
      <c r="C179" s="10">
        <v>43262</v>
      </c>
      <c r="D179" s="11">
        <v>0.80703703703703711</v>
      </c>
      <c r="E179" s="12" t="s">
        <v>9</v>
      </c>
      <c r="F179" s="12">
        <v>24</v>
      </c>
      <c r="G179" s="12" t="s">
        <v>11</v>
      </c>
    </row>
    <row r="180" spans="3:7" ht="15" thickBot="1" x14ac:dyDescent="0.35">
      <c r="C180" s="10">
        <v>43262</v>
      </c>
      <c r="D180" s="11">
        <v>0.80710648148148145</v>
      </c>
      <c r="E180" s="12" t="s">
        <v>9</v>
      </c>
      <c r="F180" s="12">
        <v>12</v>
      </c>
      <c r="G180" s="12" t="s">
        <v>11</v>
      </c>
    </row>
    <row r="181" spans="3:7" ht="15" thickBot="1" x14ac:dyDescent="0.35">
      <c r="C181" s="10">
        <v>43262</v>
      </c>
      <c r="D181" s="11">
        <v>0.80724537037037036</v>
      </c>
      <c r="E181" s="12" t="s">
        <v>9</v>
      </c>
      <c r="F181" s="12">
        <v>12</v>
      </c>
      <c r="G181" s="12" t="s">
        <v>11</v>
      </c>
    </row>
    <row r="182" spans="3:7" ht="15" thickBot="1" x14ac:dyDescent="0.35">
      <c r="C182" s="10">
        <v>43262</v>
      </c>
      <c r="D182" s="11">
        <v>0.80789351851851843</v>
      </c>
      <c r="E182" s="12" t="s">
        <v>9</v>
      </c>
      <c r="F182" s="12">
        <v>10</v>
      </c>
      <c r="G182" s="12" t="s">
        <v>10</v>
      </c>
    </row>
    <row r="183" spans="3:7" ht="15" thickBot="1" x14ac:dyDescent="0.35">
      <c r="C183" s="10">
        <v>43262</v>
      </c>
      <c r="D183" s="11">
        <v>0.80880787037037039</v>
      </c>
      <c r="E183" s="12" t="s">
        <v>9</v>
      </c>
      <c r="F183" s="12">
        <v>26</v>
      </c>
      <c r="G183" s="12" t="s">
        <v>11</v>
      </c>
    </row>
    <row r="184" spans="3:7" ht="15" thickBot="1" x14ac:dyDescent="0.35">
      <c r="C184" s="10">
        <v>43262</v>
      </c>
      <c r="D184" s="11">
        <v>0.80885416666666676</v>
      </c>
      <c r="E184" s="12" t="s">
        <v>9</v>
      </c>
      <c r="F184" s="12">
        <v>14</v>
      </c>
      <c r="G184" s="12" t="s">
        <v>11</v>
      </c>
    </row>
    <row r="185" spans="3:7" ht="15" thickBot="1" x14ac:dyDescent="0.35">
      <c r="C185" s="10">
        <v>43262</v>
      </c>
      <c r="D185" s="11">
        <v>0.80886574074074069</v>
      </c>
      <c r="E185" s="12" t="s">
        <v>9</v>
      </c>
      <c r="F185" s="12">
        <v>8</v>
      </c>
      <c r="G185" s="12" t="s">
        <v>11</v>
      </c>
    </row>
    <row r="186" spans="3:7" ht="15" thickBot="1" x14ac:dyDescent="0.35">
      <c r="C186" s="10">
        <v>43262</v>
      </c>
      <c r="D186" s="11">
        <v>0.80903935185185183</v>
      </c>
      <c r="E186" s="12" t="s">
        <v>9</v>
      </c>
      <c r="F186" s="12">
        <v>26</v>
      </c>
      <c r="G186" s="12" t="s">
        <v>10</v>
      </c>
    </row>
    <row r="187" spans="3:7" ht="15" thickBot="1" x14ac:dyDescent="0.35">
      <c r="C187" s="10">
        <v>43262</v>
      </c>
      <c r="D187" s="11">
        <v>0.81616898148148154</v>
      </c>
      <c r="E187" s="12" t="s">
        <v>9</v>
      </c>
      <c r="F187" s="12">
        <v>20</v>
      </c>
      <c r="G187" s="12" t="s">
        <v>10</v>
      </c>
    </row>
    <row r="188" spans="3:7" ht="15" thickBot="1" x14ac:dyDescent="0.35">
      <c r="C188" s="10">
        <v>43262</v>
      </c>
      <c r="D188" s="11">
        <v>0.82418981481481479</v>
      </c>
      <c r="E188" s="12" t="s">
        <v>9</v>
      </c>
      <c r="F188" s="12">
        <v>20</v>
      </c>
      <c r="G188" s="12" t="s">
        <v>10</v>
      </c>
    </row>
    <row r="189" spans="3:7" ht="15" thickBot="1" x14ac:dyDescent="0.35">
      <c r="C189" s="10">
        <v>43262</v>
      </c>
      <c r="D189" s="11">
        <v>0.82420138888888894</v>
      </c>
      <c r="E189" s="12" t="s">
        <v>9</v>
      </c>
      <c r="F189" s="12">
        <v>10</v>
      </c>
      <c r="G189" s="12" t="s">
        <v>10</v>
      </c>
    </row>
    <row r="190" spans="3:7" ht="15" thickBot="1" x14ac:dyDescent="0.35">
      <c r="C190" s="10">
        <v>43262</v>
      </c>
      <c r="D190" s="11">
        <v>0.82516203703703705</v>
      </c>
      <c r="E190" s="12" t="s">
        <v>9</v>
      </c>
      <c r="F190" s="12">
        <v>20</v>
      </c>
      <c r="G190" s="12" t="s">
        <v>10</v>
      </c>
    </row>
    <row r="191" spans="3:7" ht="15" thickBot="1" x14ac:dyDescent="0.35">
      <c r="C191" s="10">
        <v>43262</v>
      </c>
      <c r="D191" s="11">
        <v>0.8299305555555555</v>
      </c>
      <c r="E191" s="12" t="s">
        <v>9</v>
      </c>
      <c r="F191" s="12">
        <v>12</v>
      </c>
      <c r="G191" s="12" t="s">
        <v>11</v>
      </c>
    </row>
    <row r="192" spans="3:7" ht="15" thickBot="1" x14ac:dyDescent="0.35">
      <c r="C192" s="10">
        <v>43262</v>
      </c>
      <c r="D192" s="11">
        <v>0.82996527777777773</v>
      </c>
      <c r="E192" s="12" t="s">
        <v>9</v>
      </c>
      <c r="F192" s="12">
        <v>11</v>
      </c>
      <c r="G192" s="12" t="s">
        <v>11</v>
      </c>
    </row>
    <row r="193" spans="3:7" ht="15" thickBot="1" x14ac:dyDescent="0.35">
      <c r="C193" s="10">
        <v>43262</v>
      </c>
      <c r="D193" s="11">
        <v>0.83526620370370364</v>
      </c>
      <c r="E193" s="12" t="s">
        <v>9</v>
      </c>
      <c r="F193" s="12">
        <v>16</v>
      </c>
      <c r="G193" s="12" t="s">
        <v>10</v>
      </c>
    </row>
    <row r="194" spans="3:7" ht="15" thickBot="1" x14ac:dyDescent="0.35">
      <c r="C194" s="10">
        <v>43262</v>
      </c>
      <c r="D194" s="11">
        <v>0.83527777777777779</v>
      </c>
      <c r="E194" s="12" t="s">
        <v>9</v>
      </c>
      <c r="F194" s="12">
        <v>17</v>
      </c>
      <c r="G194" s="12" t="s">
        <v>10</v>
      </c>
    </row>
    <row r="195" spans="3:7" ht="15" thickBot="1" x14ac:dyDescent="0.35">
      <c r="C195" s="10">
        <v>43262</v>
      </c>
      <c r="D195" s="11">
        <v>0.83528935185185194</v>
      </c>
      <c r="E195" s="12" t="s">
        <v>9</v>
      </c>
      <c r="F195" s="12">
        <v>17</v>
      </c>
      <c r="G195" s="12" t="s">
        <v>10</v>
      </c>
    </row>
    <row r="196" spans="3:7" ht="15" thickBot="1" x14ac:dyDescent="0.35">
      <c r="C196" s="10">
        <v>43262</v>
      </c>
      <c r="D196" s="11">
        <v>0.83532407407407405</v>
      </c>
      <c r="E196" s="12" t="s">
        <v>9</v>
      </c>
      <c r="F196" s="12">
        <v>9</v>
      </c>
      <c r="G196" s="12" t="s">
        <v>10</v>
      </c>
    </row>
    <row r="197" spans="3:7" ht="15" thickBot="1" x14ac:dyDescent="0.35">
      <c r="C197" s="10">
        <v>43262</v>
      </c>
      <c r="D197" s="11">
        <v>0.8353356481481482</v>
      </c>
      <c r="E197" s="12" t="s">
        <v>9</v>
      </c>
      <c r="F197" s="12">
        <v>9</v>
      </c>
      <c r="G197" s="12" t="s">
        <v>10</v>
      </c>
    </row>
    <row r="198" spans="3:7" ht="15" thickBot="1" x14ac:dyDescent="0.35">
      <c r="C198" s="10">
        <v>43262</v>
      </c>
      <c r="D198" s="11">
        <v>0.83938657407407413</v>
      </c>
      <c r="E198" s="12" t="s">
        <v>9</v>
      </c>
      <c r="F198" s="12">
        <v>11</v>
      </c>
      <c r="G198" s="12" t="s">
        <v>11</v>
      </c>
    </row>
    <row r="199" spans="3:7" ht="15" thickBot="1" x14ac:dyDescent="0.35">
      <c r="C199" s="10">
        <v>43262</v>
      </c>
      <c r="D199" s="11">
        <v>0.83939814814814817</v>
      </c>
      <c r="E199" s="12" t="s">
        <v>9</v>
      </c>
      <c r="F199" s="12">
        <v>10</v>
      </c>
      <c r="G199" s="12" t="s">
        <v>11</v>
      </c>
    </row>
    <row r="200" spans="3:7" ht="15" thickBot="1" x14ac:dyDescent="0.35">
      <c r="C200" s="10">
        <v>43262</v>
      </c>
      <c r="D200" s="11">
        <v>0.83942129629629625</v>
      </c>
      <c r="E200" s="12" t="s">
        <v>9</v>
      </c>
      <c r="F200" s="12">
        <v>11</v>
      </c>
      <c r="G200" s="12" t="s">
        <v>11</v>
      </c>
    </row>
    <row r="201" spans="3:7" ht="15" thickBot="1" x14ac:dyDescent="0.35">
      <c r="C201" s="10">
        <v>43262</v>
      </c>
      <c r="D201" s="11">
        <v>0.84067129629629633</v>
      </c>
      <c r="E201" s="12" t="s">
        <v>9</v>
      </c>
      <c r="F201" s="12">
        <v>26</v>
      </c>
      <c r="G201" s="12" t="s">
        <v>10</v>
      </c>
    </row>
    <row r="202" spans="3:7" ht="15" thickBot="1" x14ac:dyDescent="0.35">
      <c r="C202" s="10">
        <v>43262</v>
      </c>
      <c r="D202" s="11">
        <v>0.84069444444444441</v>
      </c>
      <c r="E202" s="12" t="s">
        <v>9</v>
      </c>
      <c r="F202" s="12">
        <v>25</v>
      </c>
      <c r="G202" s="12" t="s">
        <v>10</v>
      </c>
    </row>
    <row r="203" spans="3:7" ht="15" thickBot="1" x14ac:dyDescent="0.35">
      <c r="C203" s="10">
        <v>43262</v>
      </c>
      <c r="D203" s="11">
        <v>0.85065972222222219</v>
      </c>
      <c r="E203" s="12" t="s">
        <v>9</v>
      </c>
      <c r="F203" s="12">
        <v>26</v>
      </c>
      <c r="G203" s="12" t="s">
        <v>10</v>
      </c>
    </row>
    <row r="204" spans="3:7" ht="15" thickBot="1" x14ac:dyDescent="0.35">
      <c r="C204" s="10">
        <v>43262</v>
      </c>
      <c r="D204" s="11">
        <v>0.85928240740740736</v>
      </c>
      <c r="E204" s="12" t="s">
        <v>9</v>
      </c>
      <c r="F204" s="12">
        <v>11</v>
      </c>
      <c r="G204" s="12" t="s">
        <v>11</v>
      </c>
    </row>
    <row r="205" spans="3:7" ht="15" thickBot="1" x14ac:dyDescent="0.35">
      <c r="C205" s="10">
        <v>43262</v>
      </c>
      <c r="D205" s="11">
        <v>0.86627314814814815</v>
      </c>
      <c r="E205" s="12" t="s">
        <v>9</v>
      </c>
      <c r="F205" s="12">
        <v>12</v>
      </c>
      <c r="G205" s="12" t="s">
        <v>11</v>
      </c>
    </row>
    <row r="206" spans="3:7" ht="15" thickBot="1" x14ac:dyDescent="0.35">
      <c r="C206" s="10">
        <v>43262</v>
      </c>
      <c r="D206" s="11">
        <v>0.86780092592592595</v>
      </c>
      <c r="E206" s="12" t="s">
        <v>9</v>
      </c>
      <c r="F206" s="12">
        <v>21</v>
      </c>
      <c r="G206" s="12" t="s">
        <v>11</v>
      </c>
    </row>
    <row r="207" spans="3:7" ht="15" thickBot="1" x14ac:dyDescent="0.35">
      <c r="C207" s="10">
        <v>43262</v>
      </c>
      <c r="D207" s="11">
        <v>0.86818287037037034</v>
      </c>
      <c r="E207" s="12" t="s">
        <v>9</v>
      </c>
      <c r="F207" s="12">
        <v>14</v>
      </c>
      <c r="G207" s="12" t="s">
        <v>10</v>
      </c>
    </row>
    <row r="208" spans="3:7" ht="15" thickBot="1" x14ac:dyDescent="0.35">
      <c r="C208" s="10">
        <v>43262</v>
      </c>
      <c r="D208" s="11">
        <v>0.86842592592592593</v>
      </c>
      <c r="E208" s="12" t="s">
        <v>9</v>
      </c>
      <c r="F208" s="12">
        <v>14</v>
      </c>
      <c r="G208" s="12" t="s">
        <v>11</v>
      </c>
    </row>
    <row r="209" spans="3:7" ht="15" thickBot="1" x14ac:dyDescent="0.35">
      <c r="C209" s="10">
        <v>43262</v>
      </c>
      <c r="D209" s="11">
        <v>0.89738425925925924</v>
      </c>
      <c r="E209" s="12" t="s">
        <v>9</v>
      </c>
      <c r="F209" s="12">
        <v>12</v>
      </c>
      <c r="G209" s="12" t="s">
        <v>11</v>
      </c>
    </row>
    <row r="210" spans="3:7" ht="15" thickBot="1" x14ac:dyDescent="0.35">
      <c r="C210" s="10">
        <v>43262</v>
      </c>
      <c r="D210" s="11">
        <v>0.89960648148148137</v>
      </c>
      <c r="E210" s="12" t="s">
        <v>9</v>
      </c>
      <c r="F210" s="12">
        <v>21</v>
      </c>
      <c r="G210" s="12" t="s">
        <v>10</v>
      </c>
    </row>
    <row r="211" spans="3:7" ht="15" thickBot="1" x14ac:dyDescent="0.35">
      <c r="C211" s="10">
        <v>43262</v>
      </c>
      <c r="D211" s="11">
        <v>0.9170949074074074</v>
      </c>
      <c r="E211" s="12" t="s">
        <v>9</v>
      </c>
      <c r="F211" s="12">
        <v>10</v>
      </c>
      <c r="G211" s="12" t="s">
        <v>10</v>
      </c>
    </row>
    <row r="212" spans="3:7" ht="15" thickBot="1" x14ac:dyDescent="0.35">
      <c r="C212" s="10">
        <v>43263</v>
      </c>
      <c r="D212" s="11">
        <v>6.2384259259259257E-2</v>
      </c>
      <c r="E212" s="12" t="s">
        <v>9</v>
      </c>
      <c r="F212" s="12">
        <v>9</v>
      </c>
      <c r="G212" s="12" t="s">
        <v>11</v>
      </c>
    </row>
    <row r="213" spans="3:7" ht="15" thickBot="1" x14ac:dyDescent="0.35">
      <c r="C213" s="10">
        <v>43263</v>
      </c>
      <c r="D213" s="11">
        <v>8.790509259259259E-2</v>
      </c>
      <c r="E213" s="12" t="s">
        <v>9</v>
      </c>
      <c r="F213" s="12">
        <v>14</v>
      </c>
      <c r="G213" s="12" t="s">
        <v>10</v>
      </c>
    </row>
    <row r="214" spans="3:7" ht="15" thickBot="1" x14ac:dyDescent="0.35">
      <c r="C214" s="10">
        <v>43263</v>
      </c>
      <c r="D214" s="11">
        <v>0.13502314814814814</v>
      </c>
      <c r="E214" s="12" t="s">
        <v>9</v>
      </c>
      <c r="F214" s="12">
        <v>14</v>
      </c>
      <c r="G214" s="12" t="s">
        <v>11</v>
      </c>
    </row>
    <row r="215" spans="3:7" ht="15" thickBot="1" x14ac:dyDescent="0.35">
      <c r="C215" s="10">
        <v>43263</v>
      </c>
      <c r="D215" s="11">
        <v>0.13528935185185184</v>
      </c>
      <c r="E215" s="12" t="s">
        <v>9</v>
      </c>
      <c r="F215" s="12">
        <v>20</v>
      </c>
      <c r="G215" s="12" t="s">
        <v>11</v>
      </c>
    </row>
    <row r="216" spans="3:7" ht="15" thickBot="1" x14ac:dyDescent="0.35">
      <c r="C216" s="10">
        <v>43263</v>
      </c>
      <c r="D216" s="11">
        <v>0.2807986111111111</v>
      </c>
      <c r="E216" s="12" t="s">
        <v>9</v>
      </c>
      <c r="F216" s="12">
        <v>13</v>
      </c>
      <c r="G216" s="12" t="s">
        <v>11</v>
      </c>
    </row>
    <row r="217" spans="3:7" ht="15" thickBot="1" x14ac:dyDescent="0.35">
      <c r="C217" s="10">
        <v>43263</v>
      </c>
      <c r="D217" s="11">
        <v>0.28173611111111113</v>
      </c>
      <c r="E217" s="12" t="s">
        <v>9</v>
      </c>
      <c r="F217" s="12">
        <v>13</v>
      </c>
      <c r="G217" s="12" t="s">
        <v>11</v>
      </c>
    </row>
    <row r="218" spans="3:7" ht="15" thickBot="1" x14ac:dyDescent="0.35">
      <c r="C218" s="10">
        <v>43263</v>
      </c>
      <c r="D218" s="11">
        <v>0.28995370370370371</v>
      </c>
      <c r="E218" s="12" t="s">
        <v>9</v>
      </c>
      <c r="F218" s="12">
        <v>12</v>
      </c>
      <c r="G218" s="12" t="s">
        <v>11</v>
      </c>
    </row>
    <row r="219" spans="3:7" ht="15" thickBot="1" x14ac:dyDescent="0.35">
      <c r="C219" s="10">
        <v>43263</v>
      </c>
      <c r="D219" s="11">
        <v>0.30574074074074076</v>
      </c>
      <c r="E219" s="12" t="s">
        <v>9</v>
      </c>
      <c r="F219" s="12">
        <v>23</v>
      </c>
      <c r="G219" s="12" t="s">
        <v>10</v>
      </c>
    </row>
    <row r="220" spans="3:7" ht="15" thickBot="1" x14ac:dyDescent="0.35">
      <c r="C220" s="10">
        <v>43263</v>
      </c>
      <c r="D220" s="11">
        <v>0.32050925925925927</v>
      </c>
      <c r="E220" s="12" t="s">
        <v>9</v>
      </c>
      <c r="F220" s="12">
        <v>10</v>
      </c>
      <c r="G220" s="12" t="s">
        <v>11</v>
      </c>
    </row>
    <row r="221" spans="3:7" ht="15" thickBot="1" x14ac:dyDescent="0.35">
      <c r="C221" s="10">
        <v>43263</v>
      </c>
      <c r="D221" s="11">
        <v>0.32372685185185185</v>
      </c>
      <c r="E221" s="12" t="s">
        <v>9</v>
      </c>
      <c r="F221" s="12">
        <v>14</v>
      </c>
      <c r="G221" s="12" t="s">
        <v>11</v>
      </c>
    </row>
    <row r="222" spans="3:7" ht="15" thickBot="1" x14ac:dyDescent="0.35">
      <c r="C222" s="10">
        <v>43263</v>
      </c>
      <c r="D222" s="11">
        <v>0.32373842592592594</v>
      </c>
      <c r="E222" s="12" t="s">
        <v>9</v>
      </c>
      <c r="F222" s="12">
        <v>31</v>
      </c>
      <c r="G222" s="12" t="s">
        <v>11</v>
      </c>
    </row>
    <row r="223" spans="3:7" ht="15" thickBot="1" x14ac:dyDescent="0.35">
      <c r="C223" s="10">
        <v>43263</v>
      </c>
      <c r="D223" s="11">
        <v>0.32374999999999998</v>
      </c>
      <c r="E223" s="12" t="s">
        <v>9</v>
      </c>
      <c r="F223" s="12">
        <v>21</v>
      </c>
      <c r="G223" s="12" t="s">
        <v>11</v>
      </c>
    </row>
    <row r="224" spans="3:7" ht="15" thickBot="1" x14ac:dyDescent="0.35">
      <c r="C224" s="10">
        <v>43263</v>
      </c>
      <c r="D224" s="11">
        <v>0.34785879629629629</v>
      </c>
      <c r="E224" s="12" t="s">
        <v>9</v>
      </c>
      <c r="F224" s="12">
        <v>11</v>
      </c>
      <c r="G224" s="12" t="s">
        <v>11</v>
      </c>
    </row>
    <row r="225" spans="3:7" ht="15" thickBot="1" x14ac:dyDescent="0.35">
      <c r="C225" s="10">
        <v>43263</v>
      </c>
      <c r="D225" s="11">
        <v>0.35489583333333335</v>
      </c>
      <c r="E225" s="12" t="s">
        <v>9</v>
      </c>
      <c r="F225" s="12">
        <v>33</v>
      </c>
      <c r="G225" s="12" t="s">
        <v>10</v>
      </c>
    </row>
    <row r="226" spans="3:7" ht="15" thickBot="1" x14ac:dyDescent="0.35">
      <c r="C226" s="10">
        <v>43263</v>
      </c>
      <c r="D226" s="11">
        <v>0.35655092592592591</v>
      </c>
      <c r="E226" s="12" t="s">
        <v>9</v>
      </c>
      <c r="F226" s="12">
        <v>19</v>
      </c>
      <c r="G226" s="12" t="s">
        <v>11</v>
      </c>
    </row>
    <row r="227" spans="3:7" ht="15" thickBot="1" x14ac:dyDescent="0.35">
      <c r="C227" s="10">
        <v>43263</v>
      </c>
      <c r="D227" s="11">
        <v>0.35658564814814814</v>
      </c>
      <c r="E227" s="12" t="s">
        <v>9</v>
      </c>
      <c r="F227" s="12">
        <v>17</v>
      </c>
      <c r="G227" s="12" t="s">
        <v>11</v>
      </c>
    </row>
    <row r="228" spans="3:7" ht="15" thickBot="1" x14ac:dyDescent="0.35">
      <c r="C228" s="10">
        <v>43263</v>
      </c>
      <c r="D228" s="11">
        <v>0.35659722222222223</v>
      </c>
      <c r="E228" s="12" t="s">
        <v>9</v>
      </c>
      <c r="F228" s="12">
        <v>15</v>
      </c>
      <c r="G228" s="12" t="s">
        <v>10</v>
      </c>
    </row>
    <row r="229" spans="3:7" ht="15" thickBot="1" x14ac:dyDescent="0.35">
      <c r="C229" s="10">
        <v>43263</v>
      </c>
      <c r="D229" s="11">
        <v>0.35662037037037037</v>
      </c>
      <c r="E229" s="12" t="s">
        <v>9</v>
      </c>
      <c r="F229" s="12">
        <v>21</v>
      </c>
      <c r="G229" s="12" t="s">
        <v>10</v>
      </c>
    </row>
    <row r="230" spans="3:7" ht="15" thickBot="1" x14ac:dyDescent="0.35">
      <c r="C230" s="10">
        <v>43263</v>
      </c>
      <c r="D230" s="11">
        <v>0.35664351851851855</v>
      </c>
      <c r="E230" s="12" t="s">
        <v>9</v>
      </c>
      <c r="F230" s="12">
        <v>24</v>
      </c>
      <c r="G230" s="12" t="s">
        <v>10</v>
      </c>
    </row>
    <row r="231" spans="3:7" ht="15" thickBot="1" x14ac:dyDescent="0.35">
      <c r="C231" s="10">
        <v>43263</v>
      </c>
      <c r="D231" s="11">
        <v>0.35665509259259259</v>
      </c>
      <c r="E231" s="12" t="s">
        <v>9</v>
      </c>
      <c r="F231" s="12">
        <v>26</v>
      </c>
      <c r="G231" s="12" t="s">
        <v>10</v>
      </c>
    </row>
    <row r="232" spans="3:7" ht="15" thickBot="1" x14ac:dyDescent="0.35">
      <c r="C232" s="10">
        <v>43263</v>
      </c>
      <c r="D232" s="11">
        <v>0.36435185185185182</v>
      </c>
      <c r="E232" s="12" t="s">
        <v>9</v>
      </c>
      <c r="F232" s="12">
        <v>11</v>
      </c>
      <c r="G232" s="12" t="s">
        <v>11</v>
      </c>
    </row>
    <row r="233" spans="3:7" ht="15" thickBot="1" x14ac:dyDescent="0.35">
      <c r="C233" s="10">
        <v>43263</v>
      </c>
      <c r="D233" s="11">
        <v>0.36921296296296297</v>
      </c>
      <c r="E233" s="12" t="s">
        <v>9</v>
      </c>
      <c r="F233" s="12">
        <v>12</v>
      </c>
      <c r="G233" s="12" t="s">
        <v>11</v>
      </c>
    </row>
    <row r="234" spans="3:7" ht="15" thickBot="1" x14ac:dyDescent="0.35">
      <c r="C234" s="10">
        <v>43263</v>
      </c>
      <c r="D234" s="11">
        <v>0.37616898148148148</v>
      </c>
      <c r="E234" s="12" t="s">
        <v>9</v>
      </c>
      <c r="F234" s="12">
        <v>10</v>
      </c>
      <c r="G234" s="12" t="s">
        <v>11</v>
      </c>
    </row>
    <row r="235" spans="3:7" ht="15" thickBot="1" x14ac:dyDescent="0.35">
      <c r="C235" s="10">
        <v>43263</v>
      </c>
      <c r="D235" s="11">
        <v>0.37645833333333334</v>
      </c>
      <c r="E235" s="12" t="s">
        <v>9</v>
      </c>
      <c r="F235" s="12">
        <v>23</v>
      </c>
      <c r="G235" s="12" t="s">
        <v>10</v>
      </c>
    </row>
    <row r="236" spans="3:7" ht="15" thickBot="1" x14ac:dyDescent="0.35">
      <c r="C236" s="10">
        <v>43263</v>
      </c>
      <c r="D236" s="11">
        <v>0.39050925925925922</v>
      </c>
      <c r="E236" s="12" t="s">
        <v>9</v>
      </c>
      <c r="F236" s="12">
        <v>18</v>
      </c>
      <c r="G236" s="12" t="s">
        <v>10</v>
      </c>
    </row>
    <row r="237" spans="3:7" ht="15" thickBot="1" x14ac:dyDescent="0.35">
      <c r="C237" s="10">
        <v>43263</v>
      </c>
      <c r="D237" s="11">
        <v>0.39059027777777783</v>
      </c>
      <c r="E237" s="12" t="s">
        <v>9</v>
      </c>
      <c r="F237" s="12">
        <v>20</v>
      </c>
      <c r="G237" s="12" t="s">
        <v>10</v>
      </c>
    </row>
    <row r="238" spans="3:7" ht="15" thickBot="1" x14ac:dyDescent="0.35">
      <c r="C238" s="10">
        <v>43263</v>
      </c>
      <c r="D238" s="11">
        <v>0.39451388888888889</v>
      </c>
      <c r="E238" s="12" t="s">
        <v>9</v>
      </c>
      <c r="F238" s="12">
        <v>11</v>
      </c>
      <c r="G238" s="12" t="s">
        <v>10</v>
      </c>
    </row>
    <row r="239" spans="3:7" ht="15" thickBot="1" x14ac:dyDescent="0.35">
      <c r="C239" s="10">
        <v>43263</v>
      </c>
      <c r="D239" s="11">
        <v>0.3987384259259259</v>
      </c>
      <c r="E239" s="12" t="s">
        <v>9</v>
      </c>
      <c r="F239" s="12">
        <v>15</v>
      </c>
      <c r="G239" s="12" t="s">
        <v>10</v>
      </c>
    </row>
    <row r="240" spans="3:7" ht="15" thickBot="1" x14ac:dyDescent="0.35">
      <c r="C240" s="10">
        <v>43263</v>
      </c>
      <c r="D240" s="11">
        <v>0.4054166666666667</v>
      </c>
      <c r="E240" s="12" t="s">
        <v>9</v>
      </c>
      <c r="F240" s="12">
        <v>11</v>
      </c>
      <c r="G240" s="12" t="s">
        <v>11</v>
      </c>
    </row>
    <row r="241" spans="3:7" ht="15" thickBot="1" x14ac:dyDescent="0.35">
      <c r="C241" s="10">
        <v>43263</v>
      </c>
      <c r="D241" s="11">
        <v>0.4148958333333333</v>
      </c>
      <c r="E241" s="12" t="s">
        <v>9</v>
      </c>
      <c r="F241" s="12">
        <v>11</v>
      </c>
      <c r="G241" s="12" t="s">
        <v>10</v>
      </c>
    </row>
    <row r="242" spans="3:7" ht="15" thickBot="1" x14ac:dyDescent="0.35">
      <c r="C242" s="10">
        <v>43263</v>
      </c>
      <c r="D242" s="11">
        <v>0.43092592592592593</v>
      </c>
      <c r="E242" s="12" t="s">
        <v>9</v>
      </c>
      <c r="F242" s="12">
        <v>12</v>
      </c>
      <c r="G242" s="12" t="s">
        <v>11</v>
      </c>
    </row>
    <row r="243" spans="3:7" ht="15" thickBot="1" x14ac:dyDescent="0.35">
      <c r="C243" s="10">
        <v>43263</v>
      </c>
      <c r="D243" s="11">
        <v>0.43415509259259261</v>
      </c>
      <c r="E243" s="12" t="s">
        <v>9</v>
      </c>
      <c r="F243" s="12">
        <v>16</v>
      </c>
      <c r="G243" s="12" t="s">
        <v>11</v>
      </c>
    </row>
    <row r="244" spans="3:7" ht="15" thickBot="1" x14ac:dyDescent="0.35">
      <c r="C244" s="10">
        <v>43263</v>
      </c>
      <c r="D244" s="11">
        <v>0.43416666666666665</v>
      </c>
      <c r="E244" s="12" t="s">
        <v>9</v>
      </c>
      <c r="F244" s="12">
        <v>15</v>
      </c>
      <c r="G244" s="12" t="s">
        <v>11</v>
      </c>
    </row>
    <row r="245" spans="3:7" ht="15" thickBot="1" x14ac:dyDescent="0.35">
      <c r="C245" s="10">
        <v>43263</v>
      </c>
      <c r="D245" s="11">
        <v>0.43418981481481483</v>
      </c>
      <c r="E245" s="12" t="s">
        <v>9</v>
      </c>
      <c r="F245" s="12">
        <v>10</v>
      </c>
      <c r="G245" s="12" t="s">
        <v>11</v>
      </c>
    </row>
    <row r="246" spans="3:7" ht="15" thickBot="1" x14ac:dyDescent="0.35">
      <c r="C246" s="10">
        <v>43263</v>
      </c>
      <c r="D246" s="11">
        <v>0.43744212962962964</v>
      </c>
      <c r="E246" s="12" t="s">
        <v>9</v>
      </c>
      <c r="F246" s="12">
        <v>10</v>
      </c>
      <c r="G246" s="12" t="s">
        <v>10</v>
      </c>
    </row>
    <row r="247" spans="3:7" ht="15" thickBot="1" x14ac:dyDescent="0.35">
      <c r="C247" s="10">
        <v>43263</v>
      </c>
      <c r="D247" s="11">
        <v>0.4415972222222222</v>
      </c>
      <c r="E247" s="12" t="s">
        <v>9</v>
      </c>
      <c r="F247" s="12">
        <v>11</v>
      </c>
      <c r="G247" s="12" t="s">
        <v>10</v>
      </c>
    </row>
    <row r="248" spans="3:7" ht="15" thickBot="1" x14ac:dyDescent="0.35">
      <c r="C248" s="10">
        <v>43263</v>
      </c>
      <c r="D248" s="11">
        <v>0.44530092592592596</v>
      </c>
      <c r="E248" s="12" t="s">
        <v>9</v>
      </c>
      <c r="F248" s="12">
        <v>11</v>
      </c>
      <c r="G248" s="12" t="s">
        <v>10</v>
      </c>
    </row>
    <row r="249" spans="3:7" ht="15" thickBot="1" x14ac:dyDescent="0.35">
      <c r="C249" s="10">
        <v>43263</v>
      </c>
      <c r="D249" s="11">
        <v>0.45990740740740743</v>
      </c>
      <c r="E249" s="12" t="s">
        <v>9</v>
      </c>
      <c r="F249" s="12">
        <v>13</v>
      </c>
      <c r="G249" s="12" t="s">
        <v>11</v>
      </c>
    </row>
    <row r="250" spans="3:7" ht="15" thickBot="1" x14ac:dyDescent="0.35">
      <c r="C250" s="10">
        <v>43263</v>
      </c>
      <c r="D250" s="11">
        <v>0.46532407407407406</v>
      </c>
      <c r="E250" s="12" t="s">
        <v>9</v>
      </c>
      <c r="F250" s="12">
        <v>10</v>
      </c>
      <c r="G250" s="12" t="s">
        <v>10</v>
      </c>
    </row>
    <row r="251" spans="3:7" ht="15" thickBot="1" x14ac:dyDescent="0.35">
      <c r="C251" s="10">
        <v>43263</v>
      </c>
      <c r="D251" s="11">
        <v>0.48239583333333336</v>
      </c>
      <c r="E251" s="12" t="s">
        <v>9</v>
      </c>
      <c r="F251" s="12">
        <v>10</v>
      </c>
      <c r="G251" s="12" t="s">
        <v>11</v>
      </c>
    </row>
    <row r="252" spans="3:7" ht="15" thickBot="1" x14ac:dyDescent="0.35">
      <c r="C252" s="10">
        <v>43263</v>
      </c>
      <c r="D252" s="11">
        <v>0.48422453703703705</v>
      </c>
      <c r="E252" s="12" t="s">
        <v>9</v>
      </c>
      <c r="F252" s="12">
        <v>11</v>
      </c>
      <c r="G252" s="12" t="s">
        <v>11</v>
      </c>
    </row>
    <row r="253" spans="3:7" ht="15" thickBot="1" x14ac:dyDescent="0.35">
      <c r="C253" s="10">
        <v>43263</v>
      </c>
      <c r="D253" s="11">
        <v>0.48741898148148149</v>
      </c>
      <c r="E253" s="12" t="s">
        <v>9</v>
      </c>
      <c r="F253" s="12">
        <v>10</v>
      </c>
      <c r="G253" s="12" t="s">
        <v>11</v>
      </c>
    </row>
    <row r="254" spans="3:7" ht="15" thickBot="1" x14ac:dyDescent="0.35">
      <c r="C254" s="10">
        <v>43263</v>
      </c>
      <c r="D254" s="11">
        <v>0.49128472222222225</v>
      </c>
      <c r="E254" s="12" t="s">
        <v>9</v>
      </c>
      <c r="F254" s="12">
        <v>19</v>
      </c>
      <c r="G254" s="12" t="s">
        <v>10</v>
      </c>
    </row>
    <row r="255" spans="3:7" ht="15" thickBot="1" x14ac:dyDescent="0.35">
      <c r="C255" s="10">
        <v>43263</v>
      </c>
      <c r="D255" s="11">
        <v>0.49197916666666663</v>
      </c>
      <c r="E255" s="12" t="s">
        <v>9</v>
      </c>
      <c r="F255" s="12">
        <v>11</v>
      </c>
      <c r="G255" s="12" t="s">
        <v>11</v>
      </c>
    </row>
    <row r="256" spans="3:7" ht="15" thickBot="1" x14ac:dyDescent="0.35">
      <c r="C256" s="10">
        <v>43263</v>
      </c>
      <c r="D256" s="11">
        <v>0.49223379629629632</v>
      </c>
      <c r="E256" s="12" t="s">
        <v>9</v>
      </c>
      <c r="F256" s="12">
        <v>13</v>
      </c>
      <c r="G256" s="12" t="s">
        <v>11</v>
      </c>
    </row>
    <row r="257" spans="3:7" ht="15" thickBot="1" x14ac:dyDescent="0.35">
      <c r="C257" s="10">
        <v>43263</v>
      </c>
      <c r="D257" s="11">
        <v>0.50181712962962965</v>
      </c>
      <c r="E257" s="12" t="s">
        <v>9</v>
      </c>
      <c r="F257" s="12">
        <v>10</v>
      </c>
      <c r="G257" s="12" t="s">
        <v>10</v>
      </c>
    </row>
    <row r="258" spans="3:7" ht="15" thickBot="1" x14ac:dyDescent="0.35">
      <c r="C258" s="10">
        <v>43263</v>
      </c>
      <c r="D258" s="11">
        <v>0.51214120370370375</v>
      </c>
      <c r="E258" s="12" t="s">
        <v>9</v>
      </c>
      <c r="F258" s="12">
        <v>10</v>
      </c>
      <c r="G258" s="12" t="s">
        <v>10</v>
      </c>
    </row>
    <row r="259" spans="3:7" ht="15" thickBot="1" x14ac:dyDescent="0.35">
      <c r="C259" s="10">
        <v>43263</v>
      </c>
      <c r="D259" s="11">
        <v>0.51217592592592587</v>
      </c>
      <c r="E259" s="12" t="s">
        <v>9</v>
      </c>
      <c r="F259" s="12">
        <v>13</v>
      </c>
      <c r="G259" s="12" t="s">
        <v>10</v>
      </c>
    </row>
    <row r="260" spans="3:7" ht="15" thickBot="1" x14ac:dyDescent="0.35">
      <c r="C260" s="10">
        <v>43263</v>
      </c>
      <c r="D260" s="11">
        <v>0.51218750000000002</v>
      </c>
      <c r="E260" s="12" t="s">
        <v>9</v>
      </c>
      <c r="F260" s="12">
        <v>15</v>
      </c>
      <c r="G260" s="12" t="s">
        <v>10</v>
      </c>
    </row>
    <row r="261" spans="3:7" ht="15" thickBot="1" x14ac:dyDescent="0.35">
      <c r="C261" s="10">
        <v>43263</v>
      </c>
      <c r="D261" s="11">
        <v>0.51219907407407406</v>
      </c>
      <c r="E261" s="12" t="s">
        <v>9</v>
      </c>
      <c r="F261" s="12">
        <v>18</v>
      </c>
      <c r="G261" s="12" t="s">
        <v>10</v>
      </c>
    </row>
    <row r="262" spans="3:7" ht="15" thickBot="1" x14ac:dyDescent="0.35">
      <c r="C262" s="10">
        <v>43263</v>
      </c>
      <c r="D262" s="11">
        <v>0.51221064814814821</v>
      </c>
      <c r="E262" s="12" t="s">
        <v>9</v>
      </c>
      <c r="F262" s="12">
        <v>13</v>
      </c>
      <c r="G262" s="12" t="s">
        <v>10</v>
      </c>
    </row>
    <row r="263" spans="3:7" ht="15" thickBot="1" x14ac:dyDescent="0.35">
      <c r="C263" s="10">
        <v>43263</v>
      </c>
      <c r="D263" s="11">
        <v>0.51222222222222225</v>
      </c>
      <c r="E263" s="12" t="s">
        <v>9</v>
      </c>
      <c r="F263" s="12">
        <v>13</v>
      </c>
      <c r="G263" s="12" t="s">
        <v>10</v>
      </c>
    </row>
    <row r="264" spans="3:7" ht="15" thickBot="1" x14ac:dyDescent="0.35">
      <c r="C264" s="10">
        <v>43263</v>
      </c>
      <c r="D264" s="11">
        <v>0.51224537037037032</v>
      </c>
      <c r="E264" s="12" t="s">
        <v>9</v>
      </c>
      <c r="F264" s="12">
        <v>18</v>
      </c>
      <c r="G264" s="12" t="s">
        <v>10</v>
      </c>
    </row>
    <row r="265" spans="3:7" ht="15" thickBot="1" x14ac:dyDescent="0.35">
      <c r="C265" s="10">
        <v>43263</v>
      </c>
      <c r="D265" s="11">
        <v>0.51248842592592592</v>
      </c>
      <c r="E265" s="12" t="s">
        <v>9</v>
      </c>
      <c r="F265" s="12">
        <v>17</v>
      </c>
      <c r="G265" s="12" t="s">
        <v>11</v>
      </c>
    </row>
    <row r="266" spans="3:7" ht="15" thickBot="1" x14ac:dyDescent="0.35">
      <c r="C266" s="10">
        <v>43263</v>
      </c>
      <c r="D266" s="11">
        <v>0.51347222222222222</v>
      </c>
      <c r="E266" s="12" t="s">
        <v>9</v>
      </c>
      <c r="F266" s="12">
        <v>13</v>
      </c>
      <c r="G266" s="12" t="s">
        <v>10</v>
      </c>
    </row>
    <row r="267" spans="3:7" ht="15" thickBot="1" x14ac:dyDescent="0.35">
      <c r="C267" s="10">
        <v>43263</v>
      </c>
      <c r="D267" s="11">
        <v>0.5134953703703703</v>
      </c>
      <c r="E267" s="12" t="s">
        <v>9</v>
      </c>
      <c r="F267" s="12">
        <v>21</v>
      </c>
      <c r="G267" s="12" t="s">
        <v>10</v>
      </c>
    </row>
    <row r="268" spans="3:7" ht="15" thickBot="1" x14ac:dyDescent="0.35">
      <c r="C268" s="10">
        <v>43263</v>
      </c>
      <c r="D268" s="11">
        <v>0.51356481481481475</v>
      </c>
      <c r="E268" s="12" t="s">
        <v>9</v>
      </c>
      <c r="F268" s="12">
        <v>19</v>
      </c>
      <c r="G268" s="12" t="s">
        <v>10</v>
      </c>
    </row>
    <row r="269" spans="3:7" ht="15" thickBot="1" x14ac:dyDescent="0.35">
      <c r="C269" s="10">
        <v>43263</v>
      </c>
      <c r="D269" s="11">
        <v>0.5138194444444445</v>
      </c>
      <c r="E269" s="12" t="s">
        <v>9</v>
      </c>
      <c r="F269" s="12">
        <v>19</v>
      </c>
      <c r="G269" s="12" t="s">
        <v>10</v>
      </c>
    </row>
    <row r="270" spans="3:7" ht="15" thickBot="1" x14ac:dyDescent="0.35">
      <c r="C270" s="10">
        <v>43263</v>
      </c>
      <c r="D270" s="11">
        <v>0.51556712962962969</v>
      </c>
      <c r="E270" s="12" t="s">
        <v>9</v>
      </c>
      <c r="F270" s="12">
        <v>22</v>
      </c>
      <c r="G270" s="12" t="s">
        <v>10</v>
      </c>
    </row>
    <row r="271" spans="3:7" ht="15" thickBot="1" x14ac:dyDescent="0.35">
      <c r="C271" s="10">
        <v>43263</v>
      </c>
      <c r="D271" s="11">
        <v>0.52026620370370369</v>
      </c>
      <c r="E271" s="12" t="s">
        <v>9</v>
      </c>
      <c r="F271" s="12">
        <v>24</v>
      </c>
      <c r="G271" s="12" t="s">
        <v>10</v>
      </c>
    </row>
    <row r="272" spans="3:7" ht="15" thickBot="1" x14ac:dyDescent="0.35">
      <c r="C272" s="10">
        <v>43263</v>
      </c>
      <c r="D272" s="11">
        <v>0.53898148148148151</v>
      </c>
      <c r="E272" s="12" t="s">
        <v>9</v>
      </c>
      <c r="F272" s="12">
        <v>24</v>
      </c>
      <c r="G272" s="12" t="s">
        <v>11</v>
      </c>
    </row>
    <row r="273" spans="3:7" ht="15" thickBot="1" x14ac:dyDescent="0.35">
      <c r="C273" s="10">
        <v>43263</v>
      </c>
      <c r="D273" s="11">
        <v>0.54521990740740744</v>
      </c>
      <c r="E273" s="12" t="s">
        <v>9</v>
      </c>
      <c r="F273" s="12">
        <v>17</v>
      </c>
      <c r="G273" s="12" t="s">
        <v>10</v>
      </c>
    </row>
    <row r="274" spans="3:7" ht="15" thickBot="1" x14ac:dyDescent="0.35">
      <c r="C274" s="10">
        <v>43263</v>
      </c>
      <c r="D274" s="11">
        <v>0.55625000000000002</v>
      </c>
      <c r="E274" s="12" t="s">
        <v>9</v>
      </c>
      <c r="F274" s="12">
        <v>30</v>
      </c>
      <c r="G274" s="12" t="s">
        <v>10</v>
      </c>
    </row>
    <row r="275" spans="3:7" ht="15" thickBot="1" x14ac:dyDescent="0.35">
      <c r="C275" s="10">
        <v>43263</v>
      </c>
      <c r="D275" s="11">
        <v>0.5562731481481481</v>
      </c>
      <c r="E275" s="12" t="s">
        <v>9</v>
      </c>
      <c r="F275" s="12">
        <v>30</v>
      </c>
      <c r="G275" s="12" t="s">
        <v>10</v>
      </c>
    </row>
    <row r="276" spans="3:7" ht="15" thickBot="1" x14ac:dyDescent="0.35">
      <c r="C276" s="10">
        <v>43263</v>
      </c>
      <c r="D276" s="11">
        <v>0.56640046296296298</v>
      </c>
      <c r="E276" s="12" t="s">
        <v>9</v>
      </c>
      <c r="F276" s="12">
        <v>20</v>
      </c>
      <c r="G276" s="12" t="s">
        <v>10</v>
      </c>
    </row>
    <row r="277" spans="3:7" ht="15" thickBot="1" x14ac:dyDescent="0.35">
      <c r="C277" s="10">
        <v>43263</v>
      </c>
      <c r="D277" s="11">
        <v>0.5675810185185185</v>
      </c>
      <c r="E277" s="12" t="s">
        <v>9</v>
      </c>
      <c r="F277" s="12">
        <v>10</v>
      </c>
      <c r="G277" s="12" t="s">
        <v>11</v>
      </c>
    </row>
    <row r="278" spans="3:7" ht="15" thickBot="1" x14ac:dyDescent="0.35">
      <c r="C278" s="10">
        <v>43263</v>
      </c>
      <c r="D278" s="11">
        <v>0.56817129629629626</v>
      </c>
      <c r="E278" s="12" t="s">
        <v>9</v>
      </c>
      <c r="F278" s="12">
        <v>14</v>
      </c>
      <c r="G278" s="12" t="s">
        <v>10</v>
      </c>
    </row>
    <row r="279" spans="3:7" ht="15" thickBot="1" x14ac:dyDescent="0.35">
      <c r="C279" s="10">
        <v>43263</v>
      </c>
      <c r="D279" s="11">
        <v>0.56922453703703701</v>
      </c>
      <c r="E279" s="12" t="s">
        <v>9</v>
      </c>
      <c r="F279" s="12">
        <v>12</v>
      </c>
      <c r="G279" s="12" t="s">
        <v>11</v>
      </c>
    </row>
    <row r="280" spans="3:7" ht="15" thickBot="1" x14ac:dyDescent="0.35">
      <c r="C280" s="10">
        <v>43263</v>
      </c>
      <c r="D280" s="11">
        <v>0.56935185185185189</v>
      </c>
      <c r="E280" s="12" t="s">
        <v>9</v>
      </c>
      <c r="F280" s="12">
        <v>11</v>
      </c>
      <c r="G280" s="12" t="s">
        <v>11</v>
      </c>
    </row>
    <row r="281" spans="3:7" ht="15" thickBot="1" x14ac:dyDescent="0.35">
      <c r="C281" s="10">
        <v>43263</v>
      </c>
      <c r="D281" s="11">
        <v>0.57488425925925923</v>
      </c>
      <c r="E281" s="12" t="s">
        <v>9</v>
      </c>
      <c r="F281" s="12">
        <v>11</v>
      </c>
      <c r="G281" s="12" t="s">
        <v>11</v>
      </c>
    </row>
    <row r="282" spans="3:7" ht="15" thickBot="1" x14ac:dyDescent="0.35">
      <c r="C282" s="10">
        <v>43263</v>
      </c>
      <c r="D282" s="11">
        <v>0.57550925925925933</v>
      </c>
      <c r="E282" s="12" t="s">
        <v>9</v>
      </c>
      <c r="F282" s="12">
        <v>10</v>
      </c>
      <c r="G282" s="12" t="s">
        <v>11</v>
      </c>
    </row>
    <row r="283" spans="3:7" ht="15" thickBot="1" x14ac:dyDescent="0.35">
      <c r="C283" s="10">
        <v>43263</v>
      </c>
      <c r="D283" s="11">
        <v>0.57677083333333334</v>
      </c>
      <c r="E283" s="12" t="s">
        <v>9</v>
      </c>
      <c r="F283" s="12">
        <v>10</v>
      </c>
      <c r="G283" s="12" t="s">
        <v>11</v>
      </c>
    </row>
    <row r="284" spans="3:7" ht="15" thickBot="1" x14ac:dyDescent="0.35">
      <c r="C284" s="10">
        <v>43263</v>
      </c>
      <c r="D284" s="11">
        <v>0.57815972222222223</v>
      </c>
      <c r="E284" s="12" t="s">
        <v>9</v>
      </c>
      <c r="F284" s="12">
        <v>10</v>
      </c>
      <c r="G284" s="12" t="s">
        <v>11</v>
      </c>
    </row>
    <row r="285" spans="3:7" ht="15" thickBot="1" x14ac:dyDescent="0.35">
      <c r="C285" s="10">
        <v>43263</v>
      </c>
      <c r="D285" s="11">
        <v>0.57839120370370367</v>
      </c>
      <c r="E285" s="12" t="s">
        <v>9</v>
      </c>
      <c r="F285" s="12">
        <v>24</v>
      </c>
      <c r="G285" s="12" t="s">
        <v>11</v>
      </c>
    </row>
    <row r="286" spans="3:7" ht="15" thickBot="1" x14ac:dyDescent="0.35">
      <c r="C286" s="10">
        <v>43263</v>
      </c>
      <c r="D286" s="11">
        <v>0.58652777777777776</v>
      </c>
      <c r="E286" s="12" t="s">
        <v>9</v>
      </c>
      <c r="F286" s="12">
        <v>9</v>
      </c>
      <c r="G286" s="12" t="s">
        <v>10</v>
      </c>
    </row>
    <row r="287" spans="3:7" ht="15" thickBot="1" x14ac:dyDescent="0.35">
      <c r="C287" s="10">
        <v>43263</v>
      </c>
      <c r="D287" s="11">
        <v>0.58714120370370371</v>
      </c>
      <c r="E287" s="12" t="s">
        <v>9</v>
      </c>
      <c r="F287" s="12">
        <v>11</v>
      </c>
      <c r="G287" s="12" t="s">
        <v>11</v>
      </c>
    </row>
    <row r="288" spans="3:7" ht="15" thickBot="1" x14ac:dyDescent="0.35">
      <c r="C288" s="10">
        <v>43263</v>
      </c>
      <c r="D288" s="11">
        <v>0.59210648148148148</v>
      </c>
      <c r="E288" s="12" t="s">
        <v>9</v>
      </c>
      <c r="F288" s="12">
        <v>13</v>
      </c>
      <c r="G288" s="12" t="s">
        <v>11</v>
      </c>
    </row>
    <row r="289" spans="3:7" ht="15" thickBot="1" x14ac:dyDescent="0.35">
      <c r="C289" s="10">
        <v>43263</v>
      </c>
      <c r="D289" s="11">
        <v>0.59682870370370367</v>
      </c>
      <c r="E289" s="12" t="s">
        <v>9</v>
      </c>
      <c r="F289" s="12">
        <v>21</v>
      </c>
      <c r="G289" s="12" t="s">
        <v>10</v>
      </c>
    </row>
    <row r="290" spans="3:7" ht="15" thickBot="1" x14ac:dyDescent="0.35">
      <c r="C290" s="10">
        <v>43263</v>
      </c>
      <c r="D290" s="11">
        <v>0.59685185185185186</v>
      </c>
      <c r="E290" s="12" t="s">
        <v>9</v>
      </c>
      <c r="F290" s="12">
        <v>21</v>
      </c>
      <c r="G290" s="12" t="s">
        <v>10</v>
      </c>
    </row>
    <row r="291" spans="3:7" ht="15" thickBot="1" x14ac:dyDescent="0.35">
      <c r="C291" s="10">
        <v>43263</v>
      </c>
      <c r="D291" s="11">
        <v>0.60358796296296291</v>
      </c>
      <c r="E291" s="12" t="s">
        <v>9</v>
      </c>
      <c r="F291" s="12">
        <v>21</v>
      </c>
      <c r="G291" s="12" t="s">
        <v>10</v>
      </c>
    </row>
    <row r="292" spans="3:7" ht="15" thickBot="1" x14ac:dyDescent="0.35">
      <c r="C292" s="10">
        <v>43263</v>
      </c>
      <c r="D292" s="11">
        <v>0.6036111111111111</v>
      </c>
      <c r="E292" s="12" t="s">
        <v>9</v>
      </c>
      <c r="F292" s="12">
        <v>22</v>
      </c>
      <c r="G292" s="12" t="s">
        <v>10</v>
      </c>
    </row>
    <row r="293" spans="3:7" ht="15" thickBot="1" x14ac:dyDescent="0.35">
      <c r="C293" s="10">
        <v>43263</v>
      </c>
      <c r="D293" s="11">
        <v>0.6036111111111111</v>
      </c>
      <c r="E293" s="12" t="s">
        <v>9</v>
      </c>
      <c r="F293" s="12">
        <v>22</v>
      </c>
      <c r="G293" s="12" t="s">
        <v>10</v>
      </c>
    </row>
    <row r="294" spans="3:7" ht="15" thickBot="1" x14ac:dyDescent="0.35">
      <c r="C294" s="10">
        <v>43263</v>
      </c>
      <c r="D294" s="11">
        <v>0.60545138888888894</v>
      </c>
      <c r="E294" s="12" t="s">
        <v>9</v>
      </c>
      <c r="F294" s="12">
        <v>11</v>
      </c>
      <c r="G294" s="12" t="s">
        <v>11</v>
      </c>
    </row>
    <row r="295" spans="3:7" ht="15" thickBot="1" x14ac:dyDescent="0.35">
      <c r="C295" s="10">
        <v>43263</v>
      </c>
      <c r="D295" s="11">
        <v>0.61127314814814815</v>
      </c>
      <c r="E295" s="12" t="s">
        <v>9</v>
      </c>
      <c r="F295" s="12">
        <v>10</v>
      </c>
      <c r="G295" s="12" t="s">
        <v>10</v>
      </c>
    </row>
    <row r="296" spans="3:7" ht="15" thickBot="1" x14ac:dyDescent="0.35">
      <c r="C296" s="10">
        <v>43263</v>
      </c>
      <c r="D296" s="11">
        <v>0.62412037037037038</v>
      </c>
      <c r="E296" s="12" t="s">
        <v>9</v>
      </c>
      <c r="F296" s="12">
        <v>12</v>
      </c>
      <c r="G296" s="12" t="s">
        <v>11</v>
      </c>
    </row>
    <row r="297" spans="3:7" ht="15" thickBot="1" x14ac:dyDescent="0.35">
      <c r="C297" s="10">
        <v>43263</v>
      </c>
      <c r="D297" s="11">
        <v>0.63548611111111108</v>
      </c>
      <c r="E297" s="12" t="s">
        <v>9</v>
      </c>
      <c r="F297" s="12">
        <v>13</v>
      </c>
      <c r="G297" s="12" t="s">
        <v>10</v>
      </c>
    </row>
    <row r="298" spans="3:7" ht="15" thickBot="1" x14ac:dyDescent="0.35">
      <c r="C298" s="10">
        <v>43263</v>
      </c>
      <c r="D298" s="11">
        <v>0.63586805555555559</v>
      </c>
      <c r="E298" s="12" t="s">
        <v>9</v>
      </c>
      <c r="F298" s="12">
        <v>19</v>
      </c>
      <c r="G298" s="12" t="s">
        <v>10</v>
      </c>
    </row>
    <row r="299" spans="3:7" ht="15" thickBot="1" x14ac:dyDescent="0.35">
      <c r="C299" s="10">
        <v>43263</v>
      </c>
      <c r="D299" s="11">
        <v>0.64740740740740743</v>
      </c>
      <c r="E299" s="12" t="s">
        <v>9</v>
      </c>
      <c r="F299" s="12">
        <v>16</v>
      </c>
      <c r="G299" s="12" t="s">
        <v>11</v>
      </c>
    </row>
    <row r="300" spans="3:7" ht="15" thickBot="1" x14ac:dyDescent="0.35">
      <c r="C300" s="10">
        <v>43263</v>
      </c>
      <c r="D300" s="11">
        <v>0.65119212962962958</v>
      </c>
      <c r="E300" s="12" t="s">
        <v>9</v>
      </c>
      <c r="F300" s="12">
        <v>12</v>
      </c>
      <c r="G300" s="12" t="s">
        <v>11</v>
      </c>
    </row>
    <row r="301" spans="3:7" ht="15" thickBot="1" x14ac:dyDescent="0.35">
      <c r="C301" s="10">
        <v>43263</v>
      </c>
      <c r="D301" s="11">
        <v>0.66887731481481483</v>
      </c>
      <c r="E301" s="12" t="s">
        <v>9</v>
      </c>
      <c r="F301" s="12">
        <v>18</v>
      </c>
      <c r="G301" s="12" t="s">
        <v>10</v>
      </c>
    </row>
    <row r="302" spans="3:7" ht="15" thickBot="1" x14ac:dyDescent="0.35">
      <c r="C302" s="10">
        <v>43263</v>
      </c>
      <c r="D302" s="11">
        <v>0.67373842592592592</v>
      </c>
      <c r="E302" s="12" t="s">
        <v>9</v>
      </c>
      <c r="F302" s="12">
        <v>14</v>
      </c>
      <c r="G302" s="12" t="s">
        <v>10</v>
      </c>
    </row>
    <row r="303" spans="3:7" ht="15" thickBot="1" x14ac:dyDescent="0.35">
      <c r="C303" s="10">
        <v>43263</v>
      </c>
      <c r="D303" s="11">
        <v>0.67381944444444442</v>
      </c>
      <c r="E303" s="12" t="s">
        <v>9</v>
      </c>
      <c r="F303" s="12">
        <v>10</v>
      </c>
      <c r="G303" s="12" t="s">
        <v>10</v>
      </c>
    </row>
    <row r="304" spans="3:7" ht="15" thickBot="1" x14ac:dyDescent="0.35">
      <c r="C304" s="10">
        <v>43263</v>
      </c>
      <c r="D304" s="11">
        <v>0.68248842592592596</v>
      </c>
      <c r="E304" s="12" t="s">
        <v>9</v>
      </c>
      <c r="F304" s="12">
        <v>25</v>
      </c>
      <c r="G304" s="12" t="s">
        <v>10</v>
      </c>
    </row>
    <row r="305" spans="3:7" ht="15" thickBot="1" x14ac:dyDescent="0.35">
      <c r="C305" s="10">
        <v>43263</v>
      </c>
      <c r="D305" s="11">
        <v>0.68351851851851853</v>
      </c>
      <c r="E305" s="12" t="s">
        <v>9</v>
      </c>
      <c r="F305" s="12">
        <v>23</v>
      </c>
      <c r="G305" s="12" t="s">
        <v>10</v>
      </c>
    </row>
    <row r="306" spans="3:7" ht="15" thickBot="1" x14ac:dyDescent="0.35">
      <c r="C306" s="10">
        <v>43263</v>
      </c>
      <c r="D306" s="11">
        <v>0.68655092592592604</v>
      </c>
      <c r="E306" s="12" t="s">
        <v>9</v>
      </c>
      <c r="F306" s="12">
        <v>19</v>
      </c>
      <c r="G306" s="12" t="s">
        <v>11</v>
      </c>
    </row>
    <row r="307" spans="3:7" ht="15" thickBot="1" x14ac:dyDescent="0.35">
      <c r="C307" s="10">
        <v>43263</v>
      </c>
      <c r="D307" s="11">
        <v>0.68804398148148149</v>
      </c>
      <c r="E307" s="12" t="s">
        <v>9</v>
      </c>
      <c r="F307" s="12">
        <v>14</v>
      </c>
      <c r="G307" s="12" t="s">
        <v>11</v>
      </c>
    </row>
    <row r="308" spans="3:7" ht="15" thickBot="1" x14ac:dyDescent="0.35">
      <c r="C308" s="10">
        <v>43263</v>
      </c>
      <c r="D308" s="11">
        <v>0.69251157407407404</v>
      </c>
      <c r="E308" s="12" t="s">
        <v>9</v>
      </c>
      <c r="F308" s="12">
        <v>24</v>
      </c>
      <c r="G308" s="12" t="s">
        <v>10</v>
      </c>
    </row>
    <row r="309" spans="3:7" ht="15" thickBot="1" x14ac:dyDescent="0.35">
      <c r="C309" s="10">
        <v>43263</v>
      </c>
      <c r="D309" s="11">
        <v>0.69339120370370377</v>
      </c>
      <c r="E309" s="12" t="s">
        <v>9</v>
      </c>
      <c r="F309" s="12">
        <v>20</v>
      </c>
      <c r="G309" s="12" t="s">
        <v>10</v>
      </c>
    </row>
    <row r="310" spans="3:7" ht="15" thickBot="1" x14ac:dyDescent="0.35">
      <c r="C310" s="10">
        <v>43263</v>
      </c>
      <c r="D310" s="11">
        <v>0.69379629629629624</v>
      </c>
      <c r="E310" s="12" t="s">
        <v>9</v>
      </c>
      <c r="F310" s="12">
        <v>25</v>
      </c>
      <c r="G310" s="12" t="s">
        <v>11</v>
      </c>
    </row>
    <row r="311" spans="3:7" ht="15" thickBot="1" x14ac:dyDescent="0.35">
      <c r="C311" s="10">
        <v>43263</v>
      </c>
      <c r="D311" s="11">
        <v>0.69555555555555559</v>
      </c>
      <c r="E311" s="12" t="s">
        <v>9</v>
      </c>
      <c r="F311" s="12">
        <v>18</v>
      </c>
      <c r="G311" s="12" t="s">
        <v>10</v>
      </c>
    </row>
    <row r="312" spans="3:7" ht="15" thickBot="1" x14ac:dyDescent="0.35">
      <c r="C312" s="10">
        <v>43263</v>
      </c>
      <c r="D312" s="11">
        <v>0.69560185185185175</v>
      </c>
      <c r="E312" s="12" t="s">
        <v>9</v>
      </c>
      <c r="F312" s="12">
        <v>20</v>
      </c>
      <c r="G312" s="12" t="s">
        <v>10</v>
      </c>
    </row>
    <row r="313" spans="3:7" ht="15" thickBot="1" x14ac:dyDescent="0.35">
      <c r="C313" s="10">
        <v>43263</v>
      </c>
      <c r="D313" s="11">
        <v>0.6956134259259259</v>
      </c>
      <c r="E313" s="12" t="s">
        <v>9</v>
      </c>
      <c r="F313" s="12">
        <v>29</v>
      </c>
      <c r="G313" s="12" t="s">
        <v>10</v>
      </c>
    </row>
    <row r="314" spans="3:7" ht="15" thickBot="1" x14ac:dyDescent="0.35">
      <c r="C314" s="10">
        <v>43263</v>
      </c>
      <c r="D314" s="11">
        <v>0.69562500000000005</v>
      </c>
      <c r="E314" s="12" t="s">
        <v>9</v>
      </c>
      <c r="F314" s="12">
        <v>23</v>
      </c>
      <c r="G314" s="12" t="s">
        <v>10</v>
      </c>
    </row>
    <row r="315" spans="3:7" ht="15" thickBot="1" x14ac:dyDescent="0.35">
      <c r="C315" s="10">
        <v>43263</v>
      </c>
      <c r="D315" s="11">
        <v>0.69687500000000002</v>
      </c>
      <c r="E315" s="12" t="s">
        <v>9</v>
      </c>
      <c r="F315" s="12">
        <v>11</v>
      </c>
      <c r="G315" s="12" t="s">
        <v>10</v>
      </c>
    </row>
    <row r="316" spans="3:7" ht="15" thickBot="1" x14ac:dyDescent="0.35">
      <c r="C316" s="10">
        <v>43263</v>
      </c>
      <c r="D316" s="11">
        <v>0.69700231481481489</v>
      </c>
      <c r="E316" s="12" t="s">
        <v>9</v>
      </c>
      <c r="F316" s="12">
        <v>13</v>
      </c>
      <c r="G316" s="12" t="s">
        <v>11</v>
      </c>
    </row>
    <row r="317" spans="3:7" ht="15" thickBot="1" x14ac:dyDescent="0.35">
      <c r="C317" s="10">
        <v>43263</v>
      </c>
      <c r="D317" s="11">
        <v>0.69871527777777775</v>
      </c>
      <c r="E317" s="12" t="s">
        <v>9</v>
      </c>
      <c r="F317" s="12">
        <v>17</v>
      </c>
      <c r="G317" s="12" t="s">
        <v>11</v>
      </c>
    </row>
    <row r="318" spans="3:7" ht="15" thickBot="1" x14ac:dyDescent="0.35">
      <c r="C318" s="10">
        <v>43263</v>
      </c>
      <c r="D318" s="11">
        <v>0.70156249999999998</v>
      </c>
      <c r="E318" s="12" t="s">
        <v>9</v>
      </c>
      <c r="F318" s="12">
        <v>28</v>
      </c>
      <c r="G318" s="12" t="s">
        <v>10</v>
      </c>
    </row>
    <row r="319" spans="3:7" ht="15" thickBot="1" x14ac:dyDescent="0.35">
      <c r="C319" s="10">
        <v>43263</v>
      </c>
      <c r="D319" s="11">
        <v>0.70278935185185187</v>
      </c>
      <c r="E319" s="12" t="s">
        <v>9</v>
      </c>
      <c r="F319" s="12">
        <v>21</v>
      </c>
      <c r="G319" s="12" t="s">
        <v>10</v>
      </c>
    </row>
    <row r="320" spans="3:7" ht="15" thickBot="1" x14ac:dyDescent="0.35">
      <c r="C320" s="10">
        <v>43263</v>
      </c>
      <c r="D320" s="11">
        <v>0.70370370370370372</v>
      </c>
      <c r="E320" s="12" t="s">
        <v>9</v>
      </c>
      <c r="F320" s="12">
        <v>29</v>
      </c>
      <c r="G320" s="12" t="s">
        <v>10</v>
      </c>
    </row>
    <row r="321" spans="3:7" ht="15" thickBot="1" x14ac:dyDescent="0.35">
      <c r="C321" s="10">
        <v>43263</v>
      </c>
      <c r="D321" s="11">
        <v>0.7052314814814814</v>
      </c>
      <c r="E321" s="12" t="s">
        <v>9</v>
      </c>
      <c r="F321" s="12">
        <v>24</v>
      </c>
      <c r="G321" s="12" t="s">
        <v>10</v>
      </c>
    </row>
    <row r="322" spans="3:7" ht="15" thickBot="1" x14ac:dyDescent="0.35">
      <c r="C322" s="10">
        <v>43263</v>
      </c>
      <c r="D322" s="11">
        <v>0.70575231481481471</v>
      </c>
      <c r="E322" s="12" t="s">
        <v>9</v>
      </c>
      <c r="F322" s="12">
        <v>28</v>
      </c>
      <c r="G322" s="12" t="s">
        <v>10</v>
      </c>
    </row>
    <row r="323" spans="3:7" ht="15" thickBot="1" x14ac:dyDescent="0.35">
      <c r="C323" s="10">
        <v>43263</v>
      </c>
      <c r="D323" s="11">
        <v>0.70788194444444441</v>
      </c>
      <c r="E323" s="12" t="s">
        <v>9</v>
      </c>
      <c r="F323" s="12">
        <v>22</v>
      </c>
      <c r="G323" s="12" t="s">
        <v>10</v>
      </c>
    </row>
    <row r="324" spans="3:7" ht="15" thickBot="1" x14ac:dyDescent="0.35">
      <c r="C324" s="10">
        <v>43263</v>
      </c>
      <c r="D324" s="11">
        <v>0.70849537037037036</v>
      </c>
      <c r="E324" s="12" t="s">
        <v>9</v>
      </c>
      <c r="F324" s="12">
        <v>15</v>
      </c>
      <c r="G324" s="12" t="s">
        <v>10</v>
      </c>
    </row>
    <row r="325" spans="3:7" ht="15" thickBot="1" x14ac:dyDescent="0.35">
      <c r="C325" s="10">
        <v>43263</v>
      </c>
      <c r="D325" s="11">
        <v>0.71167824074074071</v>
      </c>
      <c r="E325" s="12" t="s">
        <v>9</v>
      </c>
      <c r="F325" s="12">
        <v>25</v>
      </c>
      <c r="G325" s="12" t="s">
        <v>10</v>
      </c>
    </row>
    <row r="326" spans="3:7" ht="15" thickBot="1" x14ac:dyDescent="0.35">
      <c r="C326" s="10">
        <v>43263</v>
      </c>
      <c r="D326" s="11">
        <v>0.71638888888888885</v>
      </c>
      <c r="E326" s="12" t="s">
        <v>9</v>
      </c>
      <c r="F326" s="12">
        <v>21</v>
      </c>
      <c r="G326" s="12" t="s">
        <v>10</v>
      </c>
    </row>
    <row r="327" spans="3:7" ht="15" thickBot="1" x14ac:dyDescent="0.35">
      <c r="C327" s="10">
        <v>43263</v>
      </c>
      <c r="D327" s="11">
        <v>0.71818287037037043</v>
      </c>
      <c r="E327" s="12" t="s">
        <v>9</v>
      </c>
      <c r="F327" s="12">
        <v>12</v>
      </c>
      <c r="G327" s="12" t="s">
        <v>11</v>
      </c>
    </row>
    <row r="328" spans="3:7" ht="15" thickBot="1" x14ac:dyDescent="0.35">
      <c r="C328" s="10">
        <v>43263</v>
      </c>
      <c r="D328" s="11">
        <v>0.72969907407407408</v>
      </c>
      <c r="E328" s="12" t="s">
        <v>9</v>
      </c>
      <c r="F328" s="12">
        <v>10</v>
      </c>
      <c r="G328" s="12" t="s">
        <v>11</v>
      </c>
    </row>
    <row r="329" spans="3:7" ht="15" thickBot="1" x14ac:dyDescent="0.35">
      <c r="C329" s="10">
        <v>43263</v>
      </c>
      <c r="D329" s="11">
        <v>0.73017361111111112</v>
      </c>
      <c r="E329" s="12" t="s">
        <v>9</v>
      </c>
      <c r="F329" s="12">
        <v>9</v>
      </c>
      <c r="G329" s="12" t="s">
        <v>11</v>
      </c>
    </row>
    <row r="330" spans="3:7" ht="15" thickBot="1" x14ac:dyDescent="0.35">
      <c r="C330" s="10">
        <v>43263</v>
      </c>
      <c r="D330" s="11">
        <v>0.7367824074074073</v>
      </c>
      <c r="E330" s="12" t="s">
        <v>9</v>
      </c>
      <c r="F330" s="12">
        <v>21</v>
      </c>
      <c r="G330" s="12" t="s">
        <v>10</v>
      </c>
    </row>
    <row r="331" spans="3:7" ht="15" thickBot="1" x14ac:dyDescent="0.35">
      <c r="C331" s="10">
        <v>43263</v>
      </c>
      <c r="D331" s="11">
        <v>0.74324074074074076</v>
      </c>
      <c r="E331" s="12" t="s">
        <v>9</v>
      </c>
      <c r="F331" s="12">
        <v>17</v>
      </c>
      <c r="G331" s="12" t="s">
        <v>10</v>
      </c>
    </row>
    <row r="332" spans="3:7" ht="15" thickBot="1" x14ac:dyDescent="0.35">
      <c r="C332" s="10">
        <v>43263</v>
      </c>
      <c r="D332" s="11">
        <v>0.74412037037037038</v>
      </c>
      <c r="E332" s="12" t="s">
        <v>9</v>
      </c>
      <c r="F332" s="12">
        <v>14</v>
      </c>
      <c r="G332" s="12" t="s">
        <v>10</v>
      </c>
    </row>
    <row r="333" spans="3:7" ht="15" thickBot="1" x14ac:dyDescent="0.35">
      <c r="C333" s="10">
        <v>43263</v>
      </c>
      <c r="D333" s="11">
        <v>0.74424768518518514</v>
      </c>
      <c r="E333" s="12" t="s">
        <v>9</v>
      </c>
      <c r="F333" s="12">
        <v>15</v>
      </c>
      <c r="G333" s="12" t="s">
        <v>10</v>
      </c>
    </row>
    <row r="334" spans="3:7" ht="15" thickBot="1" x14ac:dyDescent="0.35">
      <c r="C334" s="10">
        <v>43263</v>
      </c>
      <c r="D334" s="11">
        <v>0.745</v>
      </c>
      <c r="E334" s="12" t="s">
        <v>9</v>
      </c>
      <c r="F334" s="12">
        <v>12</v>
      </c>
      <c r="G334" s="12" t="s">
        <v>11</v>
      </c>
    </row>
    <row r="335" spans="3:7" ht="15" thickBot="1" x14ac:dyDescent="0.35">
      <c r="C335" s="10">
        <v>43263</v>
      </c>
      <c r="D335" s="11">
        <v>0.7453819444444445</v>
      </c>
      <c r="E335" s="12" t="s">
        <v>9</v>
      </c>
      <c r="F335" s="12">
        <v>16</v>
      </c>
      <c r="G335" s="12" t="s">
        <v>10</v>
      </c>
    </row>
    <row r="336" spans="3:7" ht="15" thickBot="1" x14ac:dyDescent="0.35">
      <c r="C336" s="10">
        <v>43263</v>
      </c>
      <c r="D336" s="11">
        <v>0.74541666666666673</v>
      </c>
      <c r="E336" s="12" t="s">
        <v>9</v>
      </c>
      <c r="F336" s="12">
        <v>14</v>
      </c>
      <c r="G336" s="12" t="s">
        <v>10</v>
      </c>
    </row>
    <row r="337" spans="3:7" ht="15" thickBot="1" x14ac:dyDescent="0.35">
      <c r="C337" s="10">
        <v>43263</v>
      </c>
      <c r="D337" s="11">
        <v>0.74821759259259257</v>
      </c>
      <c r="E337" s="12" t="s">
        <v>9</v>
      </c>
      <c r="F337" s="12">
        <v>13</v>
      </c>
      <c r="G337" s="12" t="s">
        <v>10</v>
      </c>
    </row>
    <row r="338" spans="3:7" ht="15" thickBot="1" x14ac:dyDescent="0.35">
      <c r="C338" s="10">
        <v>43263</v>
      </c>
      <c r="D338" s="11">
        <v>0.74859953703703708</v>
      </c>
      <c r="E338" s="12" t="s">
        <v>9</v>
      </c>
      <c r="F338" s="12">
        <v>18</v>
      </c>
      <c r="G338" s="12" t="s">
        <v>10</v>
      </c>
    </row>
    <row r="339" spans="3:7" ht="15" thickBot="1" x14ac:dyDescent="0.35">
      <c r="C339" s="10">
        <v>43263</v>
      </c>
      <c r="D339" s="11">
        <v>0.74896990740740732</v>
      </c>
      <c r="E339" s="12" t="s">
        <v>9</v>
      </c>
      <c r="F339" s="12">
        <v>24</v>
      </c>
      <c r="G339" s="12" t="s">
        <v>10</v>
      </c>
    </row>
    <row r="340" spans="3:7" ht="15" thickBot="1" x14ac:dyDescent="0.35">
      <c r="C340" s="10">
        <v>43263</v>
      </c>
      <c r="D340" s="11">
        <v>0.74896990740740732</v>
      </c>
      <c r="E340" s="12" t="s">
        <v>9</v>
      </c>
      <c r="F340" s="12">
        <v>21</v>
      </c>
      <c r="G340" s="12" t="s">
        <v>10</v>
      </c>
    </row>
    <row r="341" spans="3:7" ht="15" thickBot="1" x14ac:dyDescent="0.35">
      <c r="C341" s="10">
        <v>43263</v>
      </c>
      <c r="D341" s="11">
        <v>0.75151620370370376</v>
      </c>
      <c r="E341" s="12" t="s">
        <v>9</v>
      </c>
      <c r="F341" s="12">
        <v>19</v>
      </c>
      <c r="G341" s="12" t="s">
        <v>10</v>
      </c>
    </row>
    <row r="342" spans="3:7" ht="15" thickBot="1" x14ac:dyDescent="0.35">
      <c r="C342" s="10">
        <v>43263</v>
      </c>
      <c r="D342" s="11">
        <v>0.75237268518518519</v>
      </c>
      <c r="E342" s="12" t="s">
        <v>9</v>
      </c>
      <c r="F342" s="12">
        <v>22</v>
      </c>
      <c r="G342" s="12" t="s">
        <v>10</v>
      </c>
    </row>
    <row r="343" spans="3:7" ht="15" thickBot="1" x14ac:dyDescent="0.35">
      <c r="C343" s="10">
        <v>43263</v>
      </c>
      <c r="D343" s="11">
        <v>0.75376157407407407</v>
      </c>
      <c r="E343" s="12" t="s">
        <v>9</v>
      </c>
      <c r="F343" s="12">
        <v>25</v>
      </c>
      <c r="G343" s="12" t="s">
        <v>10</v>
      </c>
    </row>
    <row r="344" spans="3:7" ht="15" thickBot="1" x14ac:dyDescent="0.35">
      <c r="C344" s="10">
        <v>43263</v>
      </c>
      <c r="D344" s="11">
        <v>0.75378472222222215</v>
      </c>
      <c r="E344" s="12" t="s">
        <v>9</v>
      </c>
      <c r="F344" s="12">
        <v>29</v>
      </c>
      <c r="G344" s="12" t="s">
        <v>10</v>
      </c>
    </row>
    <row r="345" spans="3:7" ht="15" thickBot="1" x14ac:dyDescent="0.35">
      <c r="C345" s="10">
        <v>43263</v>
      </c>
      <c r="D345" s="11">
        <v>0.755925925925926</v>
      </c>
      <c r="E345" s="12" t="s">
        <v>9</v>
      </c>
      <c r="F345" s="12">
        <v>10</v>
      </c>
      <c r="G345" s="12" t="s">
        <v>10</v>
      </c>
    </row>
    <row r="346" spans="3:7" ht="15" thickBot="1" x14ac:dyDescent="0.35">
      <c r="C346" s="10">
        <v>43263</v>
      </c>
      <c r="D346" s="11">
        <v>0.7600231481481482</v>
      </c>
      <c r="E346" s="12" t="s">
        <v>9</v>
      </c>
      <c r="F346" s="12">
        <v>10</v>
      </c>
      <c r="G346" s="12" t="s">
        <v>11</v>
      </c>
    </row>
    <row r="347" spans="3:7" ht="15" thickBot="1" x14ac:dyDescent="0.35">
      <c r="C347" s="10">
        <v>43263</v>
      </c>
      <c r="D347" s="11">
        <v>0.76111111111111107</v>
      </c>
      <c r="E347" s="12" t="s">
        <v>9</v>
      </c>
      <c r="F347" s="12">
        <v>10</v>
      </c>
      <c r="G347" s="12" t="s">
        <v>10</v>
      </c>
    </row>
    <row r="348" spans="3:7" ht="15" thickBot="1" x14ac:dyDescent="0.35">
      <c r="C348" s="10">
        <v>43263</v>
      </c>
      <c r="D348" s="11">
        <v>0.76791666666666669</v>
      </c>
      <c r="E348" s="12" t="s">
        <v>9</v>
      </c>
      <c r="F348" s="12">
        <v>12</v>
      </c>
      <c r="G348" s="12" t="s">
        <v>11</v>
      </c>
    </row>
    <row r="349" spans="3:7" ht="15" thickBot="1" x14ac:dyDescent="0.35">
      <c r="C349" s="10">
        <v>43263</v>
      </c>
      <c r="D349" s="11">
        <v>0.76908564814814817</v>
      </c>
      <c r="E349" s="12" t="s">
        <v>9</v>
      </c>
      <c r="F349" s="12">
        <v>12</v>
      </c>
      <c r="G349" s="12" t="s">
        <v>11</v>
      </c>
    </row>
    <row r="350" spans="3:7" ht="15" thickBot="1" x14ac:dyDescent="0.35">
      <c r="C350" s="10">
        <v>43263</v>
      </c>
      <c r="D350" s="11">
        <v>0.77137731481481486</v>
      </c>
      <c r="E350" s="12" t="s">
        <v>9</v>
      </c>
      <c r="F350" s="12">
        <v>20</v>
      </c>
      <c r="G350" s="12" t="s">
        <v>10</v>
      </c>
    </row>
    <row r="351" spans="3:7" ht="15" thickBot="1" x14ac:dyDescent="0.35">
      <c r="C351" s="10">
        <v>43263</v>
      </c>
      <c r="D351" s="11">
        <v>0.77138888888888879</v>
      </c>
      <c r="E351" s="12" t="s">
        <v>9</v>
      </c>
      <c r="F351" s="12">
        <v>22</v>
      </c>
      <c r="G351" s="12" t="s">
        <v>10</v>
      </c>
    </row>
    <row r="352" spans="3:7" ht="15" thickBot="1" x14ac:dyDescent="0.35">
      <c r="C352" s="10">
        <v>43263</v>
      </c>
      <c r="D352" s="11">
        <v>0.77140046296296294</v>
      </c>
      <c r="E352" s="12" t="s">
        <v>9</v>
      </c>
      <c r="F352" s="12">
        <v>18</v>
      </c>
      <c r="G352" s="12" t="s">
        <v>10</v>
      </c>
    </row>
    <row r="353" spans="3:7" ht="15" thickBot="1" x14ac:dyDescent="0.35">
      <c r="C353" s="10">
        <v>43263</v>
      </c>
      <c r="D353" s="11">
        <v>0.77153935185185185</v>
      </c>
      <c r="E353" s="12" t="s">
        <v>9</v>
      </c>
      <c r="F353" s="12">
        <v>15</v>
      </c>
      <c r="G353" s="12" t="s">
        <v>10</v>
      </c>
    </row>
    <row r="354" spans="3:7" ht="15" thickBot="1" x14ac:dyDescent="0.35">
      <c r="C354" s="10">
        <v>43263</v>
      </c>
      <c r="D354" s="11">
        <v>0.7731365740740741</v>
      </c>
      <c r="E354" s="12" t="s">
        <v>9</v>
      </c>
      <c r="F354" s="12">
        <v>12</v>
      </c>
      <c r="G354" s="12" t="s">
        <v>11</v>
      </c>
    </row>
    <row r="355" spans="3:7" ht="15" thickBot="1" x14ac:dyDescent="0.35">
      <c r="C355" s="10">
        <v>43263</v>
      </c>
      <c r="D355" s="11">
        <v>0.77478009259259262</v>
      </c>
      <c r="E355" s="12" t="s">
        <v>9</v>
      </c>
      <c r="F355" s="12">
        <v>23</v>
      </c>
      <c r="G355" s="12" t="s">
        <v>10</v>
      </c>
    </row>
    <row r="356" spans="3:7" ht="15" thickBot="1" x14ac:dyDescent="0.35">
      <c r="C356" s="10">
        <v>43263</v>
      </c>
      <c r="D356" s="11">
        <v>0.77800925925925923</v>
      </c>
      <c r="E356" s="12" t="s">
        <v>9</v>
      </c>
      <c r="F356" s="12">
        <v>10</v>
      </c>
      <c r="G356" s="12" t="s">
        <v>10</v>
      </c>
    </row>
    <row r="357" spans="3:7" ht="15" thickBot="1" x14ac:dyDescent="0.35">
      <c r="C357" s="10">
        <v>43263</v>
      </c>
      <c r="D357" s="11">
        <v>0.7787384259259259</v>
      </c>
      <c r="E357" s="12" t="s">
        <v>9</v>
      </c>
      <c r="F357" s="12">
        <v>9</v>
      </c>
      <c r="G357" s="12" t="s">
        <v>11</v>
      </c>
    </row>
    <row r="358" spans="3:7" ht="15" thickBot="1" x14ac:dyDescent="0.35">
      <c r="C358" s="10">
        <v>43263</v>
      </c>
      <c r="D358" s="11">
        <v>0.78050925925925929</v>
      </c>
      <c r="E358" s="12" t="s">
        <v>9</v>
      </c>
      <c r="F358" s="12">
        <v>14</v>
      </c>
      <c r="G358" s="12" t="s">
        <v>10</v>
      </c>
    </row>
    <row r="359" spans="3:7" ht="15" thickBot="1" x14ac:dyDescent="0.35">
      <c r="C359" s="10">
        <v>43263</v>
      </c>
      <c r="D359" s="11">
        <v>0.78055555555555556</v>
      </c>
      <c r="E359" s="12" t="s">
        <v>9</v>
      </c>
      <c r="F359" s="12">
        <v>10</v>
      </c>
      <c r="G359" s="12" t="s">
        <v>11</v>
      </c>
    </row>
    <row r="360" spans="3:7" ht="15" thickBot="1" x14ac:dyDescent="0.35">
      <c r="C360" s="10">
        <v>43263</v>
      </c>
      <c r="D360" s="11">
        <v>0.78068287037037043</v>
      </c>
      <c r="E360" s="12" t="s">
        <v>9</v>
      </c>
      <c r="F360" s="12">
        <v>11</v>
      </c>
      <c r="G360" s="12" t="s">
        <v>11</v>
      </c>
    </row>
    <row r="361" spans="3:7" ht="15" thickBot="1" x14ac:dyDescent="0.35">
      <c r="C361" s="10">
        <v>43263</v>
      </c>
      <c r="D361" s="11">
        <v>0.78070601851851851</v>
      </c>
      <c r="E361" s="12" t="s">
        <v>9</v>
      </c>
      <c r="F361" s="12">
        <v>20</v>
      </c>
      <c r="G361" s="12" t="s">
        <v>11</v>
      </c>
    </row>
    <row r="362" spans="3:7" ht="15" thickBot="1" x14ac:dyDescent="0.35">
      <c r="C362" s="10">
        <v>43263</v>
      </c>
      <c r="D362" s="11">
        <v>0.780787037037037</v>
      </c>
      <c r="E362" s="12" t="s">
        <v>9</v>
      </c>
      <c r="F362" s="12">
        <v>16</v>
      </c>
      <c r="G362" s="12" t="s">
        <v>11</v>
      </c>
    </row>
    <row r="363" spans="3:7" ht="15" thickBot="1" x14ac:dyDescent="0.35">
      <c r="C363" s="10">
        <v>43263</v>
      </c>
      <c r="D363" s="11">
        <v>0.78091435185185187</v>
      </c>
      <c r="E363" s="12" t="s">
        <v>9</v>
      </c>
      <c r="F363" s="12">
        <v>14</v>
      </c>
      <c r="G363" s="12" t="s">
        <v>11</v>
      </c>
    </row>
    <row r="364" spans="3:7" ht="15" thickBot="1" x14ac:dyDescent="0.35">
      <c r="C364" s="10">
        <v>43263</v>
      </c>
      <c r="D364" s="11">
        <v>0.78222222222222226</v>
      </c>
      <c r="E364" s="12" t="s">
        <v>9</v>
      </c>
      <c r="F364" s="12">
        <v>10</v>
      </c>
      <c r="G364" s="12" t="s">
        <v>11</v>
      </c>
    </row>
    <row r="365" spans="3:7" ht="15" thickBot="1" x14ac:dyDescent="0.35">
      <c r="C365" s="10">
        <v>43263</v>
      </c>
      <c r="D365" s="11">
        <v>0.78319444444444442</v>
      </c>
      <c r="E365" s="12" t="s">
        <v>9</v>
      </c>
      <c r="F365" s="12">
        <v>19</v>
      </c>
      <c r="G365" s="12" t="s">
        <v>10</v>
      </c>
    </row>
    <row r="366" spans="3:7" ht="15" thickBot="1" x14ac:dyDescent="0.35">
      <c r="C366" s="10">
        <v>43263</v>
      </c>
      <c r="D366" s="11">
        <v>0.78472222222222221</v>
      </c>
      <c r="E366" s="12" t="s">
        <v>9</v>
      </c>
      <c r="F366" s="12">
        <v>18</v>
      </c>
      <c r="G366" s="12" t="s">
        <v>11</v>
      </c>
    </row>
    <row r="367" spans="3:7" ht="15" thickBot="1" x14ac:dyDescent="0.35">
      <c r="C367" s="10">
        <v>43263</v>
      </c>
      <c r="D367" s="11">
        <v>0.78694444444444445</v>
      </c>
      <c r="E367" s="12" t="s">
        <v>9</v>
      </c>
      <c r="F367" s="12">
        <v>11</v>
      </c>
      <c r="G367" s="12" t="s">
        <v>11</v>
      </c>
    </row>
    <row r="368" spans="3:7" ht="15" thickBot="1" x14ac:dyDescent="0.35">
      <c r="C368" s="10">
        <v>43263</v>
      </c>
      <c r="D368" s="11">
        <v>0.78744212962962967</v>
      </c>
      <c r="E368" s="12" t="s">
        <v>9</v>
      </c>
      <c r="F368" s="12">
        <v>19</v>
      </c>
      <c r="G368" s="12" t="s">
        <v>10</v>
      </c>
    </row>
    <row r="369" spans="3:7" ht="15" thickBot="1" x14ac:dyDescent="0.35">
      <c r="C369" s="10">
        <v>43263</v>
      </c>
      <c r="D369" s="11">
        <v>0.78862268518518519</v>
      </c>
      <c r="E369" s="12" t="s">
        <v>9</v>
      </c>
      <c r="F369" s="12">
        <v>11</v>
      </c>
      <c r="G369" s="12" t="s">
        <v>11</v>
      </c>
    </row>
    <row r="370" spans="3:7" ht="15" thickBot="1" x14ac:dyDescent="0.35">
      <c r="C370" s="10">
        <v>43263</v>
      </c>
      <c r="D370" s="11">
        <v>0.79158564814814814</v>
      </c>
      <c r="E370" s="12" t="s">
        <v>9</v>
      </c>
      <c r="F370" s="12">
        <v>20</v>
      </c>
      <c r="G370" s="12" t="s">
        <v>10</v>
      </c>
    </row>
    <row r="371" spans="3:7" ht="15" thickBot="1" x14ac:dyDescent="0.35">
      <c r="C371" s="10">
        <v>43263</v>
      </c>
      <c r="D371" s="11">
        <v>0.79165509259259259</v>
      </c>
      <c r="E371" s="12" t="s">
        <v>9</v>
      </c>
      <c r="F371" s="12">
        <v>22</v>
      </c>
      <c r="G371" s="12" t="s">
        <v>10</v>
      </c>
    </row>
    <row r="372" spans="3:7" ht="15" thickBot="1" x14ac:dyDescent="0.35">
      <c r="C372" s="10">
        <v>43263</v>
      </c>
      <c r="D372" s="11">
        <v>0.79284722222222215</v>
      </c>
      <c r="E372" s="12" t="s">
        <v>9</v>
      </c>
      <c r="F372" s="12">
        <v>11</v>
      </c>
      <c r="G372" s="12" t="s">
        <v>11</v>
      </c>
    </row>
    <row r="373" spans="3:7" ht="15" thickBot="1" x14ac:dyDescent="0.35">
      <c r="C373" s="10">
        <v>43263</v>
      </c>
      <c r="D373" s="11">
        <v>0.79871527777777773</v>
      </c>
      <c r="E373" s="12" t="s">
        <v>9</v>
      </c>
      <c r="F373" s="12">
        <v>14</v>
      </c>
      <c r="G373" s="12" t="s">
        <v>10</v>
      </c>
    </row>
    <row r="374" spans="3:7" ht="15" thickBot="1" x14ac:dyDescent="0.35">
      <c r="C374" s="10">
        <v>43263</v>
      </c>
      <c r="D374" s="11">
        <v>0.79899305555555555</v>
      </c>
      <c r="E374" s="12" t="s">
        <v>9</v>
      </c>
      <c r="F374" s="12">
        <v>32</v>
      </c>
      <c r="G374" s="12" t="s">
        <v>10</v>
      </c>
    </row>
    <row r="375" spans="3:7" ht="15" thickBot="1" x14ac:dyDescent="0.35">
      <c r="C375" s="10">
        <v>43263</v>
      </c>
      <c r="D375" s="11">
        <v>0.80281249999999993</v>
      </c>
      <c r="E375" s="12" t="s">
        <v>9</v>
      </c>
      <c r="F375" s="12">
        <v>17</v>
      </c>
      <c r="G375" s="12" t="s">
        <v>10</v>
      </c>
    </row>
    <row r="376" spans="3:7" ht="15" thickBot="1" x14ac:dyDescent="0.35">
      <c r="C376" s="10">
        <v>43263</v>
      </c>
      <c r="D376" s="11">
        <v>0.80374999999999996</v>
      </c>
      <c r="E376" s="12" t="s">
        <v>9</v>
      </c>
      <c r="F376" s="12">
        <v>10</v>
      </c>
      <c r="G376" s="12" t="s">
        <v>10</v>
      </c>
    </row>
    <row r="377" spans="3:7" ht="15" thickBot="1" x14ac:dyDescent="0.35">
      <c r="C377" s="10">
        <v>43263</v>
      </c>
      <c r="D377" s="11">
        <v>0.8103703703703703</v>
      </c>
      <c r="E377" s="12" t="s">
        <v>9</v>
      </c>
      <c r="F377" s="12">
        <v>18</v>
      </c>
      <c r="G377" s="12" t="s">
        <v>10</v>
      </c>
    </row>
    <row r="378" spans="3:7" ht="15" thickBot="1" x14ac:dyDescent="0.35">
      <c r="C378" s="10">
        <v>43263</v>
      </c>
      <c r="D378" s="11">
        <v>0.81725694444444441</v>
      </c>
      <c r="E378" s="12" t="s">
        <v>9</v>
      </c>
      <c r="F378" s="12">
        <v>11</v>
      </c>
      <c r="G378" s="12" t="s">
        <v>11</v>
      </c>
    </row>
    <row r="379" spans="3:7" ht="15" thickBot="1" x14ac:dyDescent="0.35">
      <c r="C379" s="10">
        <v>43263</v>
      </c>
      <c r="D379" s="11">
        <v>0.8196296296296296</v>
      </c>
      <c r="E379" s="12" t="s">
        <v>9</v>
      </c>
      <c r="F379" s="12">
        <v>22</v>
      </c>
      <c r="G379" s="12" t="s">
        <v>10</v>
      </c>
    </row>
    <row r="380" spans="3:7" ht="15" thickBot="1" x14ac:dyDescent="0.35">
      <c r="C380" s="10">
        <v>43263</v>
      </c>
      <c r="D380" s="11">
        <v>0.82325231481481476</v>
      </c>
      <c r="E380" s="12" t="s">
        <v>9</v>
      </c>
      <c r="F380" s="12">
        <v>11</v>
      </c>
      <c r="G380" s="12" t="s">
        <v>10</v>
      </c>
    </row>
    <row r="381" spans="3:7" ht="15" thickBot="1" x14ac:dyDescent="0.35">
      <c r="C381" s="10">
        <v>43263</v>
      </c>
      <c r="D381" s="11">
        <v>0.83648148148148149</v>
      </c>
      <c r="E381" s="12" t="s">
        <v>9</v>
      </c>
      <c r="F381" s="12">
        <v>22</v>
      </c>
      <c r="G381" s="12" t="s">
        <v>10</v>
      </c>
    </row>
    <row r="382" spans="3:7" ht="15" thickBot="1" x14ac:dyDescent="0.35">
      <c r="C382" s="10">
        <v>43263</v>
      </c>
      <c r="D382" s="11">
        <v>0.83686342592592589</v>
      </c>
      <c r="E382" s="12" t="s">
        <v>9</v>
      </c>
      <c r="F382" s="12">
        <v>12</v>
      </c>
      <c r="G382" s="12" t="s">
        <v>11</v>
      </c>
    </row>
    <row r="383" spans="3:7" ht="15" thickBot="1" x14ac:dyDescent="0.35">
      <c r="C383" s="10">
        <v>43263</v>
      </c>
      <c r="D383" s="11">
        <v>0.85755787037037035</v>
      </c>
      <c r="E383" s="12" t="s">
        <v>9</v>
      </c>
      <c r="F383" s="12">
        <v>17</v>
      </c>
      <c r="G383" s="12" t="s">
        <v>10</v>
      </c>
    </row>
    <row r="384" spans="3:7" ht="15" thickBot="1" x14ac:dyDescent="0.35">
      <c r="C384" s="10">
        <v>43263</v>
      </c>
      <c r="D384" s="11">
        <v>0.85759259259259257</v>
      </c>
      <c r="E384" s="12" t="s">
        <v>9</v>
      </c>
      <c r="F384" s="12">
        <v>10</v>
      </c>
      <c r="G384" s="12" t="s">
        <v>10</v>
      </c>
    </row>
    <row r="385" spans="3:7" ht="15" thickBot="1" x14ac:dyDescent="0.35">
      <c r="C385" s="10">
        <v>43263</v>
      </c>
      <c r="D385" s="11">
        <v>0.86611111111111105</v>
      </c>
      <c r="E385" s="12" t="s">
        <v>9</v>
      </c>
      <c r="F385" s="12">
        <v>15</v>
      </c>
      <c r="G385" s="12" t="s">
        <v>11</v>
      </c>
    </row>
    <row r="386" spans="3:7" ht="15" thickBot="1" x14ac:dyDescent="0.35">
      <c r="C386" s="10">
        <v>43263</v>
      </c>
      <c r="D386" s="11">
        <v>0.86792824074074071</v>
      </c>
      <c r="E386" s="12" t="s">
        <v>9</v>
      </c>
      <c r="F386" s="12">
        <v>19</v>
      </c>
      <c r="G386" s="12" t="s">
        <v>11</v>
      </c>
    </row>
    <row r="387" spans="3:7" ht="15" thickBot="1" x14ac:dyDescent="0.35">
      <c r="C387" s="10">
        <v>43263</v>
      </c>
      <c r="D387" s="11">
        <v>0.86930555555555555</v>
      </c>
      <c r="E387" s="12" t="s">
        <v>9</v>
      </c>
      <c r="F387" s="12">
        <v>14</v>
      </c>
      <c r="G387" s="12" t="s">
        <v>11</v>
      </c>
    </row>
    <row r="388" spans="3:7" ht="15" thickBot="1" x14ac:dyDescent="0.35">
      <c r="C388" s="10">
        <v>43263</v>
      </c>
      <c r="D388" s="11">
        <v>0.87310185185185185</v>
      </c>
      <c r="E388" s="12" t="s">
        <v>9</v>
      </c>
      <c r="F388" s="12">
        <v>10</v>
      </c>
      <c r="G388" s="12" t="s">
        <v>11</v>
      </c>
    </row>
    <row r="389" spans="3:7" ht="15" thickBot="1" x14ac:dyDescent="0.35">
      <c r="C389" s="10">
        <v>43263</v>
      </c>
      <c r="D389" s="11">
        <v>0.87354166666666666</v>
      </c>
      <c r="E389" s="12" t="s">
        <v>9</v>
      </c>
      <c r="F389" s="12">
        <v>10</v>
      </c>
      <c r="G389" s="12" t="s">
        <v>11</v>
      </c>
    </row>
    <row r="390" spans="3:7" ht="15" thickBot="1" x14ac:dyDescent="0.35">
      <c r="C390" s="10">
        <v>43264</v>
      </c>
      <c r="D390" s="11">
        <v>0.13142361111111112</v>
      </c>
      <c r="E390" s="12" t="s">
        <v>9</v>
      </c>
      <c r="F390" s="12">
        <v>14</v>
      </c>
      <c r="G390" s="12" t="s">
        <v>11</v>
      </c>
    </row>
    <row r="391" spans="3:7" ht="15" thickBot="1" x14ac:dyDescent="0.35">
      <c r="C391" s="10">
        <v>43264</v>
      </c>
      <c r="D391" s="11">
        <v>0.1315625</v>
      </c>
      <c r="E391" s="12" t="s">
        <v>9</v>
      </c>
      <c r="F391" s="12">
        <v>22</v>
      </c>
      <c r="G391" s="12" t="s">
        <v>11</v>
      </c>
    </row>
    <row r="392" spans="3:7" ht="15" thickBot="1" x14ac:dyDescent="0.35">
      <c r="C392" s="10">
        <v>43264</v>
      </c>
      <c r="D392" s="11">
        <v>0.22680555555555557</v>
      </c>
      <c r="E392" s="12" t="s">
        <v>9</v>
      </c>
      <c r="F392" s="12">
        <v>19</v>
      </c>
      <c r="G392" s="12" t="s">
        <v>10</v>
      </c>
    </row>
    <row r="393" spans="3:7" ht="15" thickBot="1" x14ac:dyDescent="0.35">
      <c r="C393" s="10">
        <v>43264</v>
      </c>
      <c r="D393" s="11">
        <v>0.28245370370370371</v>
      </c>
      <c r="E393" s="12" t="s">
        <v>9</v>
      </c>
      <c r="F393" s="12">
        <v>12</v>
      </c>
      <c r="G393" s="12" t="s">
        <v>11</v>
      </c>
    </row>
    <row r="394" spans="3:7" ht="15" thickBot="1" x14ac:dyDescent="0.35">
      <c r="C394" s="10">
        <v>43264</v>
      </c>
      <c r="D394" s="11">
        <v>0.31927083333333334</v>
      </c>
      <c r="E394" s="12" t="s">
        <v>9</v>
      </c>
      <c r="F394" s="12">
        <v>12</v>
      </c>
      <c r="G394" s="12" t="s">
        <v>11</v>
      </c>
    </row>
    <row r="395" spans="3:7" ht="15" thickBot="1" x14ac:dyDescent="0.35">
      <c r="C395" s="10">
        <v>43264</v>
      </c>
      <c r="D395" s="11">
        <v>0.31961805555555556</v>
      </c>
      <c r="E395" s="12" t="s">
        <v>9</v>
      </c>
      <c r="F395" s="12">
        <v>13</v>
      </c>
      <c r="G395" s="12" t="s">
        <v>11</v>
      </c>
    </row>
    <row r="396" spans="3:7" ht="15" thickBot="1" x14ac:dyDescent="0.35">
      <c r="C396" s="10">
        <v>43264</v>
      </c>
      <c r="D396" s="11">
        <v>0.33460648148148148</v>
      </c>
      <c r="E396" s="12" t="s">
        <v>9</v>
      </c>
      <c r="F396" s="12">
        <v>12</v>
      </c>
      <c r="G396" s="12" t="s">
        <v>11</v>
      </c>
    </row>
    <row r="397" spans="3:7" ht="15" thickBot="1" x14ac:dyDescent="0.35">
      <c r="C397" s="10">
        <v>43264</v>
      </c>
      <c r="D397" s="11">
        <v>0.34077546296296296</v>
      </c>
      <c r="E397" s="12" t="s">
        <v>9</v>
      </c>
      <c r="F397" s="12">
        <v>11</v>
      </c>
      <c r="G397" s="12" t="s">
        <v>10</v>
      </c>
    </row>
    <row r="398" spans="3:7" ht="15" thickBot="1" x14ac:dyDescent="0.35">
      <c r="C398" s="10">
        <v>43264</v>
      </c>
      <c r="D398" s="11">
        <v>0.34122685185185181</v>
      </c>
      <c r="E398" s="12" t="s">
        <v>9</v>
      </c>
      <c r="F398" s="12">
        <v>14</v>
      </c>
      <c r="G398" s="12" t="s">
        <v>10</v>
      </c>
    </row>
    <row r="399" spans="3:7" ht="15" thickBot="1" x14ac:dyDescent="0.35">
      <c r="C399" s="10">
        <v>43264</v>
      </c>
      <c r="D399" s="11">
        <v>0.35135416666666663</v>
      </c>
      <c r="E399" s="12" t="s">
        <v>9</v>
      </c>
      <c r="F399" s="12">
        <v>11</v>
      </c>
      <c r="G399" s="12" t="s">
        <v>11</v>
      </c>
    </row>
    <row r="400" spans="3:7" ht="15" thickBot="1" x14ac:dyDescent="0.35">
      <c r="C400" s="10">
        <v>43264</v>
      </c>
      <c r="D400" s="11">
        <v>0.3958564814814815</v>
      </c>
      <c r="E400" s="12" t="s">
        <v>9</v>
      </c>
      <c r="F400" s="12">
        <v>10</v>
      </c>
      <c r="G400" s="12" t="s">
        <v>10</v>
      </c>
    </row>
    <row r="401" spans="3:7" ht="15" thickBot="1" x14ac:dyDescent="0.35">
      <c r="C401" s="10">
        <v>43264</v>
      </c>
      <c r="D401" s="11">
        <v>0.42591435185185184</v>
      </c>
      <c r="E401" s="12" t="s">
        <v>9</v>
      </c>
      <c r="F401" s="12">
        <v>11</v>
      </c>
      <c r="G401" s="12" t="s">
        <v>10</v>
      </c>
    </row>
    <row r="402" spans="3:7" ht="15" thickBot="1" x14ac:dyDescent="0.35">
      <c r="C402" s="10">
        <v>43264</v>
      </c>
      <c r="D402" s="11">
        <v>0.43135416666666665</v>
      </c>
      <c r="E402" s="12" t="s">
        <v>9</v>
      </c>
      <c r="F402" s="12">
        <v>22</v>
      </c>
      <c r="G402" s="12" t="s">
        <v>11</v>
      </c>
    </row>
    <row r="403" spans="3:7" ht="15" thickBot="1" x14ac:dyDescent="0.35">
      <c r="C403" s="10">
        <v>43264</v>
      </c>
      <c r="D403" s="11">
        <v>0.44546296296296295</v>
      </c>
      <c r="E403" s="12" t="s">
        <v>9</v>
      </c>
      <c r="F403" s="12">
        <v>23</v>
      </c>
      <c r="G403" s="12" t="s">
        <v>10</v>
      </c>
    </row>
    <row r="404" spans="3:7" ht="15" thickBot="1" x14ac:dyDescent="0.35">
      <c r="C404" s="10">
        <v>43264</v>
      </c>
      <c r="D404" s="11">
        <v>0.45960648148148148</v>
      </c>
      <c r="E404" s="12" t="s">
        <v>9</v>
      </c>
      <c r="F404" s="12">
        <v>23</v>
      </c>
      <c r="G404" s="12" t="s">
        <v>11</v>
      </c>
    </row>
    <row r="405" spans="3:7" ht="15" thickBot="1" x14ac:dyDescent="0.35">
      <c r="C405" s="10">
        <v>43264</v>
      </c>
      <c r="D405" s="11">
        <v>0.47576388888888888</v>
      </c>
      <c r="E405" s="12" t="s">
        <v>9</v>
      </c>
      <c r="F405" s="12">
        <v>17</v>
      </c>
      <c r="G405" s="12" t="s">
        <v>11</v>
      </c>
    </row>
    <row r="406" spans="3:7" ht="15" thickBot="1" x14ac:dyDescent="0.35">
      <c r="C406" s="10">
        <v>43264</v>
      </c>
      <c r="D406" s="11">
        <v>0.47619212962962965</v>
      </c>
      <c r="E406" s="12" t="s">
        <v>9</v>
      </c>
      <c r="F406" s="12">
        <v>13</v>
      </c>
      <c r="G406" s="12" t="s">
        <v>11</v>
      </c>
    </row>
    <row r="407" spans="3:7" ht="15" thickBot="1" x14ac:dyDescent="0.35">
      <c r="C407" s="10">
        <v>43264</v>
      </c>
      <c r="D407" s="11">
        <v>0.4767824074074074</v>
      </c>
      <c r="E407" s="12" t="s">
        <v>9</v>
      </c>
      <c r="F407" s="12">
        <v>11</v>
      </c>
      <c r="G407" s="12" t="s">
        <v>11</v>
      </c>
    </row>
    <row r="408" spans="3:7" ht="15" thickBot="1" x14ac:dyDescent="0.35">
      <c r="C408" s="10">
        <v>43264</v>
      </c>
      <c r="D408" s="11">
        <v>0.48929398148148145</v>
      </c>
      <c r="E408" s="12" t="s">
        <v>9</v>
      </c>
      <c r="F408" s="12">
        <v>17</v>
      </c>
      <c r="G408" s="12" t="s">
        <v>11</v>
      </c>
    </row>
    <row r="409" spans="3:7" ht="15" thickBot="1" x14ac:dyDescent="0.35">
      <c r="C409" s="10">
        <v>43264</v>
      </c>
      <c r="D409" s="11">
        <v>0.49138888888888888</v>
      </c>
      <c r="E409" s="12" t="s">
        <v>9</v>
      </c>
      <c r="F409" s="12">
        <v>13</v>
      </c>
      <c r="G409" s="12" t="s">
        <v>11</v>
      </c>
    </row>
    <row r="410" spans="3:7" ht="15" thickBot="1" x14ac:dyDescent="0.35">
      <c r="C410" s="10">
        <v>43264</v>
      </c>
      <c r="D410" s="11">
        <v>0.50143518518518515</v>
      </c>
      <c r="E410" s="12" t="s">
        <v>9</v>
      </c>
      <c r="F410" s="12">
        <v>12</v>
      </c>
      <c r="G410" s="12" t="s">
        <v>10</v>
      </c>
    </row>
    <row r="411" spans="3:7" ht="15" thickBot="1" x14ac:dyDescent="0.35">
      <c r="C411" s="10">
        <v>43264</v>
      </c>
      <c r="D411" s="11">
        <v>0.5039583333333334</v>
      </c>
      <c r="E411" s="12" t="s">
        <v>9</v>
      </c>
      <c r="F411" s="12">
        <v>19</v>
      </c>
      <c r="G411" s="12" t="s">
        <v>10</v>
      </c>
    </row>
    <row r="412" spans="3:7" ht="15" thickBot="1" x14ac:dyDescent="0.35">
      <c r="C412" s="10">
        <v>43264</v>
      </c>
      <c r="D412" s="11">
        <v>0.5154050925925926</v>
      </c>
      <c r="E412" s="12" t="s">
        <v>9</v>
      </c>
      <c r="F412" s="12">
        <v>20</v>
      </c>
      <c r="G412" s="12" t="s">
        <v>10</v>
      </c>
    </row>
    <row r="413" spans="3:7" ht="15" thickBot="1" x14ac:dyDescent="0.35">
      <c r="C413" s="10">
        <v>43264</v>
      </c>
      <c r="D413" s="11">
        <v>0.51631944444444444</v>
      </c>
      <c r="E413" s="12" t="s">
        <v>9</v>
      </c>
      <c r="F413" s="12">
        <v>13</v>
      </c>
      <c r="G413" s="12" t="s">
        <v>11</v>
      </c>
    </row>
    <row r="414" spans="3:7" ht="15" thickBot="1" x14ac:dyDescent="0.35">
      <c r="C414" s="10">
        <v>43264</v>
      </c>
      <c r="D414" s="11">
        <v>0.51673611111111117</v>
      </c>
      <c r="E414" s="12" t="s">
        <v>9</v>
      </c>
      <c r="F414" s="12">
        <v>10</v>
      </c>
      <c r="G414" s="12" t="s">
        <v>11</v>
      </c>
    </row>
    <row r="415" spans="3:7" ht="15" thickBot="1" x14ac:dyDescent="0.35">
      <c r="C415" s="10">
        <v>43264</v>
      </c>
      <c r="D415" s="11">
        <v>0.52188657407407402</v>
      </c>
      <c r="E415" s="12" t="s">
        <v>9</v>
      </c>
      <c r="F415" s="12">
        <v>12</v>
      </c>
      <c r="G415" s="12" t="s">
        <v>11</v>
      </c>
    </row>
    <row r="416" spans="3:7" ht="15" thickBot="1" x14ac:dyDescent="0.35">
      <c r="C416" s="10">
        <v>43264</v>
      </c>
      <c r="D416" s="11">
        <v>0.5236574074074074</v>
      </c>
      <c r="E416" s="12" t="s">
        <v>9</v>
      </c>
      <c r="F416" s="12">
        <v>10</v>
      </c>
      <c r="G416" s="12" t="s">
        <v>11</v>
      </c>
    </row>
    <row r="417" spans="3:7" ht="15" thickBot="1" x14ac:dyDescent="0.35">
      <c r="C417" s="10">
        <v>43264</v>
      </c>
      <c r="D417" s="11">
        <v>0.52563657407407405</v>
      </c>
      <c r="E417" s="12" t="s">
        <v>9</v>
      </c>
      <c r="F417" s="12">
        <v>11</v>
      </c>
      <c r="G417" s="12" t="s">
        <v>11</v>
      </c>
    </row>
    <row r="418" spans="3:7" ht="15" thickBot="1" x14ac:dyDescent="0.35">
      <c r="C418" s="10">
        <v>43264</v>
      </c>
      <c r="D418" s="11">
        <v>0.5288194444444444</v>
      </c>
      <c r="E418" s="12" t="s">
        <v>9</v>
      </c>
      <c r="F418" s="12">
        <v>9</v>
      </c>
      <c r="G418" s="12" t="s">
        <v>11</v>
      </c>
    </row>
    <row r="419" spans="3:7" ht="15" thickBot="1" x14ac:dyDescent="0.35">
      <c r="C419" s="10">
        <v>43264</v>
      </c>
      <c r="D419" s="11">
        <v>0.5322337962962963</v>
      </c>
      <c r="E419" s="12" t="s">
        <v>9</v>
      </c>
      <c r="F419" s="12">
        <v>16</v>
      </c>
      <c r="G419" s="12" t="s">
        <v>11</v>
      </c>
    </row>
    <row r="420" spans="3:7" ht="15" thickBot="1" x14ac:dyDescent="0.35">
      <c r="C420" s="10">
        <v>43264</v>
      </c>
      <c r="D420" s="11">
        <v>0.53225694444444438</v>
      </c>
      <c r="E420" s="12" t="s">
        <v>9</v>
      </c>
      <c r="F420" s="12">
        <v>9</v>
      </c>
      <c r="G420" s="12" t="s">
        <v>11</v>
      </c>
    </row>
    <row r="421" spans="3:7" ht="15" thickBot="1" x14ac:dyDescent="0.35">
      <c r="C421" s="10">
        <v>43264</v>
      </c>
      <c r="D421" s="11">
        <v>0.53773148148148142</v>
      </c>
      <c r="E421" s="12" t="s">
        <v>9</v>
      </c>
      <c r="F421" s="12">
        <v>10</v>
      </c>
      <c r="G421" s="12" t="s">
        <v>10</v>
      </c>
    </row>
    <row r="422" spans="3:7" ht="15" thickBot="1" x14ac:dyDescent="0.35">
      <c r="C422" s="10">
        <v>43264</v>
      </c>
      <c r="D422" s="11">
        <v>0.56591435185185179</v>
      </c>
      <c r="E422" s="12" t="s">
        <v>9</v>
      </c>
      <c r="F422" s="12">
        <v>15</v>
      </c>
      <c r="G422" s="12" t="s">
        <v>11</v>
      </c>
    </row>
    <row r="423" spans="3:7" ht="15" thickBot="1" x14ac:dyDescent="0.35">
      <c r="C423" s="10">
        <v>43264</v>
      </c>
      <c r="D423" s="11">
        <v>0.57521990740740747</v>
      </c>
      <c r="E423" s="12" t="s">
        <v>9</v>
      </c>
      <c r="F423" s="12">
        <v>18</v>
      </c>
      <c r="G423" s="12" t="s">
        <v>10</v>
      </c>
    </row>
    <row r="424" spans="3:7" ht="15" thickBot="1" x14ac:dyDescent="0.35">
      <c r="C424" s="10">
        <v>43264</v>
      </c>
      <c r="D424" s="11">
        <v>0.57859953703703704</v>
      </c>
      <c r="E424" s="12" t="s">
        <v>9</v>
      </c>
      <c r="F424" s="12">
        <v>15</v>
      </c>
      <c r="G424" s="12" t="s">
        <v>11</v>
      </c>
    </row>
    <row r="425" spans="3:7" ht="15" thickBot="1" x14ac:dyDescent="0.35">
      <c r="C425" s="10">
        <v>43264</v>
      </c>
      <c r="D425" s="11">
        <v>0.58069444444444451</v>
      </c>
      <c r="E425" s="12" t="s">
        <v>9</v>
      </c>
      <c r="F425" s="12">
        <v>11</v>
      </c>
      <c r="G425" s="12" t="s">
        <v>11</v>
      </c>
    </row>
    <row r="426" spans="3:7" ht="15" thickBot="1" x14ac:dyDescent="0.35">
      <c r="C426" s="10">
        <v>43264</v>
      </c>
      <c r="D426" s="11">
        <v>0.60062499999999996</v>
      </c>
      <c r="E426" s="12" t="s">
        <v>9</v>
      </c>
      <c r="F426" s="12">
        <v>13</v>
      </c>
      <c r="G426" s="12" t="s">
        <v>11</v>
      </c>
    </row>
    <row r="427" spans="3:7" ht="15" thickBot="1" x14ac:dyDescent="0.35">
      <c r="C427" s="10">
        <v>43264</v>
      </c>
      <c r="D427" s="11">
        <v>0.60638888888888887</v>
      </c>
      <c r="E427" s="12" t="s">
        <v>9</v>
      </c>
      <c r="F427" s="12">
        <v>10</v>
      </c>
      <c r="G427" s="12" t="s">
        <v>10</v>
      </c>
    </row>
    <row r="428" spans="3:7" ht="15" thickBot="1" x14ac:dyDescent="0.35">
      <c r="C428" s="10">
        <v>43264</v>
      </c>
      <c r="D428" s="11">
        <v>0.62209490740740747</v>
      </c>
      <c r="E428" s="12" t="s">
        <v>9</v>
      </c>
      <c r="F428" s="12">
        <v>16</v>
      </c>
      <c r="G428" s="12" t="s">
        <v>10</v>
      </c>
    </row>
    <row r="429" spans="3:7" ht="15" thickBot="1" x14ac:dyDescent="0.35">
      <c r="C429" s="10">
        <v>43264</v>
      </c>
      <c r="D429" s="11">
        <v>0.63305555555555559</v>
      </c>
      <c r="E429" s="12" t="s">
        <v>9</v>
      </c>
      <c r="F429" s="12">
        <v>10</v>
      </c>
      <c r="G429" s="12" t="s">
        <v>10</v>
      </c>
    </row>
    <row r="430" spans="3:7" ht="15" thickBot="1" x14ac:dyDescent="0.35">
      <c r="C430" s="10">
        <v>43264</v>
      </c>
      <c r="D430" s="11">
        <v>0.65615740740740736</v>
      </c>
      <c r="E430" s="12" t="s">
        <v>9</v>
      </c>
      <c r="F430" s="12">
        <v>15</v>
      </c>
      <c r="G430" s="12" t="s">
        <v>10</v>
      </c>
    </row>
    <row r="431" spans="3:7" ht="15" thickBot="1" x14ac:dyDescent="0.35">
      <c r="C431" s="10">
        <v>43264</v>
      </c>
      <c r="D431" s="11">
        <v>0.6567708333333333</v>
      </c>
      <c r="E431" s="12" t="s">
        <v>9</v>
      </c>
      <c r="F431" s="12">
        <v>11</v>
      </c>
      <c r="G431" s="12" t="s">
        <v>11</v>
      </c>
    </row>
    <row r="432" spans="3:7" ht="15" thickBot="1" x14ac:dyDescent="0.35">
      <c r="C432" s="10">
        <v>43264</v>
      </c>
      <c r="D432" s="11">
        <v>0.65788194444444448</v>
      </c>
      <c r="E432" s="12" t="s">
        <v>9</v>
      </c>
      <c r="F432" s="12">
        <v>10</v>
      </c>
      <c r="G432" s="12" t="s">
        <v>11</v>
      </c>
    </row>
    <row r="433" spans="3:7" ht="15" thickBot="1" x14ac:dyDescent="0.35">
      <c r="C433" s="10">
        <v>43264</v>
      </c>
      <c r="D433" s="11">
        <v>0.66775462962962961</v>
      </c>
      <c r="E433" s="12" t="s">
        <v>9</v>
      </c>
      <c r="F433" s="12">
        <v>11</v>
      </c>
      <c r="G433" s="12" t="s">
        <v>10</v>
      </c>
    </row>
    <row r="434" spans="3:7" ht="15" thickBot="1" x14ac:dyDescent="0.35">
      <c r="C434" s="10">
        <v>43264</v>
      </c>
      <c r="D434" s="11">
        <v>0.66778935185185195</v>
      </c>
      <c r="E434" s="12" t="s">
        <v>9</v>
      </c>
      <c r="F434" s="12">
        <v>11</v>
      </c>
      <c r="G434" s="12" t="s">
        <v>10</v>
      </c>
    </row>
    <row r="435" spans="3:7" ht="15" thickBot="1" x14ac:dyDescent="0.35">
      <c r="C435" s="10">
        <v>43264</v>
      </c>
      <c r="D435" s="11">
        <v>0.6740856481481482</v>
      </c>
      <c r="E435" s="12" t="s">
        <v>9</v>
      </c>
      <c r="F435" s="12">
        <v>11</v>
      </c>
      <c r="G435" s="12" t="s">
        <v>11</v>
      </c>
    </row>
    <row r="436" spans="3:7" ht="15" thickBot="1" x14ac:dyDescent="0.35">
      <c r="C436" s="10">
        <v>43264</v>
      </c>
      <c r="D436" s="11">
        <v>0.67917824074074085</v>
      </c>
      <c r="E436" s="12" t="s">
        <v>9</v>
      </c>
      <c r="F436" s="12">
        <v>21</v>
      </c>
      <c r="G436" s="12" t="s">
        <v>10</v>
      </c>
    </row>
    <row r="437" spans="3:7" ht="15" thickBot="1" x14ac:dyDescent="0.35">
      <c r="C437" s="10">
        <v>43264</v>
      </c>
      <c r="D437" s="11">
        <v>0.68762731481481476</v>
      </c>
      <c r="E437" s="12" t="s">
        <v>9</v>
      </c>
      <c r="F437" s="12">
        <v>13</v>
      </c>
      <c r="G437" s="12" t="s">
        <v>10</v>
      </c>
    </row>
    <row r="438" spans="3:7" ht="15" thickBot="1" x14ac:dyDescent="0.35">
      <c r="C438" s="10">
        <v>43264</v>
      </c>
      <c r="D438" s="11">
        <v>0.69204861111111116</v>
      </c>
      <c r="E438" s="12" t="s">
        <v>9</v>
      </c>
      <c r="F438" s="12">
        <v>10</v>
      </c>
      <c r="G438" s="12" t="s">
        <v>11</v>
      </c>
    </row>
    <row r="439" spans="3:7" ht="15" thickBot="1" x14ac:dyDescent="0.35">
      <c r="C439" s="10">
        <v>43264</v>
      </c>
      <c r="D439" s="11">
        <v>0.69391203703703708</v>
      </c>
      <c r="E439" s="12" t="s">
        <v>9</v>
      </c>
      <c r="F439" s="12">
        <v>23</v>
      </c>
      <c r="G439" s="12" t="s">
        <v>10</v>
      </c>
    </row>
    <row r="440" spans="3:7" ht="15" thickBot="1" x14ac:dyDescent="0.35">
      <c r="C440" s="10">
        <v>43264</v>
      </c>
      <c r="D440" s="11">
        <v>0.69690972222222225</v>
      </c>
      <c r="E440" s="12" t="s">
        <v>9</v>
      </c>
      <c r="F440" s="12">
        <v>12</v>
      </c>
      <c r="G440" s="12" t="s">
        <v>11</v>
      </c>
    </row>
    <row r="441" spans="3:7" ht="15" thickBot="1" x14ac:dyDescent="0.35">
      <c r="C441" s="10">
        <v>43264</v>
      </c>
      <c r="D441" s="11">
        <v>0.70134259259259257</v>
      </c>
      <c r="E441" s="12" t="s">
        <v>9</v>
      </c>
      <c r="F441" s="12">
        <v>20</v>
      </c>
      <c r="G441" s="12" t="s">
        <v>10</v>
      </c>
    </row>
    <row r="442" spans="3:7" ht="15" thickBot="1" x14ac:dyDescent="0.35">
      <c r="C442" s="10">
        <v>43264</v>
      </c>
      <c r="D442" s="11">
        <v>0.70177083333333334</v>
      </c>
      <c r="E442" s="12" t="s">
        <v>9</v>
      </c>
      <c r="F442" s="12">
        <v>19</v>
      </c>
      <c r="G442" s="12" t="s">
        <v>10</v>
      </c>
    </row>
    <row r="443" spans="3:7" ht="15" thickBot="1" x14ac:dyDescent="0.35">
      <c r="C443" s="10">
        <v>43264</v>
      </c>
      <c r="D443" s="11">
        <v>0.70271990740740742</v>
      </c>
      <c r="E443" s="12" t="s">
        <v>9</v>
      </c>
      <c r="F443" s="12">
        <v>14</v>
      </c>
      <c r="G443" s="12" t="s">
        <v>10</v>
      </c>
    </row>
    <row r="444" spans="3:7" ht="15" thickBot="1" x14ac:dyDescent="0.35">
      <c r="C444" s="10">
        <v>43264</v>
      </c>
      <c r="D444" s="11">
        <v>0.70299768518518524</v>
      </c>
      <c r="E444" s="12" t="s">
        <v>9</v>
      </c>
      <c r="F444" s="12">
        <v>20</v>
      </c>
      <c r="G444" s="12" t="s">
        <v>10</v>
      </c>
    </row>
    <row r="445" spans="3:7" ht="15" thickBot="1" x14ac:dyDescent="0.35">
      <c r="C445" s="10">
        <v>43264</v>
      </c>
      <c r="D445" s="11">
        <v>0.70516203703703706</v>
      </c>
      <c r="E445" s="12" t="s">
        <v>9</v>
      </c>
      <c r="F445" s="12">
        <v>34</v>
      </c>
      <c r="G445" s="12" t="s">
        <v>11</v>
      </c>
    </row>
    <row r="446" spans="3:7" ht="15" thickBot="1" x14ac:dyDescent="0.35">
      <c r="C446" s="10">
        <v>43264</v>
      </c>
      <c r="D446" s="11">
        <v>0.70542824074074073</v>
      </c>
      <c r="E446" s="12" t="s">
        <v>9</v>
      </c>
      <c r="F446" s="12">
        <v>20</v>
      </c>
      <c r="G446" s="12" t="s">
        <v>10</v>
      </c>
    </row>
    <row r="447" spans="3:7" ht="15" thickBot="1" x14ac:dyDescent="0.35">
      <c r="C447" s="10">
        <v>43264</v>
      </c>
      <c r="D447" s="11">
        <v>0.70575231481481471</v>
      </c>
      <c r="E447" s="12" t="s">
        <v>9</v>
      </c>
      <c r="F447" s="12">
        <v>23</v>
      </c>
      <c r="G447" s="12" t="s">
        <v>10</v>
      </c>
    </row>
    <row r="448" spans="3:7" ht="15" thickBot="1" x14ac:dyDescent="0.35">
      <c r="C448" s="10">
        <v>43264</v>
      </c>
      <c r="D448" s="11">
        <v>0.70651620370370372</v>
      </c>
      <c r="E448" s="12" t="s">
        <v>9</v>
      </c>
      <c r="F448" s="12">
        <v>23</v>
      </c>
      <c r="G448" s="12" t="s">
        <v>10</v>
      </c>
    </row>
    <row r="449" spans="3:7" ht="15" thickBot="1" x14ac:dyDescent="0.35">
      <c r="C449" s="10">
        <v>43264</v>
      </c>
      <c r="D449" s="11">
        <v>0.70707175925925936</v>
      </c>
      <c r="E449" s="12" t="s">
        <v>9</v>
      </c>
      <c r="F449" s="12">
        <v>22</v>
      </c>
      <c r="G449" s="12" t="s">
        <v>10</v>
      </c>
    </row>
    <row r="450" spans="3:7" ht="15" thickBot="1" x14ac:dyDescent="0.35">
      <c r="C450" s="10">
        <v>43264</v>
      </c>
      <c r="D450" s="11">
        <v>0.71343749999999995</v>
      </c>
      <c r="E450" s="12" t="s">
        <v>9</v>
      </c>
      <c r="F450" s="12">
        <v>18</v>
      </c>
      <c r="G450" s="12" t="s">
        <v>10</v>
      </c>
    </row>
    <row r="451" spans="3:7" ht="15" thickBot="1" x14ac:dyDescent="0.35">
      <c r="C451" s="10">
        <v>43264</v>
      </c>
      <c r="D451" s="11">
        <v>0.71783564814814815</v>
      </c>
      <c r="E451" s="12" t="s">
        <v>9</v>
      </c>
      <c r="F451" s="12">
        <v>20</v>
      </c>
      <c r="G451" s="12" t="s">
        <v>10</v>
      </c>
    </row>
    <row r="452" spans="3:7" ht="15" thickBot="1" x14ac:dyDescent="0.35">
      <c r="C452" s="10">
        <v>43264</v>
      </c>
      <c r="D452" s="11">
        <v>0.72392361111111114</v>
      </c>
      <c r="E452" s="12" t="s">
        <v>9</v>
      </c>
      <c r="F452" s="12">
        <v>15</v>
      </c>
      <c r="G452" s="12" t="s">
        <v>10</v>
      </c>
    </row>
    <row r="453" spans="3:7" ht="15" thickBot="1" x14ac:dyDescent="0.35">
      <c r="C453" s="10">
        <v>43264</v>
      </c>
      <c r="D453" s="11">
        <v>0.72589120370370364</v>
      </c>
      <c r="E453" s="12" t="s">
        <v>9</v>
      </c>
      <c r="F453" s="12">
        <v>18</v>
      </c>
      <c r="G453" s="12" t="s">
        <v>10</v>
      </c>
    </row>
    <row r="454" spans="3:7" ht="15" thickBot="1" x14ac:dyDescent="0.35">
      <c r="C454" s="10">
        <v>43264</v>
      </c>
      <c r="D454" s="11">
        <v>0.72591435185185194</v>
      </c>
      <c r="E454" s="12" t="s">
        <v>9</v>
      </c>
      <c r="F454" s="12">
        <v>11</v>
      </c>
      <c r="G454" s="12" t="s">
        <v>10</v>
      </c>
    </row>
    <row r="455" spans="3:7" ht="15" thickBot="1" x14ac:dyDescent="0.35">
      <c r="C455" s="10">
        <v>43264</v>
      </c>
      <c r="D455" s="11">
        <v>0.72958333333333336</v>
      </c>
      <c r="E455" s="12" t="s">
        <v>9</v>
      </c>
      <c r="F455" s="12">
        <v>11</v>
      </c>
      <c r="G455" s="12" t="s">
        <v>11</v>
      </c>
    </row>
    <row r="456" spans="3:7" ht="15" thickBot="1" x14ac:dyDescent="0.35">
      <c r="C456" s="10">
        <v>43264</v>
      </c>
      <c r="D456" s="11">
        <v>0.73288194444444443</v>
      </c>
      <c r="E456" s="12" t="s">
        <v>9</v>
      </c>
      <c r="F456" s="12">
        <v>29</v>
      </c>
      <c r="G456" s="12" t="s">
        <v>10</v>
      </c>
    </row>
    <row r="457" spans="3:7" ht="15" thickBot="1" x14ac:dyDescent="0.35">
      <c r="C457" s="10">
        <v>43264</v>
      </c>
      <c r="D457" s="11">
        <v>0.73324074074074075</v>
      </c>
      <c r="E457" s="12" t="s">
        <v>9</v>
      </c>
      <c r="F457" s="12">
        <v>20</v>
      </c>
      <c r="G457" s="12" t="s">
        <v>10</v>
      </c>
    </row>
    <row r="458" spans="3:7" ht="15" thickBot="1" x14ac:dyDescent="0.35">
      <c r="C458" s="10">
        <v>43264</v>
      </c>
      <c r="D458" s="11">
        <v>0.73488425925925915</v>
      </c>
      <c r="E458" s="12" t="s">
        <v>9</v>
      </c>
      <c r="F458" s="12">
        <v>17</v>
      </c>
      <c r="G458" s="12" t="s">
        <v>10</v>
      </c>
    </row>
    <row r="459" spans="3:7" ht="15" thickBot="1" x14ac:dyDescent="0.35">
      <c r="C459" s="10">
        <v>43264</v>
      </c>
      <c r="D459" s="11">
        <v>0.73512731481481486</v>
      </c>
      <c r="E459" s="12" t="s">
        <v>9</v>
      </c>
      <c r="F459" s="12">
        <v>11</v>
      </c>
      <c r="G459" s="12" t="s">
        <v>11</v>
      </c>
    </row>
    <row r="460" spans="3:7" ht="15" thickBot="1" x14ac:dyDescent="0.35">
      <c r="C460" s="10">
        <v>43264</v>
      </c>
      <c r="D460" s="11">
        <v>0.73567129629629635</v>
      </c>
      <c r="E460" s="12" t="s">
        <v>9</v>
      </c>
      <c r="F460" s="12">
        <v>30</v>
      </c>
      <c r="G460" s="12" t="s">
        <v>10</v>
      </c>
    </row>
    <row r="461" spans="3:7" ht="15" thickBot="1" x14ac:dyDescent="0.35">
      <c r="C461" s="10">
        <v>43264</v>
      </c>
      <c r="D461" s="11">
        <v>0.73651620370370363</v>
      </c>
      <c r="E461" s="12" t="s">
        <v>9</v>
      </c>
      <c r="F461" s="12">
        <v>22</v>
      </c>
      <c r="G461" s="12" t="s">
        <v>10</v>
      </c>
    </row>
    <row r="462" spans="3:7" ht="15" thickBot="1" x14ac:dyDescent="0.35">
      <c r="C462" s="10">
        <v>43264</v>
      </c>
      <c r="D462" s="11">
        <v>0.73696759259259259</v>
      </c>
      <c r="E462" s="12" t="s">
        <v>9</v>
      </c>
      <c r="F462" s="12">
        <v>24</v>
      </c>
      <c r="G462" s="12" t="s">
        <v>10</v>
      </c>
    </row>
    <row r="463" spans="3:7" ht="15" thickBot="1" x14ac:dyDescent="0.35">
      <c r="C463" s="10">
        <v>43264</v>
      </c>
      <c r="D463" s="11">
        <v>0.73734953703703709</v>
      </c>
      <c r="E463" s="12" t="s">
        <v>9</v>
      </c>
      <c r="F463" s="12">
        <v>22</v>
      </c>
      <c r="G463" s="12" t="s">
        <v>11</v>
      </c>
    </row>
    <row r="464" spans="3:7" ht="15" thickBot="1" x14ac:dyDescent="0.35">
      <c r="C464" s="10">
        <v>43264</v>
      </c>
      <c r="D464" s="11">
        <v>0.73872685185185183</v>
      </c>
      <c r="E464" s="12" t="s">
        <v>9</v>
      </c>
      <c r="F464" s="12">
        <v>12</v>
      </c>
      <c r="G464" s="12" t="s">
        <v>11</v>
      </c>
    </row>
    <row r="465" spans="3:7" ht="15" thickBot="1" x14ac:dyDescent="0.35">
      <c r="C465" s="10">
        <v>43264</v>
      </c>
      <c r="D465" s="11">
        <v>0.74033564814814812</v>
      </c>
      <c r="E465" s="12" t="s">
        <v>9</v>
      </c>
      <c r="F465" s="12">
        <v>18</v>
      </c>
      <c r="G465" s="12" t="s">
        <v>10</v>
      </c>
    </row>
    <row r="466" spans="3:7" ht="15" thickBot="1" x14ac:dyDescent="0.35">
      <c r="C466" s="10">
        <v>43264</v>
      </c>
      <c r="D466" s="11">
        <v>0.74531249999999993</v>
      </c>
      <c r="E466" s="12" t="s">
        <v>9</v>
      </c>
      <c r="F466" s="12">
        <v>12</v>
      </c>
      <c r="G466" s="12" t="s">
        <v>11</v>
      </c>
    </row>
    <row r="467" spans="3:7" ht="15" thickBot="1" x14ac:dyDescent="0.35">
      <c r="C467" s="10">
        <v>43264</v>
      </c>
      <c r="D467" s="11">
        <v>0.75089120370370377</v>
      </c>
      <c r="E467" s="12" t="s">
        <v>9</v>
      </c>
      <c r="F467" s="12">
        <v>24</v>
      </c>
      <c r="G467" s="12" t="s">
        <v>10</v>
      </c>
    </row>
    <row r="468" spans="3:7" ht="15" thickBot="1" x14ac:dyDescent="0.35">
      <c r="C468" s="10">
        <v>43264</v>
      </c>
      <c r="D468" s="11">
        <v>0.75454861111111116</v>
      </c>
      <c r="E468" s="12" t="s">
        <v>9</v>
      </c>
      <c r="F468" s="12">
        <v>23</v>
      </c>
      <c r="G468" s="12" t="s">
        <v>11</v>
      </c>
    </row>
    <row r="469" spans="3:7" ht="15" thickBot="1" x14ac:dyDescent="0.35">
      <c r="C469" s="10">
        <v>43264</v>
      </c>
      <c r="D469" s="11">
        <v>0.7571296296296296</v>
      </c>
      <c r="E469" s="12" t="s">
        <v>9</v>
      </c>
      <c r="F469" s="12">
        <v>19</v>
      </c>
      <c r="G469" s="12" t="s">
        <v>10</v>
      </c>
    </row>
    <row r="470" spans="3:7" ht="15" thickBot="1" x14ac:dyDescent="0.35">
      <c r="C470" s="10">
        <v>43264</v>
      </c>
      <c r="D470" s="11">
        <v>0.75715277777777779</v>
      </c>
      <c r="E470" s="12" t="s">
        <v>9</v>
      </c>
      <c r="F470" s="12">
        <v>22</v>
      </c>
      <c r="G470" s="12" t="s">
        <v>10</v>
      </c>
    </row>
    <row r="471" spans="3:7" ht="15" thickBot="1" x14ac:dyDescent="0.35">
      <c r="C471" s="10">
        <v>43264</v>
      </c>
      <c r="D471" s="11">
        <v>0.75716435185185194</v>
      </c>
      <c r="E471" s="12" t="s">
        <v>9</v>
      </c>
      <c r="F471" s="12">
        <v>21</v>
      </c>
      <c r="G471" s="12" t="s">
        <v>10</v>
      </c>
    </row>
    <row r="472" spans="3:7" ht="15" thickBot="1" x14ac:dyDescent="0.35">
      <c r="C472" s="10">
        <v>43264</v>
      </c>
      <c r="D472" s="11">
        <v>0.75839120370370372</v>
      </c>
      <c r="E472" s="12" t="s">
        <v>9</v>
      </c>
      <c r="F472" s="12">
        <v>20</v>
      </c>
      <c r="G472" s="12" t="s">
        <v>10</v>
      </c>
    </row>
    <row r="473" spans="3:7" ht="15" thickBot="1" x14ac:dyDescent="0.35">
      <c r="C473" s="10">
        <v>43264</v>
      </c>
      <c r="D473" s="11">
        <v>0.75968750000000007</v>
      </c>
      <c r="E473" s="12" t="s">
        <v>9</v>
      </c>
      <c r="F473" s="12">
        <v>9</v>
      </c>
      <c r="G473" s="12" t="s">
        <v>11</v>
      </c>
    </row>
    <row r="474" spans="3:7" ht="15" thickBot="1" x14ac:dyDescent="0.35">
      <c r="C474" s="10">
        <v>43264</v>
      </c>
      <c r="D474" s="11">
        <v>0.76168981481481479</v>
      </c>
      <c r="E474" s="12" t="s">
        <v>9</v>
      </c>
      <c r="F474" s="12">
        <v>11</v>
      </c>
      <c r="G474" s="12" t="s">
        <v>10</v>
      </c>
    </row>
    <row r="475" spans="3:7" ht="15" thickBot="1" x14ac:dyDescent="0.35">
      <c r="C475" s="10">
        <v>43264</v>
      </c>
      <c r="D475" s="11">
        <v>0.76406249999999998</v>
      </c>
      <c r="E475" s="12" t="s">
        <v>9</v>
      </c>
      <c r="F475" s="12">
        <v>10</v>
      </c>
      <c r="G475" s="12" t="s">
        <v>11</v>
      </c>
    </row>
    <row r="476" spans="3:7" ht="15" thickBot="1" x14ac:dyDescent="0.35">
      <c r="C476" s="10">
        <v>43264</v>
      </c>
      <c r="D476" s="11">
        <v>0.76671296296296287</v>
      </c>
      <c r="E476" s="12" t="s">
        <v>9</v>
      </c>
      <c r="F476" s="12">
        <v>21</v>
      </c>
      <c r="G476" s="12" t="s">
        <v>10</v>
      </c>
    </row>
    <row r="477" spans="3:7" ht="15" thickBot="1" x14ac:dyDescent="0.35">
      <c r="C477" s="10">
        <v>43264</v>
      </c>
      <c r="D477" s="11">
        <v>0.77181712962962967</v>
      </c>
      <c r="E477" s="12" t="s">
        <v>9</v>
      </c>
      <c r="F477" s="12">
        <v>25</v>
      </c>
      <c r="G477" s="12" t="s">
        <v>10</v>
      </c>
    </row>
    <row r="478" spans="3:7" ht="15" thickBot="1" x14ac:dyDescent="0.35">
      <c r="C478" s="10">
        <v>43264</v>
      </c>
      <c r="D478" s="11">
        <v>0.7721527777777778</v>
      </c>
      <c r="E478" s="12" t="s">
        <v>9</v>
      </c>
      <c r="F478" s="12">
        <v>12</v>
      </c>
      <c r="G478" s="12" t="s">
        <v>11</v>
      </c>
    </row>
    <row r="479" spans="3:7" ht="15" thickBot="1" x14ac:dyDescent="0.35">
      <c r="C479" s="10">
        <v>43264</v>
      </c>
      <c r="D479" s="11">
        <v>0.77244212962962966</v>
      </c>
      <c r="E479" s="12" t="s">
        <v>9</v>
      </c>
      <c r="F479" s="12">
        <v>20</v>
      </c>
      <c r="G479" s="12" t="s">
        <v>10</v>
      </c>
    </row>
    <row r="480" spans="3:7" ht="15" thickBot="1" x14ac:dyDescent="0.35">
      <c r="C480" s="10">
        <v>43264</v>
      </c>
      <c r="D480" s="11">
        <v>0.77493055555555557</v>
      </c>
      <c r="E480" s="12" t="s">
        <v>9</v>
      </c>
      <c r="F480" s="12">
        <v>14</v>
      </c>
      <c r="G480" s="12" t="s">
        <v>10</v>
      </c>
    </row>
    <row r="481" spans="3:7" ht="15" thickBot="1" x14ac:dyDescent="0.35">
      <c r="C481" s="10">
        <v>43264</v>
      </c>
      <c r="D481" s="11">
        <v>0.77732638888888894</v>
      </c>
      <c r="E481" s="12" t="s">
        <v>9</v>
      </c>
      <c r="F481" s="12">
        <v>14</v>
      </c>
      <c r="G481" s="12" t="s">
        <v>10</v>
      </c>
    </row>
    <row r="482" spans="3:7" ht="15" thickBot="1" x14ac:dyDescent="0.35">
      <c r="C482" s="10">
        <v>43264</v>
      </c>
      <c r="D482" s="11">
        <v>0.77825231481481483</v>
      </c>
      <c r="E482" s="12" t="s">
        <v>9</v>
      </c>
      <c r="F482" s="12">
        <v>11</v>
      </c>
      <c r="G482" s="12" t="s">
        <v>11</v>
      </c>
    </row>
    <row r="483" spans="3:7" ht="15" thickBot="1" x14ac:dyDescent="0.35">
      <c r="C483" s="10">
        <v>43264</v>
      </c>
      <c r="D483" s="11">
        <v>0.78920138888888891</v>
      </c>
      <c r="E483" s="12" t="s">
        <v>9</v>
      </c>
      <c r="F483" s="12">
        <v>13</v>
      </c>
      <c r="G483" s="12" t="s">
        <v>11</v>
      </c>
    </row>
    <row r="484" spans="3:7" ht="15" thickBot="1" x14ac:dyDescent="0.35">
      <c r="C484" s="10">
        <v>43264</v>
      </c>
      <c r="D484" s="11">
        <v>0.79010416666666661</v>
      </c>
      <c r="E484" s="12" t="s">
        <v>9</v>
      </c>
      <c r="F484" s="12">
        <v>11</v>
      </c>
      <c r="G484" s="12" t="s">
        <v>11</v>
      </c>
    </row>
    <row r="485" spans="3:7" ht="15" thickBot="1" x14ac:dyDescent="0.35">
      <c r="C485" s="10">
        <v>43264</v>
      </c>
      <c r="D485" s="11">
        <v>0.79011574074074076</v>
      </c>
      <c r="E485" s="12" t="s">
        <v>9</v>
      </c>
      <c r="F485" s="12">
        <v>9</v>
      </c>
      <c r="G485" s="12" t="s">
        <v>11</v>
      </c>
    </row>
    <row r="486" spans="3:7" ht="15" thickBot="1" x14ac:dyDescent="0.35">
      <c r="C486" s="10">
        <v>43264</v>
      </c>
      <c r="D486" s="11">
        <v>0.7901273148148148</v>
      </c>
      <c r="E486" s="12" t="s">
        <v>9</v>
      </c>
      <c r="F486" s="12">
        <v>9</v>
      </c>
      <c r="G486" s="12" t="s">
        <v>11</v>
      </c>
    </row>
    <row r="487" spans="3:7" ht="15" thickBot="1" x14ac:dyDescent="0.35">
      <c r="C487" s="10">
        <v>43264</v>
      </c>
      <c r="D487" s="11">
        <v>0.79015046296296287</v>
      </c>
      <c r="E487" s="12" t="s">
        <v>9</v>
      </c>
      <c r="F487" s="12">
        <v>9</v>
      </c>
      <c r="G487" s="12" t="s">
        <v>11</v>
      </c>
    </row>
    <row r="488" spans="3:7" ht="15" thickBot="1" x14ac:dyDescent="0.35">
      <c r="C488" s="10">
        <v>43264</v>
      </c>
      <c r="D488" s="11">
        <v>0.79016203703703702</v>
      </c>
      <c r="E488" s="12" t="s">
        <v>9</v>
      </c>
      <c r="F488" s="12">
        <v>10</v>
      </c>
      <c r="G488" s="12" t="s">
        <v>11</v>
      </c>
    </row>
    <row r="489" spans="3:7" ht="15" thickBot="1" x14ac:dyDescent="0.35">
      <c r="C489" s="10">
        <v>43264</v>
      </c>
      <c r="D489" s="11">
        <v>0.79017361111111117</v>
      </c>
      <c r="E489" s="12" t="s">
        <v>9</v>
      </c>
      <c r="F489" s="12">
        <v>10</v>
      </c>
      <c r="G489" s="12" t="s">
        <v>11</v>
      </c>
    </row>
    <row r="490" spans="3:7" ht="15" thickBot="1" x14ac:dyDescent="0.35">
      <c r="C490" s="10">
        <v>43264</v>
      </c>
      <c r="D490" s="11">
        <v>0.79244212962962957</v>
      </c>
      <c r="E490" s="12" t="s">
        <v>9</v>
      </c>
      <c r="F490" s="12">
        <v>15</v>
      </c>
      <c r="G490" s="12" t="s">
        <v>10</v>
      </c>
    </row>
    <row r="491" spans="3:7" ht="15" thickBot="1" x14ac:dyDescent="0.35">
      <c r="C491" s="10">
        <v>43264</v>
      </c>
      <c r="D491" s="11">
        <v>0.7924768518518519</v>
      </c>
      <c r="E491" s="12" t="s">
        <v>9</v>
      </c>
      <c r="F491" s="12">
        <v>10</v>
      </c>
      <c r="G491" s="12" t="s">
        <v>10</v>
      </c>
    </row>
    <row r="492" spans="3:7" ht="15" thickBot="1" x14ac:dyDescent="0.35">
      <c r="C492" s="10">
        <v>43264</v>
      </c>
      <c r="D492" s="11">
        <v>0.79256944444444455</v>
      </c>
      <c r="E492" s="12" t="s">
        <v>9</v>
      </c>
      <c r="F492" s="12">
        <v>18</v>
      </c>
      <c r="G492" s="12" t="s">
        <v>10</v>
      </c>
    </row>
    <row r="493" spans="3:7" ht="15" thickBot="1" x14ac:dyDescent="0.35">
      <c r="C493" s="10">
        <v>43264</v>
      </c>
      <c r="D493" s="11">
        <v>0.81384259259259262</v>
      </c>
      <c r="E493" s="12" t="s">
        <v>9</v>
      </c>
      <c r="F493" s="12">
        <v>11</v>
      </c>
      <c r="G493" s="12" t="s">
        <v>11</v>
      </c>
    </row>
    <row r="494" spans="3:7" ht="15" thickBot="1" x14ac:dyDescent="0.35">
      <c r="C494" s="10">
        <v>43264</v>
      </c>
      <c r="D494" s="11">
        <v>0.81637731481481479</v>
      </c>
      <c r="E494" s="12" t="s">
        <v>9</v>
      </c>
      <c r="F494" s="12">
        <v>13</v>
      </c>
      <c r="G494" s="12" t="s">
        <v>11</v>
      </c>
    </row>
    <row r="495" spans="3:7" ht="15" thickBot="1" x14ac:dyDescent="0.35">
      <c r="C495" s="10">
        <v>43264</v>
      </c>
      <c r="D495" s="11">
        <v>0.823125</v>
      </c>
      <c r="E495" s="12" t="s">
        <v>9</v>
      </c>
      <c r="F495" s="12">
        <v>15</v>
      </c>
      <c r="G495" s="12" t="s">
        <v>10</v>
      </c>
    </row>
    <row r="496" spans="3:7" ht="15" thickBot="1" x14ac:dyDescent="0.35">
      <c r="C496" s="10">
        <v>43264</v>
      </c>
      <c r="D496" s="11">
        <v>0.82968750000000002</v>
      </c>
      <c r="E496" s="12" t="s">
        <v>9</v>
      </c>
      <c r="F496" s="12">
        <v>16</v>
      </c>
      <c r="G496" s="12" t="s">
        <v>10</v>
      </c>
    </row>
    <row r="497" spans="3:7" ht="15" thickBot="1" x14ac:dyDescent="0.35">
      <c r="C497" s="10">
        <v>43264</v>
      </c>
      <c r="D497" s="11">
        <v>0.8337500000000001</v>
      </c>
      <c r="E497" s="12" t="s">
        <v>9</v>
      </c>
      <c r="F497" s="12">
        <v>11</v>
      </c>
      <c r="G497" s="12" t="s">
        <v>11</v>
      </c>
    </row>
    <row r="498" spans="3:7" ht="15" thickBot="1" x14ac:dyDescent="0.35">
      <c r="C498" s="10">
        <v>43264</v>
      </c>
      <c r="D498" s="11">
        <v>0.83601851851851849</v>
      </c>
      <c r="E498" s="12" t="s">
        <v>9</v>
      </c>
      <c r="F498" s="12">
        <v>12</v>
      </c>
      <c r="G498" s="12" t="s">
        <v>10</v>
      </c>
    </row>
    <row r="499" spans="3:7" ht="15" thickBot="1" x14ac:dyDescent="0.35">
      <c r="C499" s="10">
        <v>43264</v>
      </c>
      <c r="D499" s="11">
        <v>0.8383449074074073</v>
      </c>
      <c r="E499" s="12" t="s">
        <v>9</v>
      </c>
      <c r="F499" s="12">
        <v>10</v>
      </c>
      <c r="G499" s="12" t="s">
        <v>10</v>
      </c>
    </row>
    <row r="500" spans="3:7" ht="15" thickBot="1" x14ac:dyDescent="0.35">
      <c r="C500" s="10">
        <v>43264</v>
      </c>
      <c r="D500" s="11">
        <v>0.83856481481481471</v>
      </c>
      <c r="E500" s="12" t="s">
        <v>9</v>
      </c>
      <c r="F500" s="12">
        <v>12</v>
      </c>
      <c r="G500" s="12" t="s">
        <v>11</v>
      </c>
    </row>
    <row r="501" spans="3:7" ht="15" thickBot="1" x14ac:dyDescent="0.35">
      <c r="C501" s="10">
        <v>43264</v>
      </c>
      <c r="D501" s="11">
        <v>0.84017361111111111</v>
      </c>
      <c r="E501" s="12" t="s">
        <v>9</v>
      </c>
      <c r="F501" s="12">
        <v>22</v>
      </c>
      <c r="G501" s="12" t="s">
        <v>11</v>
      </c>
    </row>
    <row r="502" spans="3:7" ht="15" thickBot="1" x14ac:dyDescent="0.35">
      <c r="C502" s="10">
        <v>43264</v>
      </c>
      <c r="D502" s="11">
        <v>0.84018518518518526</v>
      </c>
      <c r="E502" s="12" t="s">
        <v>9</v>
      </c>
      <c r="F502" s="12">
        <v>13</v>
      </c>
      <c r="G502" s="12" t="s">
        <v>11</v>
      </c>
    </row>
    <row r="503" spans="3:7" ht="15" thickBot="1" x14ac:dyDescent="0.35">
      <c r="C503" s="10">
        <v>43264</v>
      </c>
      <c r="D503" s="11">
        <v>0.84466435185185185</v>
      </c>
      <c r="E503" s="12" t="s">
        <v>9</v>
      </c>
      <c r="F503" s="12">
        <v>15</v>
      </c>
      <c r="G503" s="12" t="s">
        <v>10</v>
      </c>
    </row>
    <row r="504" spans="3:7" ht="15" thickBot="1" x14ac:dyDescent="0.35">
      <c r="C504" s="10">
        <v>43264</v>
      </c>
      <c r="D504" s="11">
        <v>0.84872685185185182</v>
      </c>
      <c r="E504" s="12" t="s">
        <v>9</v>
      </c>
      <c r="F504" s="12">
        <v>10</v>
      </c>
      <c r="G504" s="12" t="s">
        <v>11</v>
      </c>
    </row>
    <row r="505" spans="3:7" ht="15" thickBot="1" x14ac:dyDescent="0.35">
      <c r="C505" s="10">
        <v>43264</v>
      </c>
      <c r="D505" s="11">
        <v>0.8549768518518519</v>
      </c>
      <c r="E505" s="12" t="s">
        <v>9</v>
      </c>
      <c r="F505" s="12">
        <v>23</v>
      </c>
      <c r="G505" s="12" t="s">
        <v>10</v>
      </c>
    </row>
    <row r="506" spans="3:7" ht="15" thickBot="1" x14ac:dyDescent="0.35">
      <c r="C506" s="10">
        <v>43264</v>
      </c>
      <c r="D506" s="11">
        <v>0.8609837962962964</v>
      </c>
      <c r="E506" s="12" t="s">
        <v>9</v>
      </c>
      <c r="F506" s="12">
        <v>15</v>
      </c>
      <c r="G506" s="12" t="s">
        <v>10</v>
      </c>
    </row>
    <row r="507" spans="3:7" ht="15" thickBot="1" x14ac:dyDescent="0.35">
      <c r="C507" s="10">
        <v>43264</v>
      </c>
      <c r="D507" s="11">
        <v>0.86187499999999995</v>
      </c>
      <c r="E507" s="12" t="s">
        <v>9</v>
      </c>
      <c r="F507" s="12">
        <v>18</v>
      </c>
      <c r="G507" s="12" t="s">
        <v>10</v>
      </c>
    </row>
    <row r="508" spans="3:7" ht="15" thickBot="1" x14ac:dyDescent="0.35">
      <c r="C508" s="10">
        <v>43264</v>
      </c>
      <c r="D508" s="11">
        <v>0.86729166666666668</v>
      </c>
      <c r="E508" s="12" t="s">
        <v>9</v>
      </c>
      <c r="F508" s="12">
        <v>10</v>
      </c>
      <c r="G508" s="12" t="s">
        <v>11</v>
      </c>
    </row>
    <row r="509" spans="3:7" ht="15" thickBot="1" x14ac:dyDescent="0.35">
      <c r="C509" s="10">
        <v>43264</v>
      </c>
      <c r="D509" s="11">
        <v>0.88170138888888883</v>
      </c>
      <c r="E509" s="12" t="s">
        <v>9</v>
      </c>
      <c r="F509" s="12">
        <v>28</v>
      </c>
      <c r="G509" s="12" t="s">
        <v>11</v>
      </c>
    </row>
    <row r="510" spans="3:7" ht="15" thickBot="1" x14ac:dyDescent="0.35">
      <c r="C510" s="10">
        <v>43264</v>
      </c>
      <c r="D510" s="11">
        <v>0.90089120370370368</v>
      </c>
      <c r="E510" s="12" t="s">
        <v>9</v>
      </c>
      <c r="F510" s="12">
        <v>11</v>
      </c>
      <c r="G510" s="12" t="s">
        <v>11</v>
      </c>
    </row>
    <row r="511" spans="3:7" ht="15" thickBot="1" x14ac:dyDescent="0.35">
      <c r="C511" s="10">
        <v>43264</v>
      </c>
      <c r="D511" s="11">
        <v>0.92482638888888891</v>
      </c>
      <c r="E511" s="12" t="s">
        <v>9</v>
      </c>
      <c r="F511" s="12">
        <v>12</v>
      </c>
      <c r="G511" s="12" t="s">
        <v>10</v>
      </c>
    </row>
    <row r="512" spans="3:7" ht="15" thickBot="1" x14ac:dyDescent="0.35">
      <c r="C512" s="10">
        <v>43264</v>
      </c>
      <c r="D512" s="11">
        <v>0.92494212962962974</v>
      </c>
      <c r="E512" s="12" t="s">
        <v>9</v>
      </c>
      <c r="F512" s="12">
        <v>13</v>
      </c>
      <c r="G512" s="12" t="s">
        <v>10</v>
      </c>
    </row>
    <row r="513" spans="3:7" ht="15" thickBot="1" x14ac:dyDescent="0.35">
      <c r="C513" s="10">
        <v>43265</v>
      </c>
      <c r="D513" s="11">
        <v>0.15312499999999998</v>
      </c>
      <c r="E513" s="12" t="s">
        <v>9</v>
      </c>
      <c r="F513" s="12">
        <v>14</v>
      </c>
      <c r="G513" s="12" t="s">
        <v>11</v>
      </c>
    </row>
    <row r="514" spans="3:7" ht="15" thickBot="1" x14ac:dyDescent="0.35">
      <c r="C514" s="10">
        <v>43265</v>
      </c>
      <c r="D514" s="11">
        <v>0.15332175925925925</v>
      </c>
      <c r="E514" s="12" t="s">
        <v>9</v>
      </c>
      <c r="F514" s="12">
        <v>15</v>
      </c>
      <c r="G514" s="12" t="s">
        <v>11</v>
      </c>
    </row>
    <row r="515" spans="3:7" ht="15" thickBot="1" x14ac:dyDescent="0.35">
      <c r="C515" s="10">
        <v>43265</v>
      </c>
      <c r="D515" s="11">
        <v>0.20201388888888891</v>
      </c>
      <c r="E515" s="12" t="s">
        <v>9</v>
      </c>
      <c r="F515" s="12">
        <v>12</v>
      </c>
      <c r="G515" s="12" t="s">
        <v>11</v>
      </c>
    </row>
    <row r="516" spans="3:7" ht="15" thickBot="1" x14ac:dyDescent="0.35">
      <c r="C516" s="10">
        <v>43265</v>
      </c>
      <c r="D516" s="11">
        <v>0.23552083333333332</v>
      </c>
      <c r="E516" s="12" t="s">
        <v>9</v>
      </c>
      <c r="F516" s="12">
        <v>13</v>
      </c>
      <c r="G516" s="12" t="s">
        <v>11</v>
      </c>
    </row>
    <row r="517" spans="3:7" ht="15" thickBot="1" x14ac:dyDescent="0.35">
      <c r="C517" s="10">
        <v>43265</v>
      </c>
      <c r="D517" s="11">
        <v>0.30729166666666669</v>
      </c>
      <c r="E517" s="12" t="s">
        <v>9</v>
      </c>
      <c r="F517" s="12">
        <v>20</v>
      </c>
      <c r="G517" s="12" t="s">
        <v>11</v>
      </c>
    </row>
    <row r="518" spans="3:7" ht="15" thickBot="1" x14ac:dyDescent="0.35">
      <c r="C518" s="10">
        <v>43265</v>
      </c>
      <c r="D518" s="11">
        <v>0.30731481481481482</v>
      </c>
      <c r="E518" s="12" t="s">
        <v>9</v>
      </c>
      <c r="F518" s="12">
        <v>12</v>
      </c>
      <c r="G518" s="12" t="s">
        <v>11</v>
      </c>
    </row>
    <row r="519" spans="3:7" ht="15" thickBot="1" x14ac:dyDescent="0.35">
      <c r="C519" s="10">
        <v>43265</v>
      </c>
      <c r="D519" s="11">
        <v>0.32386574074074076</v>
      </c>
      <c r="E519" s="12" t="s">
        <v>9</v>
      </c>
      <c r="F519" s="12">
        <v>22</v>
      </c>
      <c r="G519" s="12" t="s">
        <v>11</v>
      </c>
    </row>
    <row r="520" spans="3:7" ht="15" thickBot="1" x14ac:dyDescent="0.35">
      <c r="C520" s="10">
        <v>43265</v>
      </c>
      <c r="D520" s="11">
        <v>0.33487268518518515</v>
      </c>
      <c r="E520" s="12" t="s">
        <v>9</v>
      </c>
      <c r="F520" s="12">
        <v>19</v>
      </c>
      <c r="G520" s="12" t="s">
        <v>10</v>
      </c>
    </row>
    <row r="521" spans="3:7" ht="15" thickBot="1" x14ac:dyDescent="0.35">
      <c r="C521" s="10">
        <v>43265</v>
      </c>
      <c r="D521" s="11">
        <v>0.33716435185185184</v>
      </c>
      <c r="E521" s="12" t="s">
        <v>9</v>
      </c>
      <c r="F521" s="12">
        <v>21</v>
      </c>
      <c r="G521" s="12" t="s">
        <v>10</v>
      </c>
    </row>
    <row r="522" spans="3:7" ht="15" thickBot="1" x14ac:dyDescent="0.35">
      <c r="C522" s="10">
        <v>43265</v>
      </c>
      <c r="D522" s="11">
        <v>0.3450462962962963</v>
      </c>
      <c r="E522" s="12" t="s">
        <v>9</v>
      </c>
      <c r="F522" s="12">
        <v>13</v>
      </c>
      <c r="G522" s="12" t="s">
        <v>11</v>
      </c>
    </row>
    <row r="523" spans="3:7" ht="15" thickBot="1" x14ac:dyDescent="0.35">
      <c r="C523" s="10">
        <v>43265</v>
      </c>
      <c r="D523" s="11">
        <v>0.35738425925925926</v>
      </c>
      <c r="E523" s="12" t="s">
        <v>9</v>
      </c>
      <c r="F523" s="12">
        <v>11</v>
      </c>
      <c r="G523" s="12" t="s">
        <v>11</v>
      </c>
    </row>
    <row r="524" spans="3:7" ht="15" thickBot="1" x14ac:dyDescent="0.35">
      <c r="C524" s="10">
        <v>43265</v>
      </c>
      <c r="D524" s="11">
        <v>0.37078703703703703</v>
      </c>
      <c r="E524" s="12" t="s">
        <v>9</v>
      </c>
      <c r="F524" s="12">
        <v>15</v>
      </c>
      <c r="G524" s="12" t="s">
        <v>11</v>
      </c>
    </row>
    <row r="525" spans="3:7" ht="15" thickBot="1" x14ac:dyDescent="0.35">
      <c r="C525" s="10">
        <v>43265</v>
      </c>
      <c r="D525" s="11">
        <v>0.37332175925925926</v>
      </c>
      <c r="E525" s="12" t="s">
        <v>9</v>
      </c>
      <c r="F525" s="12">
        <v>13</v>
      </c>
      <c r="G525" s="12" t="s">
        <v>11</v>
      </c>
    </row>
    <row r="526" spans="3:7" ht="15" thickBot="1" x14ac:dyDescent="0.35">
      <c r="C526" s="10">
        <v>43265</v>
      </c>
      <c r="D526" s="11">
        <v>0.40717592592592594</v>
      </c>
      <c r="E526" s="12" t="s">
        <v>9</v>
      </c>
      <c r="F526" s="12">
        <v>11</v>
      </c>
      <c r="G526" s="12" t="s">
        <v>10</v>
      </c>
    </row>
    <row r="527" spans="3:7" ht="15" thickBot="1" x14ac:dyDescent="0.35">
      <c r="C527" s="10">
        <v>43265</v>
      </c>
      <c r="D527" s="11">
        <v>0.40756944444444443</v>
      </c>
      <c r="E527" s="12" t="s">
        <v>9</v>
      </c>
      <c r="F527" s="12">
        <v>12</v>
      </c>
      <c r="G527" s="12" t="s">
        <v>11</v>
      </c>
    </row>
    <row r="528" spans="3:7" ht="15" thickBot="1" x14ac:dyDescent="0.35">
      <c r="C528" s="10">
        <v>43265</v>
      </c>
      <c r="D528" s="11">
        <v>0.41983796296296294</v>
      </c>
      <c r="E528" s="12" t="s">
        <v>9</v>
      </c>
      <c r="F528" s="12">
        <v>12</v>
      </c>
      <c r="G528" s="12" t="s">
        <v>11</v>
      </c>
    </row>
    <row r="529" spans="3:7" ht="15" thickBot="1" x14ac:dyDescent="0.35">
      <c r="C529" s="10">
        <v>43265</v>
      </c>
      <c r="D529" s="11">
        <v>0.4209606481481481</v>
      </c>
      <c r="E529" s="12" t="s">
        <v>9</v>
      </c>
      <c r="F529" s="12">
        <v>21</v>
      </c>
      <c r="G529" s="12" t="s">
        <v>10</v>
      </c>
    </row>
    <row r="530" spans="3:7" ht="15" thickBot="1" x14ac:dyDescent="0.35">
      <c r="C530" s="10">
        <v>43265</v>
      </c>
      <c r="D530" s="11">
        <v>0.42103009259259255</v>
      </c>
      <c r="E530" s="12" t="s">
        <v>9</v>
      </c>
      <c r="F530" s="12">
        <v>23</v>
      </c>
      <c r="G530" s="12" t="s">
        <v>10</v>
      </c>
    </row>
    <row r="531" spans="3:7" ht="15" thickBot="1" x14ac:dyDescent="0.35">
      <c r="C531" s="10">
        <v>43265</v>
      </c>
      <c r="D531" s="11">
        <v>0.43089120370370365</v>
      </c>
      <c r="E531" s="12" t="s">
        <v>9</v>
      </c>
      <c r="F531" s="12">
        <v>20</v>
      </c>
      <c r="G531" s="12" t="s">
        <v>11</v>
      </c>
    </row>
    <row r="532" spans="3:7" ht="15" thickBot="1" x14ac:dyDescent="0.35">
      <c r="C532" s="10">
        <v>43265</v>
      </c>
      <c r="D532" s="11">
        <v>0.43091435185185184</v>
      </c>
      <c r="E532" s="12" t="s">
        <v>9</v>
      </c>
      <c r="F532" s="12">
        <v>11</v>
      </c>
      <c r="G532" s="12" t="s">
        <v>11</v>
      </c>
    </row>
    <row r="533" spans="3:7" ht="15" thickBot="1" x14ac:dyDescent="0.35">
      <c r="C533" s="10">
        <v>43265</v>
      </c>
      <c r="D533" s="11">
        <v>0.43217592592592591</v>
      </c>
      <c r="E533" s="12" t="s">
        <v>9</v>
      </c>
      <c r="F533" s="12">
        <v>22</v>
      </c>
      <c r="G533" s="12" t="s">
        <v>10</v>
      </c>
    </row>
    <row r="534" spans="3:7" ht="15" thickBot="1" x14ac:dyDescent="0.35">
      <c r="C534" s="10">
        <v>43265</v>
      </c>
      <c r="D534" s="11">
        <v>0.4392476851851852</v>
      </c>
      <c r="E534" s="12" t="s">
        <v>9</v>
      </c>
      <c r="F534" s="12">
        <v>11</v>
      </c>
      <c r="G534" s="12" t="s">
        <v>11</v>
      </c>
    </row>
    <row r="535" spans="3:7" ht="15" thickBot="1" x14ac:dyDescent="0.35">
      <c r="C535" s="10">
        <v>43265</v>
      </c>
      <c r="D535" s="11">
        <v>0.44458333333333333</v>
      </c>
      <c r="E535" s="12" t="s">
        <v>9</v>
      </c>
      <c r="F535" s="12">
        <v>21</v>
      </c>
      <c r="G535" s="12" t="s">
        <v>10</v>
      </c>
    </row>
    <row r="536" spans="3:7" ht="15" thickBot="1" x14ac:dyDescent="0.35">
      <c r="C536" s="10">
        <v>43265</v>
      </c>
      <c r="D536" s="11">
        <v>0.44752314814814814</v>
      </c>
      <c r="E536" s="12" t="s">
        <v>9</v>
      </c>
      <c r="F536" s="12">
        <v>11</v>
      </c>
      <c r="G536" s="12" t="s">
        <v>11</v>
      </c>
    </row>
    <row r="537" spans="3:7" ht="15" thickBot="1" x14ac:dyDescent="0.35">
      <c r="C537" s="10">
        <v>43265</v>
      </c>
      <c r="D537" s="11">
        <v>0.44849537037037041</v>
      </c>
      <c r="E537" s="12" t="s">
        <v>9</v>
      </c>
      <c r="F537" s="12">
        <v>22</v>
      </c>
      <c r="G537" s="12" t="s">
        <v>10</v>
      </c>
    </row>
    <row r="538" spans="3:7" ht="15" thickBot="1" x14ac:dyDescent="0.35">
      <c r="C538" s="10">
        <v>43265</v>
      </c>
      <c r="D538" s="11">
        <v>0.45218749999999996</v>
      </c>
      <c r="E538" s="12" t="s">
        <v>9</v>
      </c>
      <c r="F538" s="12">
        <v>13</v>
      </c>
      <c r="G538" s="12" t="s">
        <v>11</v>
      </c>
    </row>
    <row r="539" spans="3:7" ht="15" thickBot="1" x14ac:dyDescent="0.35">
      <c r="C539" s="10">
        <v>43265</v>
      </c>
      <c r="D539" s="11">
        <v>0.45446759259259256</v>
      </c>
      <c r="E539" s="12" t="s">
        <v>9</v>
      </c>
      <c r="F539" s="12">
        <v>13</v>
      </c>
      <c r="G539" s="12" t="s">
        <v>11</v>
      </c>
    </row>
    <row r="540" spans="3:7" ht="15" thickBot="1" x14ac:dyDescent="0.35">
      <c r="C540" s="10">
        <v>43265</v>
      </c>
      <c r="D540" s="11">
        <v>0.4763425925925926</v>
      </c>
      <c r="E540" s="12" t="s">
        <v>9</v>
      </c>
      <c r="F540" s="12">
        <v>16</v>
      </c>
      <c r="G540" s="12" t="s">
        <v>10</v>
      </c>
    </row>
    <row r="541" spans="3:7" ht="15" thickBot="1" x14ac:dyDescent="0.35">
      <c r="C541" s="10">
        <v>43265</v>
      </c>
      <c r="D541" s="11">
        <v>0.48810185185185184</v>
      </c>
      <c r="E541" s="12" t="s">
        <v>9</v>
      </c>
      <c r="F541" s="12">
        <v>21</v>
      </c>
      <c r="G541" s="12" t="s">
        <v>10</v>
      </c>
    </row>
    <row r="542" spans="3:7" ht="15" thickBot="1" x14ac:dyDescent="0.35">
      <c r="C542" s="10">
        <v>43265</v>
      </c>
      <c r="D542" s="11">
        <v>0.49026620370370372</v>
      </c>
      <c r="E542" s="12" t="s">
        <v>9</v>
      </c>
      <c r="F542" s="12">
        <v>22</v>
      </c>
      <c r="G542" s="12" t="s">
        <v>10</v>
      </c>
    </row>
    <row r="543" spans="3:7" ht="15" thickBot="1" x14ac:dyDescent="0.35">
      <c r="C543" s="10">
        <v>43265</v>
      </c>
      <c r="D543" s="11">
        <v>0.49093750000000003</v>
      </c>
      <c r="E543" s="12" t="s">
        <v>9</v>
      </c>
      <c r="F543" s="12">
        <v>12</v>
      </c>
      <c r="G543" s="12" t="s">
        <v>10</v>
      </c>
    </row>
    <row r="544" spans="3:7" ht="15" thickBot="1" x14ac:dyDescent="0.35">
      <c r="C544" s="10">
        <v>43265</v>
      </c>
      <c r="D544" s="11">
        <v>0.50895833333333329</v>
      </c>
      <c r="E544" s="12" t="s">
        <v>9</v>
      </c>
      <c r="F544" s="12">
        <v>12</v>
      </c>
      <c r="G544" s="12" t="s">
        <v>10</v>
      </c>
    </row>
    <row r="545" spans="3:7" ht="15" thickBot="1" x14ac:dyDescent="0.35">
      <c r="C545" s="10">
        <v>43265</v>
      </c>
      <c r="D545" s="11">
        <v>0.51417824074074081</v>
      </c>
      <c r="E545" s="12" t="s">
        <v>9</v>
      </c>
      <c r="F545" s="12">
        <v>11</v>
      </c>
      <c r="G545" s="12" t="s">
        <v>10</v>
      </c>
    </row>
    <row r="546" spans="3:7" ht="15" thickBot="1" x14ac:dyDescent="0.35">
      <c r="C546" s="10">
        <v>43265</v>
      </c>
      <c r="D546" s="11">
        <v>0.52285879629629628</v>
      </c>
      <c r="E546" s="12" t="s">
        <v>9</v>
      </c>
      <c r="F546" s="12">
        <v>20</v>
      </c>
      <c r="G546" s="12" t="s">
        <v>10</v>
      </c>
    </row>
    <row r="547" spans="3:7" ht="15" thickBot="1" x14ac:dyDescent="0.35">
      <c r="C547" s="10">
        <v>43265</v>
      </c>
      <c r="D547" s="11">
        <v>0.5237384259259259</v>
      </c>
      <c r="E547" s="12" t="s">
        <v>9</v>
      </c>
      <c r="F547" s="12">
        <v>11</v>
      </c>
      <c r="G547" s="12" t="s">
        <v>11</v>
      </c>
    </row>
    <row r="548" spans="3:7" ht="15" thickBot="1" x14ac:dyDescent="0.35">
      <c r="C548" s="10">
        <v>43265</v>
      </c>
      <c r="D548" s="11">
        <v>0.52403935185185191</v>
      </c>
      <c r="E548" s="12" t="s">
        <v>9</v>
      </c>
      <c r="F548" s="12">
        <v>12</v>
      </c>
      <c r="G548" s="12" t="s">
        <v>11</v>
      </c>
    </row>
    <row r="549" spans="3:7" ht="15" thickBot="1" x14ac:dyDescent="0.35">
      <c r="C549" s="10">
        <v>43265</v>
      </c>
      <c r="D549" s="11">
        <v>0.52483796296296303</v>
      </c>
      <c r="E549" s="12" t="s">
        <v>9</v>
      </c>
      <c r="F549" s="12">
        <v>19</v>
      </c>
      <c r="G549" s="12" t="s">
        <v>10</v>
      </c>
    </row>
    <row r="550" spans="3:7" ht="15" thickBot="1" x14ac:dyDescent="0.35">
      <c r="C550" s="10">
        <v>43265</v>
      </c>
      <c r="D550" s="11">
        <v>0.5412731481481482</v>
      </c>
      <c r="E550" s="12" t="s">
        <v>9</v>
      </c>
      <c r="F550" s="12">
        <v>12</v>
      </c>
      <c r="G550" s="12" t="s">
        <v>11</v>
      </c>
    </row>
    <row r="551" spans="3:7" ht="15" thickBot="1" x14ac:dyDescent="0.35">
      <c r="C551" s="10">
        <v>43265</v>
      </c>
      <c r="D551" s="11">
        <v>0.54381944444444441</v>
      </c>
      <c r="E551" s="12" t="s">
        <v>9</v>
      </c>
      <c r="F551" s="12">
        <v>11</v>
      </c>
      <c r="G551" s="12" t="s">
        <v>11</v>
      </c>
    </row>
    <row r="552" spans="3:7" ht="15" thickBot="1" x14ac:dyDescent="0.35">
      <c r="C552" s="10">
        <v>43265</v>
      </c>
      <c r="D552" s="11">
        <v>0.55307870370370371</v>
      </c>
      <c r="E552" s="12" t="s">
        <v>9</v>
      </c>
      <c r="F552" s="12">
        <v>10</v>
      </c>
      <c r="G552" s="12" t="s">
        <v>11</v>
      </c>
    </row>
    <row r="553" spans="3:7" ht="15" thickBot="1" x14ac:dyDescent="0.35">
      <c r="C553" s="10">
        <v>43265</v>
      </c>
      <c r="D553" s="11">
        <v>0.55409722222222224</v>
      </c>
      <c r="E553" s="12" t="s">
        <v>9</v>
      </c>
      <c r="F553" s="12">
        <v>24</v>
      </c>
      <c r="G553" s="12" t="s">
        <v>10</v>
      </c>
    </row>
    <row r="554" spans="3:7" ht="15" thickBot="1" x14ac:dyDescent="0.35">
      <c r="C554" s="10">
        <v>43265</v>
      </c>
      <c r="D554" s="11">
        <v>0.55973379629629627</v>
      </c>
      <c r="E554" s="12" t="s">
        <v>9</v>
      </c>
      <c r="F554" s="12">
        <v>21</v>
      </c>
      <c r="G554" s="12" t="s">
        <v>11</v>
      </c>
    </row>
    <row r="555" spans="3:7" ht="15" thickBot="1" x14ac:dyDescent="0.35">
      <c r="C555" s="10">
        <v>43265</v>
      </c>
      <c r="D555" s="11">
        <v>0.57253472222222224</v>
      </c>
      <c r="E555" s="12" t="s">
        <v>9</v>
      </c>
      <c r="F555" s="12">
        <v>18</v>
      </c>
      <c r="G555" s="12" t="s">
        <v>11</v>
      </c>
    </row>
    <row r="556" spans="3:7" ht="15" thickBot="1" x14ac:dyDescent="0.35">
      <c r="C556" s="10">
        <v>43265</v>
      </c>
      <c r="D556" s="11">
        <v>0.57446759259259261</v>
      </c>
      <c r="E556" s="12" t="s">
        <v>9</v>
      </c>
      <c r="F556" s="12">
        <v>12</v>
      </c>
      <c r="G556" s="12" t="s">
        <v>11</v>
      </c>
    </row>
    <row r="557" spans="3:7" ht="15" thickBot="1" x14ac:dyDescent="0.35">
      <c r="C557" s="10">
        <v>43265</v>
      </c>
      <c r="D557" s="11">
        <v>0.57697916666666671</v>
      </c>
      <c r="E557" s="12" t="s">
        <v>9</v>
      </c>
      <c r="F557" s="12">
        <v>18</v>
      </c>
      <c r="G557" s="12" t="s">
        <v>10</v>
      </c>
    </row>
    <row r="558" spans="3:7" ht="15" thickBot="1" x14ac:dyDescent="0.35">
      <c r="C558" s="10">
        <v>43265</v>
      </c>
      <c r="D558" s="11">
        <v>0.57737268518518514</v>
      </c>
      <c r="E558" s="12" t="s">
        <v>9</v>
      </c>
      <c r="F558" s="12">
        <v>13</v>
      </c>
      <c r="G558" s="12" t="s">
        <v>11</v>
      </c>
    </row>
    <row r="559" spans="3:7" ht="15" thickBot="1" x14ac:dyDescent="0.35">
      <c r="C559" s="10">
        <v>43265</v>
      </c>
      <c r="D559" s="11">
        <v>0.58156249999999998</v>
      </c>
      <c r="E559" s="12" t="s">
        <v>9</v>
      </c>
      <c r="F559" s="12">
        <v>29</v>
      </c>
      <c r="G559" s="12" t="s">
        <v>10</v>
      </c>
    </row>
    <row r="560" spans="3:7" ht="15" thickBot="1" x14ac:dyDescent="0.35">
      <c r="C560" s="10">
        <v>43265</v>
      </c>
      <c r="D560" s="11">
        <v>0.58289351851851856</v>
      </c>
      <c r="E560" s="12" t="s">
        <v>9</v>
      </c>
      <c r="F560" s="12">
        <v>18</v>
      </c>
      <c r="G560" s="12" t="s">
        <v>11</v>
      </c>
    </row>
    <row r="561" spans="3:7" ht="15" thickBot="1" x14ac:dyDescent="0.35">
      <c r="C561" s="10">
        <v>43265</v>
      </c>
      <c r="D561" s="11">
        <v>0.5829050925925926</v>
      </c>
      <c r="E561" s="12" t="s">
        <v>9</v>
      </c>
      <c r="F561" s="12">
        <v>22</v>
      </c>
      <c r="G561" s="12" t="s">
        <v>11</v>
      </c>
    </row>
    <row r="562" spans="3:7" ht="15" thickBot="1" x14ac:dyDescent="0.35">
      <c r="C562" s="10">
        <v>43265</v>
      </c>
      <c r="D562" s="11">
        <v>0.58291666666666664</v>
      </c>
      <c r="E562" s="12" t="s">
        <v>9</v>
      </c>
      <c r="F562" s="12">
        <v>18</v>
      </c>
      <c r="G562" s="12" t="s">
        <v>11</v>
      </c>
    </row>
    <row r="563" spans="3:7" ht="15" thickBot="1" x14ac:dyDescent="0.35">
      <c r="C563" s="10">
        <v>43265</v>
      </c>
      <c r="D563" s="11">
        <v>0.58295138888888887</v>
      </c>
      <c r="E563" s="12" t="s">
        <v>9</v>
      </c>
      <c r="F563" s="12">
        <v>14</v>
      </c>
      <c r="G563" s="12" t="s">
        <v>11</v>
      </c>
    </row>
    <row r="564" spans="3:7" ht="15" thickBot="1" x14ac:dyDescent="0.35">
      <c r="C564" s="10">
        <v>43265</v>
      </c>
      <c r="D564" s="11">
        <v>0.58717592592592593</v>
      </c>
      <c r="E564" s="12" t="s">
        <v>9</v>
      </c>
      <c r="F564" s="12">
        <v>12</v>
      </c>
      <c r="G564" s="12" t="s">
        <v>11</v>
      </c>
    </row>
    <row r="565" spans="3:7" ht="15" thickBot="1" x14ac:dyDescent="0.35">
      <c r="C565" s="10">
        <v>43265</v>
      </c>
      <c r="D565" s="11">
        <v>0.5917013888888889</v>
      </c>
      <c r="E565" s="12" t="s">
        <v>9</v>
      </c>
      <c r="F565" s="12">
        <v>14</v>
      </c>
      <c r="G565" s="12" t="s">
        <v>11</v>
      </c>
    </row>
    <row r="566" spans="3:7" ht="15" thickBot="1" x14ac:dyDescent="0.35">
      <c r="C566" s="10">
        <v>43265</v>
      </c>
      <c r="D566" s="11">
        <v>0.59293981481481484</v>
      </c>
      <c r="E566" s="12" t="s">
        <v>9</v>
      </c>
      <c r="F566" s="12">
        <v>13</v>
      </c>
      <c r="G566" s="12" t="s">
        <v>11</v>
      </c>
    </row>
    <row r="567" spans="3:7" ht="15" thickBot="1" x14ac:dyDescent="0.35">
      <c r="C567" s="10">
        <v>43265</v>
      </c>
      <c r="D567" s="11">
        <v>0.59469907407407407</v>
      </c>
      <c r="E567" s="12" t="s">
        <v>9</v>
      </c>
      <c r="F567" s="12">
        <v>10</v>
      </c>
      <c r="G567" s="12" t="s">
        <v>11</v>
      </c>
    </row>
    <row r="568" spans="3:7" ht="15" thickBot="1" x14ac:dyDescent="0.35">
      <c r="C568" s="10">
        <v>43265</v>
      </c>
      <c r="D568" s="11">
        <v>0.60468749999999993</v>
      </c>
      <c r="E568" s="12" t="s">
        <v>9</v>
      </c>
      <c r="F568" s="12">
        <v>12</v>
      </c>
      <c r="G568" s="12" t="s">
        <v>11</v>
      </c>
    </row>
    <row r="569" spans="3:7" ht="15" thickBot="1" x14ac:dyDescent="0.35">
      <c r="C569" s="10">
        <v>43265</v>
      </c>
      <c r="D569" s="11">
        <v>0.60731481481481475</v>
      </c>
      <c r="E569" s="12" t="s">
        <v>9</v>
      </c>
      <c r="F569" s="12">
        <v>12</v>
      </c>
      <c r="G569" s="12" t="s">
        <v>11</v>
      </c>
    </row>
    <row r="570" spans="3:7" ht="15" thickBot="1" x14ac:dyDescent="0.35">
      <c r="C570" s="10">
        <v>43265</v>
      </c>
      <c r="D570" s="11">
        <v>0.61098379629629629</v>
      </c>
      <c r="E570" s="12" t="s">
        <v>9</v>
      </c>
      <c r="F570" s="12">
        <v>12</v>
      </c>
      <c r="G570" s="12" t="s">
        <v>11</v>
      </c>
    </row>
    <row r="571" spans="3:7" ht="15" thickBot="1" x14ac:dyDescent="0.35">
      <c r="C571" s="10">
        <v>43265</v>
      </c>
      <c r="D571" s="11">
        <v>0.6165046296296296</v>
      </c>
      <c r="E571" s="12" t="s">
        <v>9</v>
      </c>
      <c r="F571" s="12">
        <v>14</v>
      </c>
      <c r="G571" s="12" t="s">
        <v>11</v>
      </c>
    </row>
    <row r="572" spans="3:7" ht="15" thickBot="1" x14ac:dyDescent="0.35">
      <c r="C572" s="10">
        <v>43265</v>
      </c>
      <c r="D572" s="11">
        <v>0.61652777777777779</v>
      </c>
      <c r="E572" s="12" t="s">
        <v>9</v>
      </c>
      <c r="F572" s="12">
        <v>17</v>
      </c>
      <c r="G572" s="12" t="s">
        <v>11</v>
      </c>
    </row>
    <row r="573" spans="3:7" ht="15" thickBot="1" x14ac:dyDescent="0.35">
      <c r="C573" s="10">
        <v>43265</v>
      </c>
      <c r="D573" s="11">
        <v>0.61655092592592597</v>
      </c>
      <c r="E573" s="12" t="s">
        <v>9</v>
      </c>
      <c r="F573" s="12">
        <v>13</v>
      </c>
      <c r="G573" s="12" t="s">
        <v>11</v>
      </c>
    </row>
    <row r="574" spans="3:7" ht="15" thickBot="1" x14ac:dyDescent="0.35">
      <c r="C574" s="10">
        <v>43265</v>
      </c>
      <c r="D574" s="11">
        <v>0.61655092592592597</v>
      </c>
      <c r="E574" s="12" t="s">
        <v>9</v>
      </c>
      <c r="F574" s="12">
        <v>12</v>
      </c>
      <c r="G574" s="12" t="s">
        <v>11</v>
      </c>
    </row>
    <row r="575" spans="3:7" ht="15" thickBot="1" x14ac:dyDescent="0.35">
      <c r="C575" s="10">
        <v>43265</v>
      </c>
      <c r="D575" s="11">
        <v>0.6173495370370371</v>
      </c>
      <c r="E575" s="12" t="s">
        <v>9</v>
      </c>
      <c r="F575" s="12">
        <v>14</v>
      </c>
      <c r="G575" s="12" t="s">
        <v>10</v>
      </c>
    </row>
    <row r="576" spans="3:7" ht="15" thickBot="1" x14ac:dyDescent="0.35">
      <c r="C576" s="10">
        <v>43265</v>
      </c>
      <c r="D576" s="11">
        <v>0.62292824074074071</v>
      </c>
      <c r="E576" s="12" t="s">
        <v>9</v>
      </c>
      <c r="F576" s="12">
        <v>11</v>
      </c>
      <c r="G576" s="12" t="s">
        <v>10</v>
      </c>
    </row>
    <row r="577" spans="3:7" ht="15" thickBot="1" x14ac:dyDescent="0.35">
      <c r="C577" s="10">
        <v>43265</v>
      </c>
      <c r="D577" s="11">
        <v>0.65225694444444449</v>
      </c>
      <c r="E577" s="12" t="s">
        <v>9</v>
      </c>
      <c r="F577" s="12">
        <v>14</v>
      </c>
      <c r="G577" s="12" t="s">
        <v>10</v>
      </c>
    </row>
    <row r="578" spans="3:7" ht="15" thickBot="1" x14ac:dyDescent="0.35">
      <c r="C578" s="10">
        <v>43265</v>
      </c>
      <c r="D578" s="11">
        <v>0.65511574074074075</v>
      </c>
      <c r="E578" s="12" t="s">
        <v>9</v>
      </c>
      <c r="F578" s="12">
        <v>20</v>
      </c>
      <c r="G578" s="12" t="s">
        <v>10</v>
      </c>
    </row>
    <row r="579" spans="3:7" ht="15" thickBot="1" x14ac:dyDescent="0.35">
      <c r="C579" s="10">
        <v>43265</v>
      </c>
      <c r="D579" s="11">
        <v>0.65623842592592596</v>
      </c>
      <c r="E579" s="12" t="s">
        <v>9</v>
      </c>
      <c r="F579" s="12">
        <v>20</v>
      </c>
      <c r="G579" s="12" t="s">
        <v>10</v>
      </c>
    </row>
    <row r="580" spans="3:7" ht="15" thickBot="1" x14ac:dyDescent="0.35">
      <c r="C580" s="10">
        <v>43265</v>
      </c>
      <c r="D580" s="11">
        <v>0.68403935185185183</v>
      </c>
      <c r="E580" s="12" t="s">
        <v>9</v>
      </c>
      <c r="F580" s="12">
        <v>18</v>
      </c>
      <c r="G580" s="12" t="s">
        <v>10</v>
      </c>
    </row>
    <row r="581" spans="3:7" ht="15" thickBot="1" x14ac:dyDescent="0.35">
      <c r="C581" s="10">
        <v>43265</v>
      </c>
      <c r="D581" s="11">
        <v>0.69284722222222228</v>
      </c>
      <c r="E581" s="12" t="s">
        <v>9</v>
      </c>
      <c r="F581" s="12">
        <v>22</v>
      </c>
      <c r="G581" s="12" t="s">
        <v>10</v>
      </c>
    </row>
    <row r="582" spans="3:7" ht="15" thickBot="1" x14ac:dyDescent="0.35">
      <c r="C582" s="10">
        <v>43265</v>
      </c>
      <c r="D582" s="11">
        <v>0.69693287037037033</v>
      </c>
      <c r="E582" s="12" t="s">
        <v>9</v>
      </c>
      <c r="F582" s="12">
        <v>11</v>
      </c>
      <c r="G582" s="12" t="s">
        <v>10</v>
      </c>
    </row>
    <row r="583" spans="3:7" ht="15" thickBot="1" x14ac:dyDescent="0.35">
      <c r="C583" s="10">
        <v>43265</v>
      </c>
      <c r="D583" s="11">
        <v>0.69703703703703701</v>
      </c>
      <c r="E583" s="12" t="s">
        <v>9</v>
      </c>
      <c r="F583" s="12">
        <v>12</v>
      </c>
      <c r="G583" s="12" t="s">
        <v>10</v>
      </c>
    </row>
    <row r="584" spans="3:7" ht="15" thickBot="1" x14ac:dyDescent="0.35">
      <c r="C584" s="10">
        <v>43265</v>
      </c>
      <c r="D584" s="11">
        <v>0.69723379629629623</v>
      </c>
      <c r="E584" s="12" t="s">
        <v>9</v>
      </c>
      <c r="F584" s="12">
        <v>26</v>
      </c>
      <c r="G584" s="12" t="s">
        <v>10</v>
      </c>
    </row>
    <row r="585" spans="3:7" ht="15" thickBot="1" x14ac:dyDescent="0.35">
      <c r="C585" s="10">
        <v>43265</v>
      </c>
      <c r="D585" s="11">
        <v>0.69841435185185186</v>
      </c>
      <c r="E585" s="12" t="s">
        <v>9</v>
      </c>
      <c r="F585" s="12">
        <v>21</v>
      </c>
      <c r="G585" s="12" t="s">
        <v>10</v>
      </c>
    </row>
    <row r="586" spans="3:7" ht="15" thickBot="1" x14ac:dyDescent="0.35">
      <c r="C586" s="10">
        <v>43265</v>
      </c>
      <c r="D586" s="11">
        <v>0.7021412037037037</v>
      </c>
      <c r="E586" s="12" t="s">
        <v>9</v>
      </c>
      <c r="F586" s="12">
        <v>23</v>
      </c>
      <c r="G586" s="12" t="s">
        <v>10</v>
      </c>
    </row>
    <row r="587" spans="3:7" ht="15" thickBot="1" x14ac:dyDescent="0.35">
      <c r="C587" s="10">
        <v>43265</v>
      </c>
      <c r="D587" s="11">
        <v>0.70568287037037036</v>
      </c>
      <c r="E587" s="12" t="s">
        <v>9</v>
      </c>
      <c r="F587" s="12">
        <v>15</v>
      </c>
      <c r="G587" s="12" t="s">
        <v>10</v>
      </c>
    </row>
    <row r="588" spans="3:7" ht="15" thickBot="1" x14ac:dyDescent="0.35">
      <c r="C588" s="10">
        <v>43265</v>
      </c>
      <c r="D588" s="11">
        <v>0.70603009259259253</v>
      </c>
      <c r="E588" s="12" t="s">
        <v>9</v>
      </c>
      <c r="F588" s="12">
        <v>15</v>
      </c>
      <c r="G588" s="12" t="s">
        <v>10</v>
      </c>
    </row>
    <row r="589" spans="3:7" ht="15" thickBot="1" x14ac:dyDescent="0.35">
      <c r="C589" s="10">
        <v>43265</v>
      </c>
      <c r="D589" s="11">
        <v>0.70937499999999998</v>
      </c>
      <c r="E589" s="12" t="s">
        <v>9</v>
      </c>
      <c r="F589" s="12">
        <v>17</v>
      </c>
      <c r="G589" s="12" t="s">
        <v>10</v>
      </c>
    </row>
    <row r="590" spans="3:7" ht="15" thickBot="1" x14ac:dyDescent="0.35">
      <c r="C590" s="10">
        <v>43265</v>
      </c>
      <c r="D590" s="11">
        <v>0.70938657407407402</v>
      </c>
      <c r="E590" s="12" t="s">
        <v>9</v>
      </c>
      <c r="F590" s="12">
        <v>15</v>
      </c>
      <c r="G590" s="12" t="s">
        <v>10</v>
      </c>
    </row>
    <row r="591" spans="3:7" ht="15" thickBot="1" x14ac:dyDescent="0.35">
      <c r="C591" s="10">
        <v>43265</v>
      </c>
      <c r="D591" s="11">
        <v>0.70939814814814817</v>
      </c>
      <c r="E591" s="12" t="s">
        <v>9</v>
      </c>
      <c r="F591" s="12">
        <v>14</v>
      </c>
      <c r="G591" s="12" t="s">
        <v>10</v>
      </c>
    </row>
    <row r="592" spans="3:7" ht="15" thickBot="1" x14ac:dyDescent="0.35">
      <c r="C592" s="10">
        <v>43265</v>
      </c>
      <c r="D592" s="11">
        <v>0.70940972222222232</v>
      </c>
      <c r="E592" s="12" t="s">
        <v>9</v>
      </c>
      <c r="F592" s="12">
        <v>14</v>
      </c>
      <c r="G592" s="12" t="s">
        <v>10</v>
      </c>
    </row>
    <row r="593" spans="3:7" ht="15" thickBot="1" x14ac:dyDescent="0.35">
      <c r="C593" s="10">
        <v>43265</v>
      </c>
      <c r="D593" s="11">
        <v>0.70943287037037039</v>
      </c>
      <c r="E593" s="12" t="s">
        <v>9</v>
      </c>
      <c r="F593" s="12">
        <v>21</v>
      </c>
      <c r="G593" s="12" t="s">
        <v>10</v>
      </c>
    </row>
    <row r="594" spans="3:7" ht="15" thickBot="1" x14ac:dyDescent="0.35">
      <c r="C594" s="10">
        <v>43265</v>
      </c>
      <c r="D594" s="11">
        <v>0.71003472222222219</v>
      </c>
      <c r="E594" s="12" t="s">
        <v>9</v>
      </c>
      <c r="F594" s="12">
        <v>27</v>
      </c>
      <c r="G594" s="12" t="s">
        <v>10</v>
      </c>
    </row>
    <row r="595" spans="3:7" ht="15" thickBot="1" x14ac:dyDescent="0.35">
      <c r="C595" s="10">
        <v>43265</v>
      </c>
      <c r="D595" s="11">
        <v>0.71024305555555556</v>
      </c>
      <c r="E595" s="12" t="s">
        <v>9</v>
      </c>
      <c r="F595" s="12">
        <v>22</v>
      </c>
      <c r="G595" s="12" t="s">
        <v>10</v>
      </c>
    </row>
    <row r="596" spans="3:7" ht="15" thickBot="1" x14ac:dyDescent="0.35">
      <c r="C596" s="10">
        <v>43265</v>
      </c>
      <c r="D596" s="11">
        <v>0.71057870370370368</v>
      </c>
      <c r="E596" s="12" t="s">
        <v>9</v>
      </c>
      <c r="F596" s="12">
        <v>15</v>
      </c>
      <c r="G596" s="12" t="s">
        <v>10</v>
      </c>
    </row>
    <row r="597" spans="3:7" ht="15" thickBot="1" x14ac:dyDescent="0.35">
      <c r="C597" s="10">
        <v>43265</v>
      </c>
      <c r="D597" s="11">
        <v>0.71076388888888886</v>
      </c>
      <c r="E597" s="12" t="s">
        <v>9</v>
      </c>
      <c r="F597" s="12">
        <v>23</v>
      </c>
      <c r="G597" s="12" t="s">
        <v>10</v>
      </c>
    </row>
    <row r="598" spans="3:7" ht="15" thickBot="1" x14ac:dyDescent="0.35">
      <c r="C598" s="10">
        <v>43265</v>
      </c>
      <c r="D598" s="11">
        <v>0.71077546296296301</v>
      </c>
      <c r="E598" s="12" t="s">
        <v>9</v>
      </c>
      <c r="F598" s="12">
        <v>23</v>
      </c>
      <c r="G598" s="12" t="s">
        <v>10</v>
      </c>
    </row>
    <row r="599" spans="3:7" ht="15" thickBot="1" x14ac:dyDescent="0.35">
      <c r="C599" s="10">
        <v>43265</v>
      </c>
      <c r="D599" s="11">
        <v>0.71079861111111109</v>
      </c>
      <c r="E599" s="12" t="s">
        <v>9</v>
      </c>
      <c r="F599" s="12">
        <v>26</v>
      </c>
      <c r="G599" s="12" t="s">
        <v>10</v>
      </c>
    </row>
    <row r="600" spans="3:7" ht="15" thickBot="1" x14ac:dyDescent="0.35">
      <c r="C600" s="10">
        <v>43265</v>
      </c>
      <c r="D600" s="11">
        <v>0.71082175925925928</v>
      </c>
      <c r="E600" s="12" t="s">
        <v>9</v>
      </c>
      <c r="F600" s="12">
        <v>16</v>
      </c>
      <c r="G600" s="12" t="s">
        <v>10</v>
      </c>
    </row>
    <row r="601" spans="3:7" ht="15" thickBot="1" x14ac:dyDescent="0.35">
      <c r="C601" s="10">
        <v>43265</v>
      </c>
      <c r="D601" s="11">
        <v>0.71238425925925919</v>
      </c>
      <c r="E601" s="12" t="s">
        <v>9</v>
      </c>
      <c r="F601" s="12">
        <v>16</v>
      </c>
      <c r="G601" s="12" t="s">
        <v>10</v>
      </c>
    </row>
    <row r="602" spans="3:7" ht="15" thickBot="1" x14ac:dyDescent="0.35">
      <c r="C602" s="10">
        <v>43265</v>
      </c>
      <c r="D602" s="11">
        <v>0.71241898148148142</v>
      </c>
      <c r="E602" s="12" t="s">
        <v>9</v>
      </c>
      <c r="F602" s="12">
        <v>17</v>
      </c>
      <c r="G602" s="12" t="s">
        <v>10</v>
      </c>
    </row>
    <row r="603" spans="3:7" ht="15" thickBot="1" x14ac:dyDescent="0.35">
      <c r="C603" s="10">
        <v>43265</v>
      </c>
      <c r="D603" s="11">
        <v>0.71250000000000002</v>
      </c>
      <c r="E603" s="12" t="s">
        <v>9</v>
      </c>
      <c r="F603" s="12">
        <v>16</v>
      </c>
      <c r="G603" s="12" t="s">
        <v>10</v>
      </c>
    </row>
    <row r="604" spans="3:7" ht="15" thickBot="1" x14ac:dyDescent="0.35">
      <c r="C604" s="10">
        <v>43265</v>
      </c>
      <c r="D604" s="11">
        <v>0.71587962962962959</v>
      </c>
      <c r="E604" s="12" t="s">
        <v>9</v>
      </c>
      <c r="F604" s="12">
        <v>18</v>
      </c>
      <c r="G604" s="12" t="s">
        <v>10</v>
      </c>
    </row>
    <row r="605" spans="3:7" ht="15" thickBot="1" x14ac:dyDescent="0.35">
      <c r="C605" s="10">
        <v>43265</v>
      </c>
      <c r="D605" s="11">
        <v>0.71759259259259256</v>
      </c>
      <c r="E605" s="12" t="s">
        <v>9</v>
      </c>
      <c r="F605" s="12">
        <v>12</v>
      </c>
      <c r="G605" s="12" t="s">
        <v>10</v>
      </c>
    </row>
    <row r="606" spans="3:7" ht="15" thickBot="1" x14ac:dyDescent="0.35">
      <c r="C606" s="10">
        <v>43265</v>
      </c>
      <c r="D606" s="11">
        <v>0.71791666666666665</v>
      </c>
      <c r="E606" s="12" t="s">
        <v>9</v>
      </c>
      <c r="F606" s="12">
        <v>15</v>
      </c>
      <c r="G606" s="12" t="s">
        <v>10</v>
      </c>
    </row>
    <row r="607" spans="3:7" ht="15" thickBot="1" x14ac:dyDescent="0.35">
      <c r="C607" s="10">
        <v>43265</v>
      </c>
      <c r="D607" s="11">
        <v>0.71958333333333335</v>
      </c>
      <c r="E607" s="12" t="s">
        <v>9</v>
      </c>
      <c r="F607" s="12">
        <v>24</v>
      </c>
      <c r="G607" s="12" t="s">
        <v>10</v>
      </c>
    </row>
    <row r="608" spans="3:7" ht="15" thickBot="1" x14ac:dyDescent="0.35">
      <c r="C608" s="10">
        <v>43265</v>
      </c>
      <c r="D608" s="11">
        <v>0.71960648148148154</v>
      </c>
      <c r="E608" s="12" t="s">
        <v>9</v>
      </c>
      <c r="F608" s="12">
        <v>27</v>
      </c>
      <c r="G608" s="12" t="s">
        <v>10</v>
      </c>
    </row>
    <row r="609" spans="3:7" ht="15" thickBot="1" x14ac:dyDescent="0.35">
      <c r="C609" s="10">
        <v>43265</v>
      </c>
      <c r="D609" s="11">
        <v>0.71964120370370377</v>
      </c>
      <c r="E609" s="12" t="s">
        <v>9</v>
      </c>
      <c r="F609" s="12">
        <v>27</v>
      </c>
      <c r="G609" s="12" t="s">
        <v>10</v>
      </c>
    </row>
    <row r="610" spans="3:7" ht="15" thickBot="1" x14ac:dyDescent="0.35">
      <c r="C610" s="10">
        <v>43265</v>
      </c>
      <c r="D610" s="11">
        <v>0.72315972222222225</v>
      </c>
      <c r="E610" s="12" t="s">
        <v>9</v>
      </c>
      <c r="F610" s="12">
        <v>15</v>
      </c>
      <c r="G610" s="12" t="s">
        <v>10</v>
      </c>
    </row>
    <row r="611" spans="3:7" ht="15" thickBot="1" x14ac:dyDescent="0.35">
      <c r="C611" s="10">
        <v>43265</v>
      </c>
      <c r="D611" s="11">
        <v>0.72355324074074068</v>
      </c>
      <c r="E611" s="12" t="s">
        <v>9</v>
      </c>
      <c r="F611" s="12">
        <v>21</v>
      </c>
      <c r="G611" s="12" t="s">
        <v>10</v>
      </c>
    </row>
    <row r="612" spans="3:7" ht="15" thickBot="1" x14ac:dyDescent="0.35">
      <c r="C612" s="10">
        <v>43265</v>
      </c>
      <c r="D612" s="11">
        <v>0.72868055555555555</v>
      </c>
      <c r="E612" s="12" t="s">
        <v>9</v>
      </c>
      <c r="F612" s="12">
        <v>13</v>
      </c>
      <c r="G612" s="12" t="s">
        <v>10</v>
      </c>
    </row>
    <row r="613" spans="3:7" ht="15" thickBot="1" x14ac:dyDescent="0.35">
      <c r="C613" s="10">
        <v>43265</v>
      </c>
      <c r="D613" s="11">
        <v>0.73736111111111102</v>
      </c>
      <c r="E613" s="12" t="s">
        <v>9</v>
      </c>
      <c r="F613" s="12">
        <v>12</v>
      </c>
      <c r="G613" s="12" t="s">
        <v>10</v>
      </c>
    </row>
    <row r="614" spans="3:7" ht="15" thickBot="1" x14ac:dyDescent="0.35">
      <c r="C614" s="10">
        <v>43265</v>
      </c>
      <c r="D614" s="11">
        <v>0.74370370370370376</v>
      </c>
      <c r="E614" s="12" t="s">
        <v>9</v>
      </c>
      <c r="F614" s="12">
        <v>23</v>
      </c>
      <c r="G614" s="12" t="s">
        <v>10</v>
      </c>
    </row>
    <row r="615" spans="3:7" ht="15" thickBot="1" x14ac:dyDescent="0.35">
      <c r="C615" s="10">
        <v>43265</v>
      </c>
      <c r="D615" s="11">
        <v>0.74378472222222225</v>
      </c>
      <c r="E615" s="12" t="s">
        <v>9</v>
      </c>
      <c r="F615" s="12">
        <v>12</v>
      </c>
      <c r="G615" s="12" t="s">
        <v>10</v>
      </c>
    </row>
    <row r="616" spans="3:7" ht="15" thickBot="1" x14ac:dyDescent="0.35">
      <c r="C616" s="10">
        <v>43265</v>
      </c>
      <c r="D616" s="11">
        <v>0.74542824074074077</v>
      </c>
      <c r="E616" s="12" t="s">
        <v>9</v>
      </c>
      <c r="F616" s="12">
        <v>11</v>
      </c>
      <c r="G616" s="12" t="s">
        <v>11</v>
      </c>
    </row>
    <row r="617" spans="3:7" ht="15" thickBot="1" x14ac:dyDescent="0.35">
      <c r="C617" s="10">
        <v>43265</v>
      </c>
      <c r="D617" s="11">
        <v>0.7455208333333333</v>
      </c>
      <c r="E617" s="12" t="s">
        <v>9</v>
      </c>
      <c r="F617" s="12">
        <v>19</v>
      </c>
      <c r="G617" s="12" t="s">
        <v>10</v>
      </c>
    </row>
    <row r="618" spans="3:7" ht="15" thickBot="1" x14ac:dyDescent="0.35">
      <c r="C618" s="10">
        <v>43265</v>
      </c>
      <c r="D618" s="11">
        <v>0.74653935185185183</v>
      </c>
      <c r="E618" s="12" t="s">
        <v>9</v>
      </c>
      <c r="F618" s="12">
        <v>10</v>
      </c>
      <c r="G618" s="12" t="s">
        <v>10</v>
      </c>
    </row>
    <row r="619" spans="3:7" ht="15" thickBot="1" x14ac:dyDescent="0.35">
      <c r="C619" s="10">
        <v>43265</v>
      </c>
      <c r="D619" s="11">
        <v>0.75074074074074071</v>
      </c>
      <c r="E619" s="12" t="s">
        <v>9</v>
      </c>
      <c r="F619" s="12">
        <v>13</v>
      </c>
      <c r="G619" s="12" t="s">
        <v>11</v>
      </c>
    </row>
    <row r="620" spans="3:7" ht="15" thickBot="1" x14ac:dyDescent="0.35">
      <c r="C620" s="10">
        <v>43265</v>
      </c>
      <c r="D620" s="11">
        <v>0.75476851851851856</v>
      </c>
      <c r="E620" s="12" t="s">
        <v>9</v>
      </c>
      <c r="F620" s="12">
        <v>26</v>
      </c>
      <c r="G620" s="12" t="s">
        <v>10</v>
      </c>
    </row>
    <row r="621" spans="3:7" ht="15" thickBot="1" x14ac:dyDescent="0.35">
      <c r="C621" s="10">
        <v>43265</v>
      </c>
      <c r="D621" s="11">
        <v>0.76359953703703709</v>
      </c>
      <c r="E621" s="12" t="s">
        <v>9</v>
      </c>
      <c r="F621" s="12">
        <v>24</v>
      </c>
      <c r="G621" s="12" t="s">
        <v>10</v>
      </c>
    </row>
    <row r="622" spans="3:7" ht="15" thickBot="1" x14ac:dyDescent="0.35">
      <c r="C622" s="10">
        <v>43265</v>
      </c>
      <c r="D622" s="11">
        <v>0.76564814814814808</v>
      </c>
      <c r="E622" s="12" t="s">
        <v>9</v>
      </c>
      <c r="F622" s="12">
        <v>19</v>
      </c>
      <c r="G622" s="12" t="s">
        <v>10</v>
      </c>
    </row>
    <row r="623" spans="3:7" ht="15" thickBot="1" x14ac:dyDescent="0.35">
      <c r="C623" s="10">
        <v>43265</v>
      </c>
      <c r="D623" s="11">
        <v>0.76656250000000004</v>
      </c>
      <c r="E623" s="12" t="s">
        <v>9</v>
      </c>
      <c r="F623" s="12">
        <v>15</v>
      </c>
      <c r="G623" s="12" t="s">
        <v>10</v>
      </c>
    </row>
    <row r="624" spans="3:7" ht="15" thickBot="1" x14ac:dyDescent="0.35">
      <c r="C624" s="10">
        <v>43265</v>
      </c>
      <c r="D624" s="11">
        <v>0.76851851851851849</v>
      </c>
      <c r="E624" s="12" t="s">
        <v>9</v>
      </c>
      <c r="F624" s="12">
        <v>21</v>
      </c>
      <c r="G624" s="12" t="s">
        <v>10</v>
      </c>
    </row>
    <row r="625" spans="3:7" ht="15" thickBot="1" x14ac:dyDescent="0.35">
      <c r="C625" s="10">
        <v>43265</v>
      </c>
      <c r="D625" s="11">
        <v>0.76924768518518516</v>
      </c>
      <c r="E625" s="12" t="s">
        <v>9</v>
      </c>
      <c r="F625" s="12">
        <v>22</v>
      </c>
      <c r="G625" s="12" t="s">
        <v>10</v>
      </c>
    </row>
    <row r="626" spans="3:7" ht="15" thickBot="1" x14ac:dyDescent="0.35">
      <c r="C626" s="10">
        <v>43265</v>
      </c>
      <c r="D626" s="11">
        <v>0.76973379629629635</v>
      </c>
      <c r="E626" s="12" t="s">
        <v>9</v>
      </c>
      <c r="F626" s="12">
        <v>26</v>
      </c>
      <c r="G626" s="12" t="s">
        <v>10</v>
      </c>
    </row>
    <row r="627" spans="3:7" ht="15" thickBot="1" x14ac:dyDescent="0.35">
      <c r="C627" s="10">
        <v>43265</v>
      </c>
      <c r="D627" s="11">
        <v>0.77284722222222213</v>
      </c>
      <c r="E627" s="12" t="s">
        <v>9</v>
      </c>
      <c r="F627" s="12">
        <v>20</v>
      </c>
      <c r="G627" s="12" t="s">
        <v>11</v>
      </c>
    </row>
    <row r="628" spans="3:7" ht="15" thickBot="1" x14ac:dyDescent="0.35">
      <c r="C628" s="10">
        <v>43265</v>
      </c>
      <c r="D628" s="11">
        <v>0.77888888888888896</v>
      </c>
      <c r="E628" s="12" t="s">
        <v>9</v>
      </c>
      <c r="F628" s="12">
        <v>20</v>
      </c>
      <c r="G628" s="12" t="s">
        <v>10</v>
      </c>
    </row>
    <row r="629" spans="3:7" ht="15" thickBot="1" x14ac:dyDescent="0.35">
      <c r="C629" s="10">
        <v>43265</v>
      </c>
      <c r="D629" s="11">
        <v>0.77890046296296289</v>
      </c>
      <c r="E629" s="12" t="s">
        <v>9</v>
      </c>
      <c r="F629" s="12">
        <v>23</v>
      </c>
      <c r="G629" s="12" t="s">
        <v>10</v>
      </c>
    </row>
    <row r="630" spans="3:7" ht="15" thickBot="1" x14ac:dyDescent="0.35">
      <c r="C630" s="10">
        <v>43265</v>
      </c>
      <c r="D630" s="11">
        <v>0.77892361111111119</v>
      </c>
      <c r="E630" s="12" t="s">
        <v>9</v>
      </c>
      <c r="F630" s="12">
        <v>24</v>
      </c>
      <c r="G630" s="12" t="s">
        <v>10</v>
      </c>
    </row>
    <row r="631" spans="3:7" ht="15" thickBot="1" x14ac:dyDescent="0.35">
      <c r="C631" s="10">
        <v>43265</v>
      </c>
      <c r="D631" s="11">
        <v>0.77893518518518512</v>
      </c>
      <c r="E631" s="12" t="s">
        <v>9</v>
      </c>
      <c r="F631" s="12">
        <v>16</v>
      </c>
      <c r="G631" s="12" t="s">
        <v>10</v>
      </c>
    </row>
    <row r="632" spans="3:7" ht="15" thickBot="1" x14ac:dyDescent="0.35">
      <c r="C632" s="10">
        <v>43265</v>
      </c>
      <c r="D632" s="11">
        <v>0.77894675925925927</v>
      </c>
      <c r="E632" s="12" t="s">
        <v>9</v>
      </c>
      <c r="F632" s="12">
        <v>23</v>
      </c>
      <c r="G632" s="12" t="s">
        <v>10</v>
      </c>
    </row>
    <row r="633" spans="3:7" ht="15" thickBot="1" x14ac:dyDescent="0.35">
      <c r="C633" s="10">
        <v>43265</v>
      </c>
      <c r="D633" s="11">
        <v>0.77997685185185184</v>
      </c>
      <c r="E633" s="12" t="s">
        <v>9</v>
      </c>
      <c r="F633" s="12">
        <v>12</v>
      </c>
      <c r="G633" s="12" t="s">
        <v>11</v>
      </c>
    </row>
    <row r="634" spans="3:7" ht="15" thickBot="1" x14ac:dyDescent="0.35">
      <c r="C634" s="10">
        <v>43265</v>
      </c>
      <c r="D634" s="11">
        <v>0.78395833333333342</v>
      </c>
      <c r="E634" s="12" t="s">
        <v>9</v>
      </c>
      <c r="F634" s="12">
        <v>34</v>
      </c>
      <c r="G634" s="12" t="s">
        <v>11</v>
      </c>
    </row>
    <row r="635" spans="3:7" ht="15" thickBot="1" x14ac:dyDescent="0.35">
      <c r="C635" s="10">
        <v>43265</v>
      </c>
      <c r="D635" s="11">
        <v>0.7839814814814815</v>
      </c>
      <c r="E635" s="12" t="s">
        <v>9</v>
      </c>
      <c r="F635" s="12">
        <v>31</v>
      </c>
      <c r="G635" s="12" t="s">
        <v>11</v>
      </c>
    </row>
    <row r="636" spans="3:7" ht="15" thickBot="1" x14ac:dyDescent="0.35">
      <c r="C636" s="10">
        <v>43265</v>
      </c>
      <c r="D636" s="11">
        <v>0.78399305555555554</v>
      </c>
      <c r="E636" s="12" t="s">
        <v>9</v>
      </c>
      <c r="F636" s="12">
        <v>25</v>
      </c>
      <c r="G636" s="12" t="s">
        <v>11</v>
      </c>
    </row>
    <row r="637" spans="3:7" ht="15" thickBot="1" x14ac:dyDescent="0.35">
      <c r="C637" s="10">
        <v>43265</v>
      </c>
      <c r="D637" s="11">
        <v>0.78408564814814818</v>
      </c>
      <c r="E637" s="12" t="s">
        <v>9</v>
      </c>
      <c r="F637" s="12">
        <v>28</v>
      </c>
      <c r="G637" s="12" t="s">
        <v>10</v>
      </c>
    </row>
    <row r="638" spans="3:7" ht="15" thickBot="1" x14ac:dyDescent="0.35">
      <c r="C638" s="10">
        <v>43265</v>
      </c>
      <c r="D638" s="11">
        <v>0.78435185185185186</v>
      </c>
      <c r="E638" s="12" t="s">
        <v>9</v>
      </c>
      <c r="F638" s="12">
        <v>25</v>
      </c>
      <c r="G638" s="12" t="s">
        <v>11</v>
      </c>
    </row>
    <row r="639" spans="3:7" ht="15" thickBot="1" x14ac:dyDescent="0.35">
      <c r="C639" s="10">
        <v>43265</v>
      </c>
      <c r="D639" s="11">
        <v>0.78438657407407408</v>
      </c>
      <c r="E639" s="12" t="s">
        <v>9</v>
      </c>
      <c r="F639" s="12">
        <v>12</v>
      </c>
      <c r="G639" s="12" t="s">
        <v>11</v>
      </c>
    </row>
    <row r="640" spans="3:7" ht="15" thickBot="1" x14ac:dyDescent="0.35">
      <c r="C640" s="10">
        <v>43265</v>
      </c>
      <c r="D640" s="11">
        <v>0.78520833333333329</v>
      </c>
      <c r="E640" s="12" t="s">
        <v>9</v>
      </c>
      <c r="F640" s="12">
        <v>16</v>
      </c>
      <c r="G640" s="12" t="s">
        <v>10</v>
      </c>
    </row>
    <row r="641" spans="3:7" ht="15" thickBot="1" x14ac:dyDescent="0.35">
      <c r="C641" s="10">
        <v>43265</v>
      </c>
      <c r="D641" s="11">
        <v>0.7852662037037037</v>
      </c>
      <c r="E641" s="12" t="s">
        <v>9</v>
      </c>
      <c r="F641" s="12">
        <v>25</v>
      </c>
      <c r="G641" s="12" t="s">
        <v>10</v>
      </c>
    </row>
    <row r="642" spans="3:7" ht="15" thickBot="1" x14ac:dyDescent="0.35">
      <c r="C642" s="10">
        <v>43265</v>
      </c>
      <c r="D642" s="11">
        <v>0.78812499999999996</v>
      </c>
      <c r="E642" s="12" t="s">
        <v>9</v>
      </c>
      <c r="F642" s="12">
        <v>10</v>
      </c>
      <c r="G642" s="12" t="s">
        <v>11</v>
      </c>
    </row>
    <row r="643" spans="3:7" ht="15" thickBot="1" x14ac:dyDescent="0.35">
      <c r="C643" s="10">
        <v>43265</v>
      </c>
      <c r="D643" s="11">
        <v>0.79328703703703696</v>
      </c>
      <c r="E643" s="12" t="s">
        <v>9</v>
      </c>
      <c r="F643" s="12">
        <v>9</v>
      </c>
      <c r="G643" s="12" t="s">
        <v>10</v>
      </c>
    </row>
    <row r="644" spans="3:7" ht="15" thickBot="1" x14ac:dyDescent="0.35">
      <c r="C644" s="10">
        <v>43265</v>
      </c>
      <c r="D644" s="11">
        <v>0.79335648148148152</v>
      </c>
      <c r="E644" s="12" t="s">
        <v>9</v>
      </c>
      <c r="F644" s="12">
        <v>11</v>
      </c>
      <c r="G644" s="12" t="s">
        <v>10</v>
      </c>
    </row>
    <row r="645" spans="3:7" ht="15" thickBot="1" x14ac:dyDescent="0.35">
      <c r="C645" s="10">
        <v>43265</v>
      </c>
      <c r="D645" s="11">
        <v>0.79416666666666658</v>
      </c>
      <c r="E645" s="12" t="s">
        <v>9</v>
      </c>
      <c r="F645" s="12">
        <v>13</v>
      </c>
      <c r="G645" s="12" t="s">
        <v>11</v>
      </c>
    </row>
    <row r="646" spans="3:7" ht="15" thickBot="1" x14ac:dyDescent="0.35">
      <c r="C646" s="10">
        <v>43265</v>
      </c>
      <c r="D646" s="11">
        <v>0.79667824074074067</v>
      </c>
      <c r="E646" s="12" t="s">
        <v>9</v>
      </c>
      <c r="F646" s="12">
        <v>10</v>
      </c>
      <c r="G646" s="12" t="s">
        <v>10</v>
      </c>
    </row>
    <row r="647" spans="3:7" ht="15" thickBot="1" x14ac:dyDescent="0.35">
      <c r="C647" s="10">
        <v>43265</v>
      </c>
      <c r="D647" s="11">
        <v>0.79699074074074072</v>
      </c>
      <c r="E647" s="12" t="s">
        <v>9</v>
      </c>
      <c r="F647" s="12">
        <v>19</v>
      </c>
      <c r="G647" s="12" t="s">
        <v>10</v>
      </c>
    </row>
    <row r="648" spans="3:7" ht="15" thickBot="1" x14ac:dyDescent="0.35">
      <c r="C648" s="10">
        <v>43265</v>
      </c>
      <c r="D648" s="11">
        <v>0.79807870370370371</v>
      </c>
      <c r="E648" s="12" t="s">
        <v>9</v>
      </c>
      <c r="F648" s="12">
        <v>19</v>
      </c>
      <c r="G648" s="12" t="s">
        <v>11</v>
      </c>
    </row>
    <row r="649" spans="3:7" ht="15" thickBot="1" x14ac:dyDescent="0.35">
      <c r="C649" s="10">
        <v>43265</v>
      </c>
      <c r="D649" s="11">
        <v>0.79950231481481471</v>
      </c>
      <c r="E649" s="12" t="s">
        <v>9</v>
      </c>
      <c r="F649" s="12">
        <v>12</v>
      </c>
      <c r="G649" s="12" t="s">
        <v>11</v>
      </c>
    </row>
    <row r="650" spans="3:7" ht="15" thickBot="1" x14ac:dyDescent="0.35">
      <c r="C650" s="10">
        <v>43265</v>
      </c>
      <c r="D650" s="11">
        <v>0.79951388888888886</v>
      </c>
      <c r="E650" s="12" t="s">
        <v>9</v>
      </c>
      <c r="F650" s="12">
        <v>13</v>
      </c>
      <c r="G650" s="12" t="s">
        <v>11</v>
      </c>
    </row>
    <row r="651" spans="3:7" ht="15" thickBot="1" x14ac:dyDescent="0.35">
      <c r="C651" s="10">
        <v>43265</v>
      </c>
      <c r="D651" s="11">
        <v>0.79953703703703705</v>
      </c>
      <c r="E651" s="12" t="s">
        <v>9</v>
      </c>
      <c r="F651" s="12">
        <v>12</v>
      </c>
      <c r="G651" s="12" t="s">
        <v>11</v>
      </c>
    </row>
    <row r="652" spans="3:7" ht="15" thickBot="1" x14ac:dyDescent="0.35">
      <c r="C652" s="10">
        <v>43265</v>
      </c>
      <c r="D652" s="11">
        <v>0.79961805555555554</v>
      </c>
      <c r="E652" s="12" t="s">
        <v>9</v>
      </c>
      <c r="F652" s="12">
        <v>13</v>
      </c>
      <c r="G652" s="12" t="s">
        <v>11</v>
      </c>
    </row>
    <row r="653" spans="3:7" ht="15" thickBot="1" x14ac:dyDescent="0.35">
      <c r="C653" s="10">
        <v>43265</v>
      </c>
      <c r="D653" s="11">
        <v>0.79978009259259253</v>
      </c>
      <c r="E653" s="12" t="s">
        <v>9</v>
      </c>
      <c r="F653" s="12">
        <v>12</v>
      </c>
      <c r="G653" s="12" t="s">
        <v>11</v>
      </c>
    </row>
    <row r="654" spans="3:7" ht="15" thickBot="1" x14ac:dyDescent="0.35">
      <c r="C654" s="10">
        <v>43265</v>
      </c>
      <c r="D654" s="11">
        <v>0.80208333333333337</v>
      </c>
      <c r="E654" s="12" t="s">
        <v>9</v>
      </c>
      <c r="F654" s="12">
        <v>12</v>
      </c>
      <c r="G654" s="12" t="s">
        <v>10</v>
      </c>
    </row>
    <row r="655" spans="3:7" ht="15" thickBot="1" x14ac:dyDescent="0.35">
      <c r="C655" s="10">
        <v>43265</v>
      </c>
      <c r="D655" s="11">
        <v>0.8041666666666667</v>
      </c>
      <c r="E655" s="12" t="s">
        <v>9</v>
      </c>
      <c r="F655" s="12">
        <v>12</v>
      </c>
      <c r="G655" s="12" t="s">
        <v>11</v>
      </c>
    </row>
    <row r="656" spans="3:7" ht="15" thickBot="1" x14ac:dyDescent="0.35">
      <c r="C656" s="10">
        <v>43265</v>
      </c>
      <c r="D656" s="11">
        <v>0.80978009259259265</v>
      </c>
      <c r="E656" s="12" t="s">
        <v>9</v>
      </c>
      <c r="F656" s="12">
        <v>16</v>
      </c>
      <c r="G656" s="12" t="s">
        <v>10</v>
      </c>
    </row>
    <row r="657" spans="3:7" ht="15" thickBot="1" x14ac:dyDescent="0.35">
      <c r="C657" s="10">
        <v>43265</v>
      </c>
      <c r="D657" s="11">
        <v>0.80981481481481488</v>
      </c>
      <c r="E657" s="12" t="s">
        <v>9</v>
      </c>
      <c r="F657" s="12">
        <v>15</v>
      </c>
      <c r="G657" s="12" t="s">
        <v>10</v>
      </c>
    </row>
    <row r="658" spans="3:7" ht="15" thickBot="1" x14ac:dyDescent="0.35">
      <c r="C658" s="10">
        <v>43265</v>
      </c>
      <c r="D658" s="11">
        <v>0.80983796296296295</v>
      </c>
      <c r="E658" s="12" t="s">
        <v>9</v>
      </c>
      <c r="F658" s="12">
        <v>13</v>
      </c>
      <c r="G658" s="12" t="s">
        <v>10</v>
      </c>
    </row>
    <row r="659" spans="3:7" ht="15" thickBot="1" x14ac:dyDescent="0.35">
      <c r="C659" s="10">
        <v>43265</v>
      </c>
      <c r="D659" s="11">
        <v>0.8122800925925926</v>
      </c>
      <c r="E659" s="12" t="s">
        <v>9</v>
      </c>
      <c r="F659" s="12">
        <v>11</v>
      </c>
      <c r="G659" s="12" t="s">
        <v>11</v>
      </c>
    </row>
    <row r="660" spans="3:7" ht="15" thickBot="1" x14ac:dyDescent="0.35">
      <c r="C660" s="10">
        <v>43265</v>
      </c>
      <c r="D660" s="11">
        <v>0.81606481481481474</v>
      </c>
      <c r="E660" s="12" t="s">
        <v>9</v>
      </c>
      <c r="F660" s="12">
        <v>10</v>
      </c>
      <c r="G660" s="12" t="s">
        <v>11</v>
      </c>
    </row>
    <row r="661" spans="3:7" ht="15" thickBot="1" x14ac:dyDescent="0.35">
      <c r="C661" s="10">
        <v>43265</v>
      </c>
      <c r="D661" s="11">
        <v>0.81935185185185189</v>
      </c>
      <c r="E661" s="12" t="s">
        <v>9</v>
      </c>
      <c r="F661" s="12">
        <v>17</v>
      </c>
      <c r="G661" s="12" t="s">
        <v>11</v>
      </c>
    </row>
    <row r="662" spans="3:7" ht="15" thickBot="1" x14ac:dyDescent="0.35">
      <c r="C662" s="10">
        <v>43265</v>
      </c>
      <c r="D662" s="11">
        <v>0.81935185185185189</v>
      </c>
      <c r="E662" s="12" t="s">
        <v>9</v>
      </c>
      <c r="F662" s="12">
        <v>16</v>
      </c>
      <c r="G662" s="12" t="s">
        <v>11</v>
      </c>
    </row>
    <row r="663" spans="3:7" ht="15" thickBot="1" x14ac:dyDescent="0.35">
      <c r="C663" s="10">
        <v>43265</v>
      </c>
      <c r="D663" s="11">
        <v>0.81936342592592604</v>
      </c>
      <c r="E663" s="12" t="s">
        <v>9</v>
      </c>
      <c r="F663" s="12">
        <v>15</v>
      </c>
      <c r="G663" s="12" t="s">
        <v>11</v>
      </c>
    </row>
    <row r="664" spans="3:7" ht="15" thickBot="1" x14ac:dyDescent="0.35">
      <c r="C664" s="10">
        <v>43265</v>
      </c>
      <c r="D664" s="11">
        <v>0.81942129629629623</v>
      </c>
      <c r="E664" s="12" t="s">
        <v>9</v>
      </c>
      <c r="F664" s="12">
        <v>11</v>
      </c>
      <c r="G664" s="12" t="s">
        <v>11</v>
      </c>
    </row>
    <row r="665" spans="3:7" ht="15" thickBot="1" x14ac:dyDescent="0.35">
      <c r="C665" s="10">
        <v>43265</v>
      </c>
      <c r="D665" s="11">
        <v>0.82668981481481474</v>
      </c>
      <c r="E665" s="12" t="s">
        <v>9</v>
      </c>
      <c r="F665" s="12">
        <v>12</v>
      </c>
      <c r="G665" s="12" t="s">
        <v>11</v>
      </c>
    </row>
    <row r="666" spans="3:7" ht="15" thickBot="1" x14ac:dyDescent="0.35">
      <c r="C666" s="10">
        <v>43265</v>
      </c>
      <c r="D666" s="11">
        <v>0.82702546296296298</v>
      </c>
      <c r="E666" s="12" t="s">
        <v>9</v>
      </c>
      <c r="F666" s="12">
        <v>10</v>
      </c>
      <c r="G666" s="12" t="s">
        <v>11</v>
      </c>
    </row>
    <row r="667" spans="3:7" ht="15" thickBot="1" x14ac:dyDescent="0.35">
      <c r="C667" s="10">
        <v>43265</v>
      </c>
      <c r="D667" s="11">
        <v>0.82704861111111105</v>
      </c>
      <c r="E667" s="12" t="s">
        <v>9</v>
      </c>
      <c r="F667" s="12">
        <v>13</v>
      </c>
      <c r="G667" s="12" t="s">
        <v>11</v>
      </c>
    </row>
    <row r="668" spans="3:7" ht="15" thickBot="1" x14ac:dyDescent="0.35">
      <c r="C668" s="10">
        <v>43265</v>
      </c>
      <c r="D668" s="11">
        <v>0.82708333333333339</v>
      </c>
      <c r="E668" s="12" t="s">
        <v>9</v>
      </c>
      <c r="F668" s="12">
        <v>16</v>
      </c>
      <c r="G668" s="12" t="s">
        <v>11</v>
      </c>
    </row>
    <row r="669" spans="3:7" ht="15" thickBot="1" x14ac:dyDescent="0.35">
      <c r="C669" s="10">
        <v>43265</v>
      </c>
      <c r="D669" s="11">
        <v>0.82710648148148147</v>
      </c>
      <c r="E669" s="12" t="s">
        <v>9</v>
      </c>
      <c r="F669" s="12">
        <v>12</v>
      </c>
      <c r="G669" s="12" t="s">
        <v>11</v>
      </c>
    </row>
    <row r="670" spans="3:7" ht="15" thickBot="1" x14ac:dyDescent="0.35">
      <c r="C670" s="10">
        <v>43265</v>
      </c>
      <c r="D670" s="11">
        <v>0.82802083333333332</v>
      </c>
      <c r="E670" s="12" t="s">
        <v>9</v>
      </c>
      <c r="F670" s="12">
        <v>13</v>
      </c>
      <c r="G670" s="12" t="s">
        <v>11</v>
      </c>
    </row>
    <row r="671" spans="3:7" ht="15" thickBot="1" x14ac:dyDescent="0.35">
      <c r="C671" s="10">
        <v>43265</v>
      </c>
      <c r="D671" s="11">
        <v>0.83016203703703706</v>
      </c>
      <c r="E671" s="12" t="s">
        <v>9</v>
      </c>
      <c r="F671" s="12">
        <v>17</v>
      </c>
      <c r="G671" s="12" t="s">
        <v>10</v>
      </c>
    </row>
    <row r="672" spans="3:7" ht="15" thickBot="1" x14ac:dyDescent="0.35">
      <c r="C672" s="10">
        <v>43265</v>
      </c>
      <c r="D672" s="11">
        <v>0.8314583333333333</v>
      </c>
      <c r="E672" s="12" t="s">
        <v>9</v>
      </c>
      <c r="F672" s="12">
        <v>12</v>
      </c>
      <c r="G672" s="12" t="s">
        <v>10</v>
      </c>
    </row>
    <row r="673" spans="3:7" ht="15" thickBot="1" x14ac:dyDescent="0.35">
      <c r="C673" s="10">
        <v>43265</v>
      </c>
      <c r="D673" s="11">
        <v>0.84064814814814814</v>
      </c>
      <c r="E673" s="12" t="s">
        <v>9</v>
      </c>
      <c r="F673" s="12">
        <v>11</v>
      </c>
      <c r="G673" s="12" t="s">
        <v>11</v>
      </c>
    </row>
    <row r="674" spans="3:7" ht="15" thickBot="1" x14ac:dyDescent="0.35">
      <c r="C674" s="10">
        <v>43265</v>
      </c>
      <c r="D674" s="11">
        <v>0.84449074074074071</v>
      </c>
      <c r="E674" s="12" t="s">
        <v>9</v>
      </c>
      <c r="F674" s="12">
        <v>9</v>
      </c>
      <c r="G674" s="12" t="s">
        <v>10</v>
      </c>
    </row>
    <row r="675" spans="3:7" ht="15" thickBot="1" x14ac:dyDescent="0.35">
      <c r="C675" s="10">
        <v>43265</v>
      </c>
      <c r="D675" s="11">
        <v>0.84456018518518527</v>
      </c>
      <c r="E675" s="12" t="s">
        <v>9</v>
      </c>
      <c r="F675" s="12">
        <v>13</v>
      </c>
      <c r="G675" s="12" t="s">
        <v>10</v>
      </c>
    </row>
    <row r="676" spans="3:7" ht="15" thickBot="1" x14ac:dyDescent="0.35">
      <c r="C676" s="10">
        <v>43265</v>
      </c>
      <c r="D676" s="11">
        <v>0.85045138888888883</v>
      </c>
      <c r="E676" s="12" t="s">
        <v>9</v>
      </c>
      <c r="F676" s="12">
        <v>12</v>
      </c>
      <c r="G676" s="12" t="s">
        <v>11</v>
      </c>
    </row>
    <row r="677" spans="3:7" ht="15" thickBot="1" x14ac:dyDescent="0.35">
      <c r="C677" s="10">
        <v>43265</v>
      </c>
      <c r="D677" s="11">
        <v>0.85184027777777782</v>
      </c>
      <c r="E677" s="12" t="s">
        <v>9</v>
      </c>
      <c r="F677" s="12">
        <v>19</v>
      </c>
      <c r="G677" s="12" t="s">
        <v>10</v>
      </c>
    </row>
    <row r="678" spans="3:7" ht="15" thickBot="1" x14ac:dyDescent="0.35">
      <c r="C678" s="10">
        <v>43265</v>
      </c>
      <c r="D678" s="11">
        <v>0.8659027777777778</v>
      </c>
      <c r="E678" s="12" t="s">
        <v>9</v>
      </c>
      <c r="F678" s="12">
        <v>23</v>
      </c>
      <c r="G678" s="12" t="s">
        <v>10</v>
      </c>
    </row>
    <row r="679" spans="3:7" ht="15" thickBot="1" x14ac:dyDescent="0.35">
      <c r="C679" s="10">
        <v>43265</v>
      </c>
      <c r="D679" s="11">
        <v>0.86616898148148147</v>
      </c>
      <c r="E679" s="12" t="s">
        <v>9</v>
      </c>
      <c r="F679" s="12">
        <v>10</v>
      </c>
      <c r="G679" s="12" t="s">
        <v>10</v>
      </c>
    </row>
    <row r="680" spans="3:7" ht="15" thickBot="1" x14ac:dyDescent="0.35">
      <c r="C680" s="10">
        <v>43265</v>
      </c>
      <c r="D680" s="11">
        <v>0.89731481481481479</v>
      </c>
      <c r="E680" s="12" t="s">
        <v>9</v>
      </c>
      <c r="F680" s="12">
        <v>10</v>
      </c>
      <c r="G680" s="12" t="s">
        <v>10</v>
      </c>
    </row>
    <row r="681" spans="3:7" ht="15" thickBot="1" x14ac:dyDescent="0.35">
      <c r="C681" s="10">
        <v>43265</v>
      </c>
      <c r="D681" s="11">
        <v>0.89736111111111105</v>
      </c>
      <c r="E681" s="12" t="s">
        <v>9</v>
      </c>
      <c r="F681" s="12">
        <v>10</v>
      </c>
      <c r="G681" s="12" t="s">
        <v>10</v>
      </c>
    </row>
    <row r="682" spans="3:7" ht="15" thickBot="1" x14ac:dyDescent="0.35">
      <c r="C682" s="10">
        <v>43266</v>
      </c>
      <c r="D682" s="11">
        <v>0.14216435185185186</v>
      </c>
      <c r="E682" s="12" t="s">
        <v>9</v>
      </c>
      <c r="F682" s="12">
        <v>12</v>
      </c>
      <c r="G682" s="12" t="s">
        <v>11</v>
      </c>
    </row>
    <row r="683" spans="3:7" ht="15" thickBot="1" x14ac:dyDescent="0.35">
      <c r="C683" s="10">
        <v>43266</v>
      </c>
      <c r="D683" s="11">
        <v>0.14231481481481481</v>
      </c>
      <c r="E683" s="12" t="s">
        <v>9</v>
      </c>
      <c r="F683" s="12">
        <v>15</v>
      </c>
      <c r="G683" s="12" t="s">
        <v>11</v>
      </c>
    </row>
    <row r="684" spans="3:7" ht="15" thickBot="1" x14ac:dyDescent="0.35">
      <c r="C684" s="10">
        <v>43266</v>
      </c>
      <c r="D684" s="11">
        <v>0.14243055555555556</v>
      </c>
      <c r="E684" s="12" t="s">
        <v>9</v>
      </c>
      <c r="F684" s="12">
        <v>10</v>
      </c>
      <c r="G684" s="12" t="s">
        <v>10</v>
      </c>
    </row>
    <row r="685" spans="3:7" ht="15" thickBot="1" x14ac:dyDescent="0.35">
      <c r="C685" s="10">
        <v>43266</v>
      </c>
      <c r="D685" s="11">
        <v>0.1426388888888889</v>
      </c>
      <c r="E685" s="12" t="s">
        <v>9</v>
      </c>
      <c r="F685" s="12">
        <v>17</v>
      </c>
      <c r="G685" s="12" t="s">
        <v>11</v>
      </c>
    </row>
    <row r="686" spans="3:7" ht="15" thickBot="1" x14ac:dyDescent="0.35">
      <c r="C686" s="10">
        <v>43266</v>
      </c>
      <c r="D686" s="11">
        <v>0.2885300925925926</v>
      </c>
      <c r="E686" s="12" t="s">
        <v>9</v>
      </c>
      <c r="F686" s="12">
        <v>12</v>
      </c>
      <c r="G686" s="12" t="s">
        <v>11</v>
      </c>
    </row>
    <row r="687" spans="3:7" ht="15" thickBot="1" x14ac:dyDescent="0.35">
      <c r="C687" s="10">
        <v>43266</v>
      </c>
      <c r="D687" s="11">
        <v>0.29972222222222222</v>
      </c>
      <c r="E687" s="12" t="s">
        <v>9</v>
      </c>
      <c r="F687" s="12">
        <v>11</v>
      </c>
      <c r="G687" s="12" t="s">
        <v>10</v>
      </c>
    </row>
    <row r="688" spans="3:7" ht="15" thickBot="1" x14ac:dyDescent="0.35">
      <c r="C688" s="10">
        <v>43266</v>
      </c>
      <c r="D688" s="11">
        <v>0.30782407407407408</v>
      </c>
      <c r="E688" s="12" t="s">
        <v>9</v>
      </c>
      <c r="F688" s="12">
        <v>17</v>
      </c>
      <c r="G688" s="12" t="s">
        <v>11</v>
      </c>
    </row>
    <row r="689" spans="3:7" ht="15" thickBot="1" x14ac:dyDescent="0.35">
      <c r="C689" s="10">
        <v>43266</v>
      </c>
      <c r="D689" s="11">
        <v>0.30784722222222222</v>
      </c>
      <c r="E689" s="12" t="s">
        <v>9</v>
      </c>
      <c r="F689" s="12">
        <v>20</v>
      </c>
      <c r="G689" s="12" t="s">
        <v>11</v>
      </c>
    </row>
    <row r="690" spans="3:7" ht="15" thickBot="1" x14ac:dyDescent="0.35">
      <c r="C690" s="10">
        <v>43266</v>
      </c>
      <c r="D690" s="11">
        <v>0.30789351851851848</v>
      </c>
      <c r="E690" s="12" t="s">
        <v>9</v>
      </c>
      <c r="F690" s="12">
        <v>10</v>
      </c>
      <c r="G690" s="12" t="s">
        <v>11</v>
      </c>
    </row>
    <row r="691" spans="3:7" ht="15" thickBot="1" x14ac:dyDescent="0.35">
      <c r="C691" s="10">
        <v>43266</v>
      </c>
      <c r="D691" s="11">
        <v>0.32811342592592591</v>
      </c>
      <c r="E691" s="12" t="s">
        <v>9</v>
      </c>
      <c r="F691" s="12">
        <v>14</v>
      </c>
      <c r="G691" s="12" t="s">
        <v>11</v>
      </c>
    </row>
    <row r="692" spans="3:7" ht="15" thickBot="1" x14ac:dyDescent="0.35">
      <c r="C692" s="10">
        <v>43266</v>
      </c>
      <c r="D692" s="11">
        <v>0.35468749999999999</v>
      </c>
      <c r="E692" s="12" t="s">
        <v>9</v>
      </c>
      <c r="F692" s="12">
        <v>12</v>
      </c>
      <c r="G692" s="12" t="s">
        <v>11</v>
      </c>
    </row>
    <row r="693" spans="3:7" ht="15" thickBot="1" x14ac:dyDescent="0.35">
      <c r="C693" s="10">
        <v>43266</v>
      </c>
      <c r="D693" s="11">
        <v>0.35497685185185185</v>
      </c>
      <c r="E693" s="12" t="s">
        <v>9</v>
      </c>
      <c r="F693" s="12">
        <v>12</v>
      </c>
      <c r="G693" s="12" t="s">
        <v>11</v>
      </c>
    </row>
    <row r="694" spans="3:7" ht="15" thickBot="1" x14ac:dyDescent="0.35">
      <c r="C694" s="10">
        <v>43266</v>
      </c>
      <c r="D694" s="11">
        <v>0.35930555555555554</v>
      </c>
      <c r="E694" s="12" t="s">
        <v>9</v>
      </c>
      <c r="F694" s="12">
        <v>11</v>
      </c>
      <c r="G694" s="12" t="s">
        <v>10</v>
      </c>
    </row>
    <row r="695" spans="3:7" ht="15" thickBot="1" x14ac:dyDescent="0.35">
      <c r="C695" s="10">
        <v>43266</v>
      </c>
      <c r="D695" s="11">
        <v>0.36997685185185186</v>
      </c>
      <c r="E695" s="12" t="s">
        <v>9</v>
      </c>
      <c r="F695" s="12">
        <v>12</v>
      </c>
      <c r="G695" s="12" t="s">
        <v>11</v>
      </c>
    </row>
    <row r="696" spans="3:7" ht="15" thickBot="1" x14ac:dyDescent="0.35">
      <c r="C696" s="10">
        <v>43266</v>
      </c>
      <c r="D696" s="11">
        <v>0.38009259259259259</v>
      </c>
      <c r="E696" s="12" t="s">
        <v>9</v>
      </c>
      <c r="F696" s="12">
        <v>10</v>
      </c>
      <c r="G696" s="12" t="s">
        <v>11</v>
      </c>
    </row>
    <row r="697" spans="3:7" ht="15" thickBot="1" x14ac:dyDescent="0.35">
      <c r="C697" s="10">
        <v>43266</v>
      </c>
      <c r="D697" s="11">
        <v>0.38495370370370369</v>
      </c>
      <c r="E697" s="12" t="s">
        <v>9</v>
      </c>
      <c r="F697" s="12">
        <v>10</v>
      </c>
      <c r="G697" s="12" t="s">
        <v>11</v>
      </c>
    </row>
    <row r="698" spans="3:7" ht="15" thickBot="1" x14ac:dyDescent="0.35">
      <c r="C698" s="10">
        <v>43266</v>
      </c>
      <c r="D698" s="11">
        <v>0.38496527777777773</v>
      </c>
      <c r="E698" s="12" t="s">
        <v>9</v>
      </c>
      <c r="F698" s="12">
        <v>7</v>
      </c>
      <c r="G698" s="12" t="s">
        <v>11</v>
      </c>
    </row>
    <row r="699" spans="3:7" ht="15" thickBot="1" x14ac:dyDescent="0.35">
      <c r="C699" s="10">
        <v>43266</v>
      </c>
      <c r="D699" s="11">
        <v>0.3850810185185185</v>
      </c>
      <c r="E699" s="12" t="s">
        <v>9</v>
      </c>
      <c r="F699" s="12">
        <v>12</v>
      </c>
      <c r="G699" s="12" t="s">
        <v>11</v>
      </c>
    </row>
    <row r="700" spans="3:7" ht="15" thickBot="1" x14ac:dyDescent="0.35">
      <c r="C700" s="10">
        <v>43266</v>
      </c>
      <c r="D700" s="11">
        <v>0.38718750000000002</v>
      </c>
      <c r="E700" s="12" t="s">
        <v>9</v>
      </c>
      <c r="F700" s="12">
        <v>10</v>
      </c>
      <c r="G700" s="12" t="s">
        <v>11</v>
      </c>
    </row>
    <row r="701" spans="3:7" ht="15" thickBot="1" x14ac:dyDescent="0.35">
      <c r="C701" s="10">
        <v>43266</v>
      </c>
      <c r="D701" s="11">
        <v>0.39105324074074077</v>
      </c>
      <c r="E701" s="12" t="s">
        <v>9</v>
      </c>
      <c r="F701" s="12">
        <v>12</v>
      </c>
      <c r="G701" s="12" t="s">
        <v>10</v>
      </c>
    </row>
    <row r="702" spans="3:7" ht="15" thickBot="1" x14ac:dyDescent="0.35">
      <c r="C702" s="10">
        <v>43266</v>
      </c>
      <c r="D702" s="11">
        <v>0.40988425925925925</v>
      </c>
      <c r="E702" s="12" t="s">
        <v>9</v>
      </c>
      <c r="F702" s="12">
        <v>13</v>
      </c>
      <c r="G702" s="12" t="s">
        <v>11</v>
      </c>
    </row>
    <row r="703" spans="3:7" ht="15" thickBot="1" x14ac:dyDescent="0.35">
      <c r="C703" s="10">
        <v>43266</v>
      </c>
      <c r="D703" s="11">
        <v>0.41445601851851849</v>
      </c>
      <c r="E703" s="12" t="s">
        <v>9</v>
      </c>
      <c r="F703" s="12">
        <v>10</v>
      </c>
      <c r="G703" s="12" t="s">
        <v>10</v>
      </c>
    </row>
    <row r="704" spans="3:7" ht="15" thickBot="1" x14ac:dyDescent="0.35">
      <c r="C704" s="10">
        <v>43266</v>
      </c>
      <c r="D704" s="11">
        <v>0.41548611111111106</v>
      </c>
      <c r="E704" s="12" t="s">
        <v>9</v>
      </c>
      <c r="F704" s="12">
        <v>19</v>
      </c>
      <c r="G704" s="12" t="s">
        <v>10</v>
      </c>
    </row>
    <row r="705" spans="3:7" ht="15" thickBot="1" x14ac:dyDescent="0.35">
      <c r="C705" s="10">
        <v>43266</v>
      </c>
      <c r="D705" s="11">
        <v>0.4187731481481482</v>
      </c>
      <c r="E705" s="12" t="s">
        <v>9</v>
      </c>
      <c r="F705" s="12">
        <v>11</v>
      </c>
      <c r="G705" s="12" t="s">
        <v>10</v>
      </c>
    </row>
    <row r="706" spans="3:7" ht="15" thickBot="1" x14ac:dyDescent="0.35">
      <c r="C706" s="10">
        <v>43266</v>
      </c>
      <c r="D706" s="11">
        <v>0.41885416666666669</v>
      </c>
      <c r="E706" s="12" t="s">
        <v>9</v>
      </c>
      <c r="F706" s="12">
        <v>18</v>
      </c>
      <c r="G706" s="12" t="s">
        <v>11</v>
      </c>
    </row>
    <row r="707" spans="3:7" ht="15" thickBot="1" x14ac:dyDescent="0.35">
      <c r="C707" s="10">
        <v>43266</v>
      </c>
      <c r="D707" s="11">
        <v>0.41887731481481483</v>
      </c>
      <c r="E707" s="12" t="s">
        <v>9</v>
      </c>
      <c r="F707" s="12">
        <v>18</v>
      </c>
      <c r="G707" s="12" t="s">
        <v>11</v>
      </c>
    </row>
    <row r="708" spans="3:7" ht="15" thickBot="1" x14ac:dyDescent="0.35">
      <c r="C708" s="10">
        <v>43266</v>
      </c>
      <c r="D708" s="11">
        <v>0.41890046296296296</v>
      </c>
      <c r="E708" s="12" t="s">
        <v>9</v>
      </c>
      <c r="F708" s="12">
        <v>19</v>
      </c>
      <c r="G708" s="12" t="s">
        <v>11</v>
      </c>
    </row>
    <row r="709" spans="3:7" ht="15" thickBot="1" x14ac:dyDescent="0.35">
      <c r="C709" s="10">
        <v>43266</v>
      </c>
      <c r="D709" s="11">
        <v>0.41890046296296296</v>
      </c>
      <c r="E709" s="12" t="s">
        <v>9</v>
      </c>
      <c r="F709" s="12">
        <v>13</v>
      </c>
      <c r="G709" s="12" t="s">
        <v>11</v>
      </c>
    </row>
    <row r="710" spans="3:7" ht="15" thickBot="1" x14ac:dyDescent="0.35">
      <c r="C710" s="10">
        <v>43266</v>
      </c>
      <c r="D710" s="11">
        <v>0.41912037037037037</v>
      </c>
      <c r="E710" s="12" t="s">
        <v>9</v>
      </c>
      <c r="F710" s="12">
        <v>12</v>
      </c>
      <c r="G710" s="12" t="s">
        <v>10</v>
      </c>
    </row>
    <row r="711" spans="3:7" ht="15" thickBot="1" x14ac:dyDescent="0.35">
      <c r="C711" s="10">
        <v>43266</v>
      </c>
      <c r="D711" s="11">
        <v>0.42121527777777779</v>
      </c>
      <c r="E711" s="12" t="s">
        <v>9</v>
      </c>
      <c r="F711" s="12">
        <v>12</v>
      </c>
      <c r="G711" s="12" t="s">
        <v>11</v>
      </c>
    </row>
    <row r="712" spans="3:7" ht="15" thickBot="1" x14ac:dyDescent="0.35">
      <c r="C712" s="10">
        <v>43266</v>
      </c>
      <c r="D712" s="11">
        <v>0.43107638888888888</v>
      </c>
      <c r="E712" s="12" t="s">
        <v>9</v>
      </c>
      <c r="F712" s="12">
        <v>9</v>
      </c>
      <c r="G712" s="12" t="s">
        <v>11</v>
      </c>
    </row>
    <row r="713" spans="3:7" ht="15" thickBot="1" x14ac:dyDescent="0.35">
      <c r="C713" s="10">
        <v>43266</v>
      </c>
      <c r="D713" s="11">
        <v>0.45907407407407402</v>
      </c>
      <c r="E713" s="12" t="s">
        <v>9</v>
      </c>
      <c r="F713" s="12">
        <v>17</v>
      </c>
      <c r="G713" s="12" t="s">
        <v>10</v>
      </c>
    </row>
    <row r="714" spans="3:7" ht="15" thickBot="1" x14ac:dyDescent="0.35">
      <c r="C714" s="10">
        <v>43266</v>
      </c>
      <c r="D714" s="11">
        <v>0.47074074074074074</v>
      </c>
      <c r="E714" s="12" t="s">
        <v>9</v>
      </c>
      <c r="F714" s="12">
        <v>11</v>
      </c>
      <c r="G714" s="12" t="s">
        <v>11</v>
      </c>
    </row>
    <row r="715" spans="3:7" ht="15" thickBot="1" x14ac:dyDescent="0.35">
      <c r="C715" s="10">
        <v>43266</v>
      </c>
      <c r="D715" s="11">
        <v>0.47075231481481478</v>
      </c>
      <c r="E715" s="12" t="s">
        <v>9</v>
      </c>
      <c r="F715" s="12">
        <v>10</v>
      </c>
      <c r="G715" s="12" t="s">
        <v>11</v>
      </c>
    </row>
    <row r="716" spans="3:7" ht="15" thickBot="1" x14ac:dyDescent="0.35">
      <c r="C716" s="10">
        <v>43266</v>
      </c>
      <c r="D716" s="11">
        <v>0.47340277777777778</v>
      </c>
      <c r="E716" s="12" t="s">
        <v>9</v>
      </c>
      <c r="F716" s="12">
        <v>12</v>
      </c>
      <c r="G716" s="12" t="s">
        <v>11</v>
      </c>
    </row>
    <row r="717" spans="3:7" ht="15" thickBot="1" x14ac:dyDescent="0.35">
      <c r="C717" s="10">
        <v>43266</v>
      </c>
      <c r="D717" s="11">
        <v>0.47774305555555552</v>
      </c>
      <c r="E717" s="12" t="s">
        <v>9</v>
      </c>
      <c r="F717" s="12">
        <v>10</v>
      </c>
      <c r="G717" s="12" t="s">
        <v>10</v>
      </c>
    </row>
    <row r="718" spans="3:7" ht="15" thickBot="1" x14ac:dyDescent="0.35">
      <c r="C718" s="10">
        <v>43266</v>
      </c>
      <c r="D718" s="11">
        <v>0.47983796296296299</v>
      </c>
      <c r="E718" s="12" t="s">
        <v>9</v>
      </c>
      <c r="F718" s="12">
        <v>25</v>
      </c>
      <c r="G718" s="12" t="s">
        <v>10</v>
      </c>
    </row>
    <row r="719" spans="3:7" ht="15" thickBot="1" x14ac:dyDescent="0.35">
      <c r="C719" s="10">
        <v>43266</v>
      </c>
      <c r="D719" s="11">
        <v>0.4836805555555555</v>
      </c>
      <c r="E719" s="12" t="s">
        <v>9</v>
      </c>
      <c r="F719" s="12">
        <v>10</v>
      </c>
      <c r="G719" s="12" t="s">
        <v>10</v>
      </c>
    </row>
    <row r="720" spans="3:7" ht="15" thickBot="1" x14ac:dyDescent="0.35">
      <c r="C720" s="10">
        <v>43266</v>
      </c>
      <c r="D720" s="11">
        <v>0.48445601851851849</v>
      </c>
      <c r="E720" s="12" t="s">
        <v>9</v>
      </c>
      <c r="F720" s="12">
        <v>12</v>
      </c>
      <c r="G720" s="12" t="s">
        <v>11</v>
      </c>
    </row>
    <row r="721" spans="3:7" ht="15" thickBot="1" x14ac:dyDescent="0.35">
      <c r="C721" s="10">
        <v>43266</v>
      </c>
      <c r="D721" s="11">
        <v>0.4890856481481482</v>
      </c>
      <c r="E721" s="12" t="s">
        <v>9</v>
      </c>
      <c r="F721" s="12">
        <v>10</v>
      </c>
      <c r="G721" s="12" t="s">
        <v>11</v>
      </c>
    </row>
    <row r="722" spans="3:7" ht="15" thickBot="1" x14ac:dyDescent="0.35">
      <c r="C722" s="10">
        <v>43266</v>
      </c>
      <c r="D722" s="11">
        <v>0.4980324074074074</v>
      </c>
      <c r="E722" s="12" t="s">
        <v>9</v>
      </c>
      <c r="F722" s="12">
        <v>10</v>
      </c>
      <c r="G722" s="12" t="s">
        <v>10</v>
      </c>
    </row>
    <row r="723" spans="3:7" ht="15" thickBot="1" x14ac:dyDescent="0.35">
      <c r="C723" s="10">
        <v>43266</v>
      </c>
      <c r="D723" s="11">
        <v>0.49989583333333337</v>
      </c>
      <c r="E723" s="12" t="s">
        <v>9</v>
      </c>
      <c r="F723" s="12">
        <v>11</v>
      </c>
      <c r="G723" s="12" t="s">
        <v>11</v>
      </c>
    </row>
    <row r="724" spans="3:7" ht="15" thickBot="1" x14ac:dyDescent="0.35">
      <c r="C724" s="10">
        <v>43266</v>
      </c>
      <c r="D724" s="11">
        <v>0.50436342592592587</v>
      </c>
      <c r="E724" s="12" t="s">
        <v>9</v>
      </c>
      <c r="F724" s="12">
        <v>11</v>
      </c>
      <c r="G724" s="12" t="s">
        <v>11</v>
      </c>
    </row>
    <row r="725" spans="3:7" ht="15" thickBot="1" x14ac:dyDescent="0.35">
      <c r="C725" s="10">
        <v>43266</v>
      </c>
      <c r="D725" s="11">
        <v>0.50510416666666669</v>
      </c>
      <c r="E725" s="12" t="s">
        <v>9</v>
      </c>
      <c r="F725" s="12">
        <v>10</v>
      </c>
      <c r="G725" s="12" t="s">
        <v>11</v>
      </c>
    </row>
    <row r="726" spans="3:7" ht="15" thickBot="1" x14ac:dyDescent="0.35">
      <c r="C726" s="10">
        <v>43266</v>
      </c>
      <c r="D726" s="11">
        <v>0.50596064814814812</v>
      </c>
      <c r="E726" s="12" t="s">
        <v>9</v>
      </c>
      <c r="F726" s="12">
        <v>21</v>
      </c>
      <c r="G726" s="12" t="s">
        <v>10</v>
      </c>
    </row>
    <row r="727" spans="3:7" ht="15" thickBot="1" x14ac:dyDescent="0.35">
      <c r="C727" s="10">
        <v>43266</v>
      </c>
      <c r="D727" s="11">
        <v>0.5097800925925926</v>
      </c>
      <c r="E727" s="12" t="s">
        <v>9</v>
      </c>
      <c r="F727" s="12">
        <v>25</v>
      </c>
      <c r="G727" s="12" t="s">
        <v>10</v>
      </c>
    </row>
    <row r="728" spans="3:7" ht="15" thickBot="1" x14ac:dyDescent="0.35">
      <c r="C728" s="10">
        <v>43266</v>
      </c>
      <c r="D728" s="11">
        <v>0.51047453703703705</v>
      </c>
      <c r="E728" s="12" t="s">
        <v>9</v>
      </c>
      <c r="F728" s="12">
        <v>13</v>
      </c>
      <c r="G728" s="12" t="s">
        <v>11</v>
      </c>
    </row>
    <row r="729" spans="3:7" ht="15" thickBot="1" x14ac:dyDescent="0.35">
      <c r="C729" s="10">
        <v>43266</v>
      </c>
      <c r="D729" s="11">
        <v>0.51077546296296295</v>
      </c>
      <c r="E729" s="12" t="s">
        <v>9</v>
      </c>
      <c r="F729" s="12">
        <v>10</v>
      </c>
      <c r="G729" s="12" t="s">
        <v>11</v>
      </c>
    </row>
    <row r="730" spans="3:7" ht="15" thickBot="1" x14ac:dyDescent="0.35">
      <c r="C730" s="10">
        <v>43266</v>
      </c>
      <c r="D730" s="11">
        <v>0.52043981481481483</v>
      </c>
      <c r="E730" s="12" t="s">
        <v>9</v>
      </c>
      <c r="F730" s="12">
        <v>11</v>
      </c>
      <c r="G730" s="12" t="s">
        <v>10</v>
      </c>
    </row>
    <row r="731" spans="3:7" ht="15" thickBot="1" x14ac:dyDescent="0.35">
      <c r="C731" s="10">
        <v>43266</v>
      </c>
      <c r="D731" s="11">
        <v>0.52409722222222221</v>
      </c>
      <c r="E731" s="12" t="s">
        <v>9</v>
      </c>
      <c r="F731" s="12">
        <v>11</v>
      </c>
      <c r="G731" s="12" t="s">
        <v>11</v>
      </c>
    </row>
    <row r="732" spans="3:7" ht="15" thickBot="1" x14ac:dyDescent="0.35">
      <c r="C732" s="10">
        <v>43266</v>
      </c>
      <c r="D732" s="11">
        <v>0.52498842592592598</v>
      </c>
      <c r="E732" s="12" t="s">
        <v>9</v>
      </c>
      <c r="F732" s="12">
        <v>18</v>
      </c>
      <c r="G732" s="12" t="s">
        <v>10</v>
      </c>
    </row>
    <row r="733" spans="3:7" ht="15" thickBot="1" x14ac:dyDescent="0.35">
      <c r="C733" s="10">
        <v>43266</v>
      </c>
      <c r="D733" s="11">
        <v>0.53568287037037032</v>
      </c>
      <c r="E733" s="12" t="s">
        <v>9</v>
      </c>
      <c r="F733" s="12">
        <v>19</v>
      </c>
      <c r="G733" s="12" t="s">
        <v>11</v>
      </c>
    </row>
    <row r="734" spans="3:7" ht="15" thickBot="1" x14ac:dyDescent="0.35">
      <c r="C734" s="10">
        <v>43266</v>
      </c>
      <c r="D734" s="11">
        <v>0.55190972222222223</v>
      </c>
      <c r="E734" s="12" t="s">
        <v>9</v>
      </c>
      <c r="F734" s="12">
        <v>12</v>
      </c>
      <c r="G734" s="12" t="s">
        <v>10</v>
      </c>
    </row>
    <row r="735" spans="3:7" ht="15" thickBot="1" x14ac:dyDescent="0.35">
      <c r="C735" s="10">
        <v>43266</v>
      </c>
      <c r="D735" s="11">
        <v>0.57854166666666662</v>
      </c>
      <c r="E735" s="12" t="s">
        <v>9</v>
      </c>
      <c r="F735" s="12">
        <v>12</v>
      </c>
      <c r="G735" s="12" t="s">
        <v>11</v>
      </c>
    </row>
    <row r="736" spans="3:7" ht="15" thickBot="1" x14ac:dyDescent="0.35">
      <c r="C736" s="10">
        <v>43266</v>
      </c>
      <c r="D736" s="11">
        <v>0.58607638888888891</v>
      </c>
      <c r="E736" s="12" t="s">
        <v>9</v>
      </c>
      <c r="F736" s="12">
        <v>10</v>
      </c>
      <c r="G736" s="12" t="s">
        <v>10</v>
      </c>
    </row>
    <row r="737" spans="3:7" ht="15" thickBot="1" x14ac:dyDescent="0.35">
      <c r="C737" s="10">
        <v>43266</v>
      </c>
      <c r="D737" s="11">
        <v>0.59034722222222225</v>
      </c>
      <c r="E737" s="12" t="s">
        <v>9</v>
      </c>
      <c r="F737" s="12">
        <v>27</v>
      </c>
      <c r="G737" s="12" t="s">
        <v>11</v>
      </c>
    </row>
    <row r="738" spans="3:7" ht="15" thickBot="1" x14ac:dyDescent="0.35">
      <c r="C738" s="10">
        <v>43266</v>
      </c>
      <c r="D738" s="11">
        <v>0.59037037037037032</v>
      </c>
      <c r="E738" s="12" t="s">
        <v>9</v>
      </c>
      <c r="F738" s="12">
        <v>28</v>
      </c>
      <c r="G738" s="12" t="s">
        <v>11</v>
      </c>
    </row>
    <row r="739" spans="3:7" ht="15" thickBot="1" x14ac:dyDescent="0.35">
      <c r="C739" s="10">
        <v>43266</v>
      </c>
      <c r="D739" s="11">
        <v>0.59037037037037032</v>
      </c>
      <c r="E739" s="12" t="s">
        <v>9</v>
      </c>
      <c r="F739" s="12">
        <v>19</v>
      </c>
      <c r="G739" s="12" t="s">
        <v>11</v>
      </c>
    </row>
    <row r="740" spans="3:7" ht="15" thickBot="1" x14ac:dyDescent="0.35">
      <c r="C740" s="10">
        <v>43266</v>
      </c>
      <c r="D740" s="11">
        <v>0.59039351851851851</v>
      </c>
      <c r="E740" s="12" t="s">
        <v>9</v>
      </c>
      <c r="F740" s="12">
        <v>25</v>
      </c>
      <c r="G740" s="12" t="s">
        <v>11</v>
      </c>
    </row>
    <row r="741" spans="3:7" ht="15" thickBot="1" x14ac:dyDescent="0.35">
      <c r="C741" s="10">
        <v>43266</v>
      </c>
      <c r="D741" s="11">
        <v>0.59040509259259266</v>
      </c>
      <c r="E741" s="12" t="s">
        <v>9</v>
      </c>
      <c r="F741" s="12">
        <v>22</v>
      </c>
      <c r="G741" s="12" t="s">
        <v>11</v>
      </c>
    </row>
    <row r="742" spans="3:7" ht="15" thickBot="1" x14ac:dyDescent="0.35">
      <c r="C742" s="10">
        <v>43266</v>
      </c>
      <c r="D742" s="11">
        <v>0.5904166666666667</v>
      </c>
      <c r="E742" s="12" t="s">
        <v>9</v>
      </c>
      <c r="F742" s="12">
        <v>21</v>
      </c>
      <c r="G742" s="12" t="s">
        <v>11</v>
      </c>
    </row>
    <row r="743" spans="3:7" ht="15" thickBot="1" x14ac:dyDescent="0.35">
      <c r="C743" s="10">
        <v>43266</v>
      </c>
      <c r="D743" s="11">
        <v>0.60078703703703706</v>
      </c>
      <c r="E743" s="12" t="s">
        <v>9</v>
      </c>
      <c r="F743" s="12">
        <v>19</v>
      </c>
      <c r="G743" s="12" t="s">
        <v>10</v>
      </c>
    </row>
    <row r="744" spans="3:7" ht="15" thickBot="1" x14ac:dyDescent="0.35">
      <c r="C744" s="10">
        <v>43266</v>
      </c>
      <c r="D744" s="11">
        <v>0.60081018518518514</v>
      </c>
      <c r="E744" s="12" t="s">
        <v>9</v>
      </c>
      <c r="F744" s="12">
        <v>18</v>
      </c>
      <c r="G744" s="12" t="s">
        <v>10</v>
      </c>
    </row>
    <row r="745" spans="3:7" ht="15" thickBot="1" x14ac:dyDescent="0.35">
      <c r="C745" s="10">
        <v>43266</v>
      </c>
      <c r="D745" s="11">
        <v>0.60081018518518514</v>
      </c>
      <c r="E745" s="12" t="s">
        <v>9</v>
      </c>
      <c r="F745" s="12">
        <v>12</v>
      </c>
      <c r="G745" s="12" t="s">
        <v>10</v>
      </c>
    </row>
    <row r="746" spans="3:7" ht="15" thickBot="1" x14ac:dyDescent="0.35">
      <c r="C746" s="10">
        <v>43266</v>
      </c>
      <c r="D746" s="11">
        <v>0.60082175925925929</v>
      </c>
      <c r="E746" s="12" t="s">
        <v>9</v>
      </c>
      <c r="F746" s="12">
        <v>16</v>
      </c>
      <c r="G746" s="12" t="s">
        <v>10</v>
      </c>
    </row>
    <row r="747" spans="3:7" ht="15" thickBot="1" x14ac:dyDescent="0.35">
      <c r="C747" s="10">
        <v>43266</v>
      </c>
      <c r="D747" s="11">
        <v>0.60083333333333333</v>
      </c>
      <c r="E747" s="12" t="s">
        <v>9</v>
      </c>
      <c r="F747" s="12">
        <v>15</v>
      </c>
      <c r="G747" s="12" t="s">
        <v>10</v>
      </c>
    </row>
    <row r="748" spans="3:7" ht="15" thickBot="1" x14ac:dyDescent="0.35">
      <c r="C748" s="10">
        <v>43266</v>
      </c>
      <c r="D748" s="11">
        <v>0.61050925925925925</v>
      </c>
      <c r="E748" s="12" t="s">
        <v>9</v>
      </c>
      <c r="F748" s="12">
        <v>11</v>
      </c>
      <c r="G748" s="12" t="s">
        <v>11</v>
      </c>
    </row>
    <row r="749" spans="3:7" ht="15" thickBot="1" x14ac:dyDescent="0.35">
      <c r="C749" s="10">
        <v>43266</v>
      </c>
      <c r="D749" s="11">
        <v>0.61802083333333335</v>
      </c>
      <c r="E749" s="12" t="s">
        <v>9</v>
      </c>
      <c r="F749" s="12">
        <v>17</v>
      </c>
      <c r="G749" s="12" t="s">
        <v>10</v>
      </c>
    </row>
    <row r="750" spans="3:7" ht="15" thickBot="1" x14ac:dyDescent="0.35">
      <c r="C750" s="10">
        <v>43266</v>
      </c>
      <c r="D750" s="11">
        <v>0.62472222222222229</v>
      </c>
      <c r="E750" s="12" t="s">
        <v>9</v>
      </c>
      <c r="F750" s="12">
        <v>11</v>
      </c>
      <c r="G750" s="12" t="s">
        <v>11</v>
      </c>
    </row>
    <row r="751" spans="3:7" ht="15" thickBot="1" x14ac:dyDescent="0.35">
      <c r="C751" s="10">
        <v>43266</v>
      </c>
      <c r="D751" s="11">
        <v>0.62482638888888886</v>
      </c>
      <c r="E751" s="12" t="s">
        <v>9</v>
      </c>
      <c r="F751" s="12">
        <v>11</v>
      </c>
      <c r="G751" s="12" t="s">
        <v>11</v>
      </c>
    </row>
    <row r="752" spans="3:7" ht="15" thickBot="1" x14ac:dyDescent="0.35">
      <c r="C752" s="10">
        <v>43266</v>
      </c>
      <c r="D752" s="11">
        <v>0.66324074074074069</v>
      </c>
      <c r="E752" s="12" t="s">
        <v>9</v>
      </c>
      <c r="F752" s="12">
        <v>24</v>
      </c>
      <c r="G752" s="12" t="s">
        <v>10</v>
      </c>
    </row>
    <row r="753" spans="3:7" ht="15" thickBot="1" x14ac:dyDescent="0.35">
      <c r="C753" s="10">
        <v>43266</v>
      </c>
      <c r="D753" s="11">
        <v>0.66704861111111102</v>
      </c>
      <c r="E753" s="12" t="s">
        <v>9</v>
      </c>
      <c r="F753" s="12">
        <v>10</v>
      </c>
      <c r="G753" s="12" t="s">
        <v>10</v>
      </c>
    </row>
    <row r="754" spans="3:7" ht="15" thickBot="1" x14ac:dyDescent="0.35">
      <c r="C754" s="10">
        <v>43266</v>
      </c>
      <c r="D754" s="11">
        <v>0.66711805555555559</v>
      </c>
      <c r="E754" s="12" t="s">
        <v>9</v>
      </c>
      <c r="F754" s="12">
        <v>10</v>
      </c>
      <c r="G754" s="12" t="s">
        <v>10</v>
      </c>
    </row>
    <row r="755" spans="3:7" ht="15" thickBot="1" x14ac:dyDescent="0.35">
      <c r="C755" s="10">
        <v>43266</v>
      </c>
      <c r="D755" s="11">
        <v>0.66714120370370367</v>
      </c>
      <c r="E755" s="12" t="s">
        <v>9</v>
      </c>
      <c r="F755" s="12">
        <v>10</v>
      </c>
      <c r="G755" s="12" t="s">
        <v>10</v>
      </c>
    </row>
    <row r="756" spans="3:7" ht="15" thickBot="1" x14ac:dyDescent="0.35">
      <c r="C756" s="10">
        <v>43266</v>
      </c>
      <c r="D756" s="11">
        <v>0.66876157407407411</v>
      </c>
      <c r="E756" s="12" t="s">
        <v>9</v>
      </c>
      <c r="F756" s="12">
        <v>14</v>
      </c>
      <c r="G756" s="12" t="s">
        <v>10</v>
      </c>
    </row>
    <row r="757" spans="3:7" ht="15" thickBot="1" x14ac:dyDescent="0.35">
      <c r="C757" s="10">
        <v>43266</v>
      </c>
      <c r="D757" s="11">
        <v>0.67218750000000005</v>
      </c>
      <c r="E757" s="12" t="s">
        <v>9</v>
      </c>
      <c r="F757" s="12">
        <v>10</v>
      </c>
      <c r="G757" s="12" t="s">
        <v>11</v>
      </c>
    </row>
    <row r="758" spans="3:7" ht="15" thickBot="1" x14ac:dyDescent="0.35">
      <c r="C758" s="10">
        <v>43266</v>
      </c>
      <c r="D758" s="11">
        <v>0.6777777777777777</v>
      </c>
      <c r="E758" s="12" t="s">
        <v>9</v>
      </c>
      <c r="F758" s="12">
        <v>24</v>
      </c>
      <c r="G758" s="12" t="s">
        <v>10</v>
      </c>
    </row>
    <row r="759" spans="3:7" ht="15" thickBot="1" x14ac:dyDescent="0.35">
      <c r="C759" s="10">
        <v>43266</v>
      </c>
      <c r="D759" s="11">
        <v>0.68292824074074077</v>
      </c>
      <c r="E759" s="12" t="s">
        <v>9</v>
      </c>
      <c r="F759" s="12">
        <v>13</v>
      </c>
      <c r="G759" s="12" t="s">
        <v>10</v>
      </c>
    </row>
    <row r="760" spans="3:7" ht="15" thickBot="1" x14ac:dyDescent="0.35">
      <c r="C760" s="10">
        <v>43266</v>
      </c>
      <c r="D760" s="11">
        <v>0.68297453703703714</v>
      </c>
      <c r="E760" s="12" t="s">
        <v>9</v>
      </c>
      <c r="F760" s="12">
        <v>10</v>
      </c>
      <c r="G760" s="12" t="s">
        <v>10</v>
      </c>
    </row>
    <row r="761" spans="3:7" ht="15" thickBot="1" x14ac:dyDescent="0.35">
      <c r="C761" s="10">
        <v>43266</v>
      </c>
      <c r="D761" s="11">
        <v>0.69523148148148151</v>
      </c>
      <c r="E761" s="12" t="s">
        <v>9</v>
      </c>
      <c r="F761" s="12">
        <v>17</v>
      </c>
      <c r="G761" s="12" t="s">
        <v>10</v>
      </c>
    </row>
    <row r="762" spans="3:7" ht="15" thickBot="1" x14ac:dyDescent="0.35">
      <c r="C762" s="10">
        <v>43266</v>
      </c>
      <c r="D762" s="11">
        <v>0.70849537037037036</v>
      </c>
      <c r="E762" s="12" t="s">
        <v>9</v>
      </c>
      <c r="F762" s="12">
        <v>16</v>
      </c>
      <c r="G762" s="12" t="s">
        <v>11</v>
      </c>
    </row>
    <row r="763" spans="3:7" ht="15" thickBot="1" x14ac:dyDescent="0.35">
      <c r="C763" s="10">
        <v>43266</v>
      </c>
      <c r="D763" s="11">
        <v>0.71440972222222221</v>
      </c>
      <c r="E763" s="12" t="s">
        <v>9</v>
      </c>
      <c r="F763" s="12">
        <v>10</v>
      </c>
      <c r="G763" s="12" t="s">
        <v>10</v>
      </c>
    </row>
    <row r="764" spans="3:7" ht="15" thickBot="1" x14ac:dyDescent="0.35">
      <c r="C764" s="10">
        <v>43266</v>
      </c>
      <c r="D764" s="11">
        <v>0.71561342592592592</v>
      </c>
      <c r="E764" s="12" t="s">
        <v>9</v>
      </c>
      <c r="F764" s="12">
        <v>12</v>
      </c>
      <c r="G764" s="12" t="s">
        <v>11</v>
      </c>
    </row>
    <row r="765" spans="3:7" ht="15" thickBot="1" x14ac:dyDescent="0.35">
      <c r="C765" s="10">
        <v>43266</v>
      </c>
      <c r="D765" s="11">
        <v>0.72662037037037042</v>
      </c>
      <c r="E765" s="12" t="s">
        <v>9</v>
      </c>
      <c r="F765" s="12">
        <v>10</v>
      </c>
      <c r="G765" s="12" t="s">
        <v>10</v>
      </c>
    </row>
    <row r="766" spans="3:7" ht="15" thickBot="1" x14ac:dyDescent="0.35">
      <c r="C766" s="10">
        <v>43266</v>
      </c>
      <c r="D766" s="11">
        <v>0.72950231481481476</v>
      </c>
      <c r="E766" s="12" t="s">
        <v>9</v>
      </c>
      <c r="F766" s="12">
        <v>11</v>
      </c>
      <c r="G766" s="12" t="s">
        <v>10</v>
      </c>
    </row>
    <row r="767" spans="3:7" ht="15" thickBot="1" x14ac:dyDescent="0.35">
      <c r="C767" s="10">
        <v>43266</v>
      </c>
      <c r="D767" s="11">
        <v>0.73076388888888888</v>
      </c>
      <c r="E767" s="12" t="s">
        <v>9</v>
      </c>
      <c r="F767" s="12">
        <v>21</v>
      </c>
      <c r="G767" s="12" t="s">
        <v>10</v>
      </c>
    </row>
    <row r="768" spans="3:7" ht="15" thickBot="1" x14ac:dyDescent="0.35">
      <c r="C768" s="10">
        <v>43266</v>
      </c>
      <c r="D768" s="11">
        <v>0.73892361111111116</v>
      </c>
      <c r="E768" s="12" t="s">
        <v>9</v>
      </c>
      <c r="F768" s="12">
        <v>12</v>
      </c>
      <c r="G768" s="12" t="s">
        <v>11</v>
      </c>
    </row>
    <row r="769" spans="3:7" ht="15" thickBot="1" x14ac:dyDescent="0.35">
      <c r="C769" s="10">
        <v>43266</v>
      </c>
      <c r="D769" s="11">
        <v>0.73974537037037036</v>
      </c>
      <c r="E769" s="12" t="s">
        <v>9</v>
      </c>
      <c r="F769" s="12">
        <v>10</v>
      </c>
      <c r="G769" s="12" t="s">
        <v>10</v>
      </c>
    </row>
    <row r="770" spans="3:7" ht="15" thickBot="1" x14ac:dyDescent="0.35">
      <c r="C770" s="10">
        <v>43266</v>
      </c>
      <c r="D770" s="11">
        <v>0.74087962962962972</v>
      </c>
      <c r="E770" s="12" t="s">
        <v>9</v>
      </c>
      <c r="F770" s="12">
        <v>10</v>
      </c>
      <c r="G770" s="12" t="s">
        <v>10</v>
      </c>
    </row>
    <row r="771" spans="3:7" ht="15" thickBot="1" x14ac:dyDescent="0.35">
      <c r="C771" s="10">
        <v>43266</v>
      </c>
      <c r="D771" s="11">
        <v>0.74489583333333342</v>
      </c>
      <c r="E771" s="12" t="s">
        <v>9</v>
      </c>
      <c r="F771" s="12">
        <v>13</v>
      </c>
      <c r="G771" s="12" t="s">
        <v>10</v>
      </c>
    </row>
    <row r="772" spans="3:7" ht="15" thickBot="1" x14ac:dyDescent="0.35">
      <c r="C772" s="10">
        <v>43266</v>
      </c>
      <c r="D772" s="11">
        <v>0.74497685185185192</v>
      </c>
      <c r="E772" s="12" t="s">
        <v>9</v>
      </c>
      <c r="F772" s="12">
        <v>10</v>
      </c>
      <c r="G772" s="12" t="s">
        <v>10</v>
      </c>
    </row>
    <row r="773" spans="3:7" ht="15" thickBot="1" x14ac:dyDescent="0.35">
      <c r="C773" s="10">
        <v>43266</v>
      </c>
      <c r="D773" s="11">
        <v>0.7456828703703704</v>
      </c>
      <c r="E773" s="12" t="s">
        <v>9</v>
      </c>
      <c r="F773" s="12">
        <v>14</v>
      </c>
      <c r="G773" s="12" t="s">
        <v>10</v>
      </c>
    </row>
    <row r="774" spans="3:7" ht="15" thickBot="1" x14ac:dyDescent="0.35">
      <c r="C774" s="10">
        <v>43266</v>
      </c>
      <c r="D774" s="11">
        <v>0.74741898148148145</v>
      </c>
      <c r="E774" s="12" t="s">
        <v>9</v>
      </c>
      <c r="F774" s="12">
        <v>10</v>
      </c>
      <c r="G774" s="12" t="s">
        <v>10</v>
      </c>
    </row>
    <row r="775" spans="3:7" ht="15" thickBot="1" x14ac:dyDescent="0.35">
      <c r="C775" s="10">
        <v>43266</v>
      </c>
      <c r="D775" s="11">
        <v>0.74858796296296293</v>
      </c>
      <c r="E775" s="12" t="s">
        <v>9</v>
      </c>
      <c r="F775" s="12">
        <v>12</v>
      </c>
      <c r="G775" s="12" t="s">
        <v>11</v>
      </c>
    </row>
    <row r="776" spans="3:7" ht="15" thickBot="1" x14ac:dyDescent="0.35">
      <c r="C776" s="10">
        <v>43266</v>
      </c>
      <c r="D776" s="11">
        <v>0.7516087962962964</v>
      </c>
      <c r="E776" s="12" t="s">
        <v>9</v>
      </c>
      <c r="F776" s="12">
        <v>11</v>
      </c>
      <c r="G776" s="12" t="s">
        <v>11</v>
      </c>
    </row>
    <row r="777" spans="3:7" ht="15" thickBot="1" x14ac:dyDescent="0.35">
      <c r="C777" s="10">
        <v>43266</v>
      </c>
      <c r="D777" s="11">
        <v>0.75359953703703697</v>
      </c>
      <c r="E777" s="12" t="s">
        <v>9</v>
      </c>
      <c r="F777" s="12">
        <v>15</v>
      </c>
      <c r="G777" s="12" t="s">
        <v>11</v>
      </c>
    </row>
    <row r="778" spans="3:7" ht="15" thickBot="1" x14ac:dyDescent="0.35">
      <c r="C778" s="10">
        <v>43266</v>
      </c>
      <c r="D778" s="11">
        <v>0.75406249999999997</v>
      </c>
      <c r="E778" s="12" t="s">
        <v>9</v>
      </c>
      <c r="F778" s="12">
        <v>10</v>
      </c>
      <c r="G778" s="12" t="s">
        <v>10</v>
      </c>
    </row>
    <row r="779" spans="3:7" ht="15" thickBot="1" x14ac:dyDescent="0.35">
      <c r="C779" s="10">
        <v>43266</v>
      </c>
      <c r="D779" s="11">
        <v>0.76491898148148152</v>
      </c>
      <c r="E779" s="12" t="s">
        <v>9</v>
      </c>
      <c r="F779" s="12">
        <v>12</v>
      </c>
      <c r="G779" s="12" t="s">
        <v>11</v>
      </c>
    </row>
    <row r="780" spans="3:7" ht="15" thickBot="1" x14ac:dyDescent="0.35">
      <c r="C780" s="10">
        <v>43266</v>
      </c>
      <c r="D780" s="11">
        <v>0.765162037037037</v>
      </c>
      <c r="E780" s="12" t="s">
        <v>9</v>
      </c>
      <c r="F780" s="12">
        <v>10</v>
      </c>
      <c r="G780" s="12" t="s">
        <v>10</v>
      </c>
    </row>
    <row r="781" spans="3:7" ht="15" thickBot="1" x14ac:dyDescent="0.35">
      <c r="C781" s="10">
        <v>43266</v>
      </c>
      <c r="D781" s="11">
        <v>0.76519675925925934</v>
      </c>
      <c r="E781" s="12" t="s">
        <v>9</v>
      </c>
      <c r="F781" s="12">
        <v>9</v>
      </c>
      <c r="G781" s="12" t="s">
        <v>10</v>
      </c>
    </row>
    <row r="782" spans="3:7" ht="15" thickBot="1" x14ac:dyDescent="0.35">
      <c r="C782" s="10">
        <v>43266</v>
      </c>
      <c r="D782" s="11">
        <v>0.76526620370370368</v>
      </c>
      <c r="E782" s="12" t="s">
        <v>9</v>
      </c>
      <c r="F782" s="12">
        <v>11</v>
      </c>
      <c r="G782" s="12" t="s">
        <v>10</v>
      </c>
    </row>
    <row r="783" spans="3:7" ht="15" thickBot="1" x14ac:dyDescent="0.35">
      <c r="C783" s="10">
        <v>43266</v>
      </c>
      <c r="D783" s="11">
        <v>0.76527777777777783</v>
      </c>
      <c r="E783" s="12" t="s">
        <v>9</v>
      </c>
      <c r="F783" s="12">
        <v>12</v>
      </c>
      <c r="G783" s="12" t="s">
        <v>10</v>
      </c>
    </row>
    <row r="784" spans="3:7" ht="15" thickBot="1" x14ac:dyDescent="0.35">
      <c r="C784" s="10">
        <v>43266</v>
      </c>
      <c r="D784" s="11">
        <v>0.76695601851851858</v>
      </c>
      <c r="E784" s="12" t="s">
        <v>9</v>
      </c>
      <c r="F784" s="12">
        <v>11</v>
      </c>
      <c r="G784" s="12" t="s">
        <v>10</v>
      </c>
    </row>
    <row r="785" spans="3:7" ht="15" thickBot="1" x14ac:dyDescent="0.35">
      <c r="C785" s="10">
        <v>43266</v>
      </c>
      <c r="D785" s="11">
        <v>0.76756944444444442</v>
      </c>
      <c r="E785" s="12" t="s">
        <v>9</v>
      </c>
      <c r="F785" s="12">
        <v>13</v>
      </c>
      <c r="G785" s="12" t="s">
        <v>10</v>
      </c>
    </row>
    <row r="786" spans="3:7" ht="15" thickBot="1" x14ac:dyDescent="0.35">
      <c r="C786" s="10">
        <v>43266</v>
      </c>
      <c r="D786" s="11">
        <v>0.76760416666666664</v>
      </c>
      <c r="E786" s="12" t="s">
        <v>9</v>
      </c>
      <c r="F786" s="12">
        <v>10</v>
      </c>
      <c r="G786" s="12" t="s">
        <v>10</v>
      </c>
    </row>
    <row r="787" spans="3:7" ht="15" thickBot="1" x14ac:dyDescent="0.35">
      <c r="C787" s="10">
        <v>43266</v>
      </c>
      <c r="D787" s="11">
        <v>0.76796296296296296</v>
      </c>
      <c r="E787" s="12" t="s">
        <v>9</v>
      </c>
      <c r="F787" s="12">
        <v>15</v>
      </c>
      <c r="G787" s="12" t="s">
        <v>10</v>
      </c>
    </row>
    <row r="788" spans="3:7" ht="15" thickBot="1" x14ac:dyDescent="0.35">
      <c r="C788" s="10">
        <v>43266</v>
      </c>
      <c r="D788" s="11">
        <v>0.76866898148148144</v>
      </c>
      <c r="E788" s="12" t="s">
        <v>9</v>
      </c>
      <c r="F788" s="12">
        <v>10</v>
      </c>
      <c r="G788" s="12" t="s">
        <v>10</v>
      </c>
    </row>
    <row r="789" spans="3:7" ht="15" thickBot="1" x14ac:dyDescent="0.35">
      <c r="C789" s="10">
        <v>43266</v>
      </c>
      <c r="D789" s="11">
        <v>0.77060185185185182</v>
      </c>
      <c r="E789" s="12" t="s">
        <v>9</v>
      </c>
      <c r="F789" s="12">
        <v>10</v>
      </c>
      <c r="G789" s="12" t="s">
        <v>11</v>
      </c>
    </row>
    <row r="790" spans="3:7" ht="15" thickBot="1" x14ac:dyDescent="0.35">
      <c r="C790" s="10">
        <v>43266</v>
      </c>
      <c r="D790" s="11">
        <v>0.77274305555555556</v>
      </c>
      <c r="E790" s="12" t="s">
        <v>9</v>
      </c>
      <c r="F790" s="12">
        <v>10</v>
      </c>
      <c r="G790" s="12" t="s">
        <v>10</v>
      </c>
    </row>
    <row r="791" spans="3:7" ht="15" thickBot="1" x14ac:dyDescent="0.35">
      <c r="C791" s="10">
        <v>43266</v>
      </c>
      <c r="D791" s="11">
        <v>0.78659722222222228</v>
      </c>
      <c r="E791" s="12" t="s">
        <v>9</v>
      </c>
      <c r="F791" s="12">
        <v>15</v>
      </c>
      <c r="G791" s="12" t="s">
        <v>10</v>
      </c>
    </row>
    <row r="792" spans="3:7" ht="15" thickBot="1" x14ac:dyDescent="0.35">
      <c r="C792" s="10">
        <v>43266</v>
      </c>
      <c r="D792" s="11">
        <v>0.79416666666666658</v>
      </c>
      <c r="E792" s="12" t="s">
        <v>9</v>
      </c>
      <c r="F792" s="12">
        <v>10</v>
      </c>
      <c r="G792" s="12" t="s">
        <v>11</v>
      </c>
    </row>
    <row r="793" spans="3:7" ht="15" thickBot="1" x14ac:dyDescent="0.35">
      <c r="C793" s="10">
        <v>43266</v>
      </c>
      <c r="D793" s="11">
        <v>0.80335648148148142</v>
      </c>
      <c r="E793" s="12" t="s">
        <v>9</v>
      </c>
      <c r="F793" s="12">
        <v>10</v>
      </c>
      <c r="G793" s="12" t="s">
        <v>10</v>
      </c>
    </row>
    <row r="794" spans="3:7" ht="15" thickBot="1" x14ac:dyDescent="0.35">
      <c r="C794" s="10">
        <v>43266</v>
      </c>
      <c r="D794" s="11">
        <v>0.82020833333333332</v>
      </c>
      <c r="E794" s="12" t="s">
        <v>9</v>
      </c>
      <c r="F794" s="12">
        <v>10</v>
      </c>
      <c r="G794" s="12" t="s">
        <v>10</v>
      </c>
    </row>
    <row r="795" spans="3:7" ht="15" thickBot="1" x14ac:dyDescent="0.35">
      <c r="C795" s="10">
        <v>43266</v>
      </c>
      <c r="D795" s="11">
        <v>0.82034722222222223</v>
      </c>
      <c r="E795" s="12" t="s">
        <v>9</v>
      </c>
      <c r="F795" s="12">
        <v>17</v>
      </c>
      <c r="G795" s="12" t="s">
        <v>10</v>
      </c>
    </row>
    <row r="796" spans="3:7" ht="15" thickBot="1" x14ac:dyDescent="0.35">
      <c r="C796" s="10">
        <v>43266</v>
      </c>
      <c r="D796" s="11">
        <v>0.8262962962962962</v>
      </c>
      <c r="E796" s="12" t="s">
        <v>9</v>
      </c>
      <c r="F796" s="12">
        <v>16</v>
      </c>
      <c r="G796" s="12" t="s">
        <v>10</v>
      </c>
    </row>
    <row r="797" spans="3:7" ht="15" thickBot="1" x14ac:dyDescent="0.35">
      <c r="C797" s="10">
        <v>43266</v>
      </c>
      <c r="D797" s="11">
        <v>0.83234953703703696</v>
      </c>
      <c r="E797" s="12" t="s">
        <v>9</v>
      </c>
      <c r="F797" s="12">
        <v>10</v>
      </c>
      <c r="G797" s="12" t="s">
        <v>10</v>
      </c>
    </row>
    <row r="798" spans="3:7" ht="15" thickBot="1" x14ac:dyDescent="0.35">
      <c r="C798" s="10">
        <v>43266</v>
      </c>
      <c r="D798" s="11">
        <v>0.83241898148148152</v>
      </c>
      <c r="E798" s="12" t="s">
        <v>9</v>
      </c>
      <c r="F798" s="12">
        <v>13</v>
      </c>
      <c r="G798" s="12" t="s">
        <v>10</v>
      </c>
    </row>
    <row r="799" spans="3:7" ht="15" thickBot="1" x14ac:dyDescent="0.35">
      <c r="C799" s="10">
        <v>43266</v>
      </c>
      <c r="D799" s="11">
        <v>0.83401620370370377</v>
      </c>
      <c r="E799" s="12" t="s">
        <v>9</v>
      </c>
      <c r="F799" s="12">
        <v>16</v>
      </c>
      <c r="G799" s="12" t="s">
        <v>11</v>
      </c>
    </row>
    <row r="800" spans="3:7" ht="15" thickBot="1" x14ac:dyDescent="0.35">
      <c r="C800" s="10">
        <v>43266</v>
      </c>
      <c r="D800" s="11">
        <v>0.83403935185185185</v>
      </c>
      <c r="E800" s="12" t="s">
        <v>9</v>
      </c>
      <c r="F800" s="12">
        <v>18</v>
      </c>
      <c r="G800" s="12" t="s">
        <v>11</v>
      </c>
    </row>
    <row r="801" spans="3:7" ht="15" thickBot="1" x14ac:dyDescent="0.35">
      <c r="C801" s="10">
        <v>43266</v>
      </c>
      <c r="D801" s="11">
        <v>0.834050925925926</v>
      </c>
      <c r="E801" s="12" t="s">
        <v>9</v>
      </c>
      <c r="F801" s="12">
        <v>16</v>
      </c>
      <c r="G801" s="12" t="s">
        <v>11</v>
      </c>
    </row>
    <row r="802" spans="3:7" ht="15" thickBot="1" x14ac:dyDescent="0.35">
      <c r="C802" s="10">
        <v>43266</v>
      </c>
      <c r="D802" s="11">
        <v>0.83406249999999993</v>
      </c>
      <c r="E802" s="12" t="s">
        <v>9</v>
      </c>
      <c r="F802" s="12">
        <v>15</v>
      </c>
      <c r="G802" s="12" t="s">
        <v>11</v>
      </c>
    </row>
    <row r="803" spans="3:7" ht="15" thickBot="1" x14ac:dyDescent="0.35">
      <c r="C803" s="10">
        <v>43266</v>
      </c>
      <c r="D803" s="11">
        <v>0.83408564814814812</v>
      </c>
      <c r="E803" s="12" t="s">
        <v>9</v>
      </c>
      <c r="F803" s="12">
        <v>13</v>
      </c>
      <c r="G803" s="12" t="s">
        <v>11</v>
      </c>
    </row>
    <row r="804" spans="3:7" ht="15" thickBot="1" x14ac:dyDescent="0.35">
      <c r="C804" s="10">
        <v>43266</v>
      </c>
      <c r="D804" s="11">
        <v>0.83496527777777774</v>
      </c>
      <c r="E804" s="12" t="s">
        <v>9</v>
      </c>
      <c r="F804" s="12">
        <v>12</v>
      </c>
      <c r="G804" s="12" t="s">
        <v>11</v>
      </c>
    </row>
    <row r="805" spans="3:7" ht="15" thickBot="1" x14ac:dyDescent="0.35">
      <c r="C805" s="10">
        <v>43266</v>
      </c>
      <c r="D805" s="11">
        <v>0.83616898148148155</v>
      </c>
      <c r="E805" s="12" t="s">
        <v>9</v>
      </c>
      <c r="F805" s="12">
        <v>10</v>
      </c>
      <c r="G805" s="12" t="s">
        <v>11</v>
      </c>
    </row>
    <row r="806" spans="3:7" ht="15" thickBot="1" x14ac:dyDescent="0.35">
      <c r="C806" s="10">
        <v>43266</v>
      </c>
      <c r="D806" s="11">
        <v>0.83622685185185175</v>
      </c>
      <c r="E806" s="12" t="s">
        <v>9</v>
      </c>
      <c r="F806" s="12">
        <v>13</v>
      </c>
      <c r="G806" s="12" t="s">
        <v>11</v>
      </c>
    </row>
    <row r="807" spans="3:7" ht="15" thickBot="1" x14ac:dyDescent="0.35">
      <c r="C807" s="10">
        <v>43266</v>
      </c>
      <c r="D807" s="11">
        <v>0.88906249999999998</v>
      </c>
      <c r="E807" s="12" t="s">
        <v>9</v>
      </c>
      <c r="F807" s="12">
        <v>18</v>
      </c>
      <c r="G807" s="12" t="s">
        <v>10</v>
      </c>
    </row>
    <row r="808" spans="3:7" ht="15" thickBot="1" x14ac:dyDescent="0.35">
      <c r="C808" s="10">
        <v>43266</v>
      </c>
      <c r="D808" s="11">
        <v>0.89361111111111102</v>
      </c>
      <c r="E808" s="12" t="s">
        <v>9</v>
      </c>
      <c r="F808" s="12">
        <v>18</v>
      </c>
      <c r="G808" s="12" t="s">
        <v>10</v>
      </c>
    </row>
    <row r="809" spans="3:7" ht="15" thickBot="1" x14ac:dyDescent="0.35">
      <c r="C809" s="10">
        <v>43266</v>
      </c>
      <c r="D809" s="11">
        <v>0.89702546296296293</v>
      </c>
      <c r="E809" s="12" t="s">
        <v>9</v>
      </c>
      <c r="F809" s="12">
        <v>11</v>
      </c>
      <c r="G809" s="12" t="s">
        <v>10</v>
      </c>
    </row>
    <row r="810" spans="3:7" ht="15" thickBot="1" x14ac:dyDescent="0.35">
      <c r="C810" s="10">
        <v>43266</v>
      </c>
      <c r="D810" s="11">
        <v>0.9029166666666667</v>
      </c>
      <c r="E810" s="12" t="s">
        <v>9</v>
      </c>
      <c r="F810" s="12">
        <v>10</v>
      </c>
      <c r="G810" s="12" t="s">
        <v>10</v>
      </c>
    </row>
    <row r="811" spans="3:7" ht="15" thickBot="1" x14ac:dyDescent="0.35">
      <c r="C811" s="10">
        <v>43266</v>
      </c>
      <c r="D811" s="11">
        <v>0.90295138888888893</v>
      </c>
      <c r="E811" s="12" t="s">
        <v>9</v>
      </c>
      <c r="F811" s="12">
        <v>10</v>
      </c>
      <c r="G811" s="12" t="s">
        <v>10</v>
      </c>
    </row>
    <row r="812" spans="3:7" ht="15" thickBot="1" x14ac:dyDescent="0.35">
      <c r="C812" s="10">
        <v>43266</v>
      </c>
      <c r="D812" s="11">
        <v>0.90364583333333337</v>
      </c>
      <c r="E812" s="12" t="s">
        <v>9</v>
      </c>
      <c r="F812" s="12">
        <v>16</v>
      </c>
      <c r="G812" s="12" t="s">
        <v>10</v>
      </c>
    </row>
    <row r="813" spans="3:7" ht="15" thickBot="1" x14ac:dyDescent="0.35">
      <c r="C813" s="10">
        <v>43266</v>
      </c>
      <c r="D813" s="11">
        <v>0.9148842592592592</v>
      </c>
      <c r="E813" s="12" t="s">
        <v>9</v>
      </c>
      <c r="F813" s="12">
        <v>12</v>
      </c>
      <c r="G813" s="12" t="s">
        <v>10</v>
      </c>
    </row>
    <row r="814" spans="3:7" ht="15" thickBot="1" x14ac:dyDescent="0.35">
      <c r="C814" s="10">
        <v>43266</v>
      </c>
      <c r="D814" s="11">
        <v>0.93442129629629633</v>
      </c>
      <c r="E814" s="12" t="s">
        <v>9</v>
      </c>
      <c r="F814" s="12">
        <v>10</v>
      </c>
      <c r="G814" s="12" t="s">
        <v>10</v>
      </c>
    </row>
    <row r="815" spans="3:7" ht="15" thickBot="1" x14ac:dyDescent="0.35">
      <c r="C815" s="10">
        <v>43266</v>
      </c>
      <c r="D815" s="11">
        <v>0.9352893518518518</v>
      </c>
      <c r="E815" s="12" t="s">
        <v>9</v>
      </c>
      <c r="F815" s="12">
        <v>17</v>
      </c>
      <c r="G815" s="12" t="s">
        <v>10</v>
      </c>
    </row>
    <row r="816" spans="3:7" ht="15" thickBot="1" x14ac:dyDescent="0.35">
      <c r="C816" s="10">
        <v>43266</v>
      </c>
      <c r="D816" s="11">
        <v>0.93590277777777775</v>
      </c>
      <c r="E816" s="12" t="s">
        <v>9</v>
      </c>
      <c r="F816" s="12">
        <v>10</v>
      </c>
      <c r="G816" s="12" t="s">
        <v>11</v>
      </c>
    </row>
    <row r="817" spans="3:7" ht="15" thickBot="1" x14ac:dyDescent="0.35">
      <c r="C817" s="10">
        <v>43266</v>
      </c>
      <c r="D817" s="11">
        <v>0.94285879629629632</v>
      </c>
      <c r="E817" s="12" t="s">
        <v>9</v>
      </c>
      <c r="F817" s="12">
        <v>11</v>
      </c>
      <c r="G817" s="12" t="s">
        <v>11</v>
      </c>
    </row>
    <row r="818" spans="3:7" ht="15" thickBot="1" x14ac:dyDescent="0.35">
      <c r="C818" s="10">
        <v>43266</v>
      </c>
      <c r="D818" s="11">
        <v>0.94287037037037036</v>
      </c>
      <c r="E818" s="12" t="s">
        <v>9</v>
      </c>
      <c r="F818" s="12">
        <v>11</v>
      </c>
      <c r="G818" s="12" t="s">
        <v>11</v>
      </c>
    </row>
    <row r="819" spans="3:7" ht="15" thickBot="1" x14ac:dyDescent="0.35">
      <c r="C819" s="10">
        <v>43267</v>
      </c>
      <c r="D819" s="11">
        <v>0.13467592592592592</v>
      </c>
      <c r="E819" s="12" t="s">
        <v>9</v>
      </c>
      <c r="F819" s="12">
        <v>14</v>
      </c>
      <c r="G819" s="12" t="s">
        <v>11</v>
      </c>
    </row>
    <row r="820" spans="3:7" ht="15" thickBot="1" x14ac:dyDescent="0.35">
      <c r="C820" s="10">
        <v>43267</v>
      </c>
      <c r="D820" s="11">
        <v>0.1348263888888889</v>
      </c>
      <c r="E820" s="12" t="s">
        <v>9</v>
      </c>
      <c r="F820" s="12">
        <v>14</v>
      </c>
      <c r="G820" s="12" t="s">
        <v>11</v>
      </c>
    </row>
    <row r="821" spans="3:7" ht="15" thickBot="1" x14ac:dyDescent="0.35">
      <c r="C821" s="10">
        <v>43267</v>
      </c>
      <c r="D821" s="11">
        <v>0.21204861111111109</v>
      </c>
      <c r="E821" s="12" t="s">
        <v>9</v>
      </c>
      <c r="F821" s="12">
        <v>11</v>
      </c>
      <c r="G821" s="12" t="s">
        <v>11</v>
      </c>
    </row>
    <row r="822" spans="3:7" ht="15" thickBot="1" x14ac:dyDescent="0.35">
      <c r="C822" s="10">
        <v>43267</v>
      </c>
      <c r="D822" s="11">
        <v>0.26773148148148146</v>
      </c>
      <c r="E822" s="12" t="s">
        <v>9</v>
      </c>
      <c r="F822" s="12">
        <v>12</v>
      </c>
      <c r="G822" s="12" t="s">
        <v>11</v>
      </c>
    </row>
    <row r="823" spans="3:7" ht="15" thickBot="1" x14ac:dyDescent="0.35">
      <c r="C823" s="10">
        <v>43267</v>
      </c>
      <c r="D823" s="11">
        <v>0.28942129629629632</v>
      </c>
      <c r="E823" s="12" t="s">
        <v>9</v>
      </c>
      <c r="F823" s="12">
        <v>11</v>
      </c>
      <c r="G823" s="12" t="s">
        <v>11</v>
      </c>
    </row>
    <row r="824" spans="3:7" ht="15" thickBot="1" x14ac:dyDescent="0.35">
      <c r="C824" s="10">
        <v>43267</v>
      </c>
      <c r="D824" s="11">
        <v>0.3276736111111111</v>
      </c>
      <c r="E824" s="12" t="s">
        <v>9</v>
      </c>
      <c r="F824" s="12">
        <v>22</v>
      </c>
      <c r="G824" s="12" t="s">
        <v>10</v>
      </c>
    </row>
    <row r="825" spans="3:7" ht="15" thickBot="1" x14ac:dyDescent="0.35">
      <c r="C825" s="10">
        <v>43267</v>
      </c>
      <c r="D825" s="11">
        <v>0.33466435185185189</v>
      </c>
      <c r="E825" s="12" t="s">
        <v>9</v>
      </c>
      <c r="F825" s="12">
        <v>14</v>
      </c>
      <c r="G825" s="12" t="s">
        <v>11</v>
      </c>
    </row>
    <row r="826" spans="3:7" ht="15" thickBot="1" x14ac:dyDescent="0.35">
      <c r="C826" s="10">
        <v>43267</v>
      </c>
      <c r="D826" s="11">
        <v>0.34728009259259257</v>
      </c>
      <c r="E826" s="12" t="s">
        <v>9</v>
      </c>
      <c r="F826" s="12">
        <v>14</v>
      </c>
      <c r="G826" s="12" t="s">
        <v>11</v>
      </c>
    </row>
    <row r="827" spans="3:7" ht="15" thickBot="1" x14ac:dyDescent="0.35">
      <c r="C827" s="10">
        <v>43267</v>
      </c>
      <c r="D827" s="11">
        <v>0.37894675925925925</v>
      </c>
      <c r="E827" s="12" t="s">
        <v>9</v>
      </c>
      <c r="F827" s="12">
        <v>13</v>
      </c>
      <c r="G827" s="12" t="s">
        <v>11</v>
      </c>
    </row>
    <row r="828" spans="3:7" ht="15" thickBot="1" x14ac:dyDescent="0.35">
      <c r="C828" s="10">
        <v>43267</v>
      </c>
      <c r="D828" s="11">
        <v>0.38248842592592597</v>
      </c>
      <c r="E828" s="12" t="s">
        <v>9</v>
      </c>
      <c r="F828" s="12">
        <v>21</v>
      </c>
      <c r="G828" s="12" t="s">
        <v>10</v>
      </c>
    </row>
    <row r="829" spans="3:7" ht="15" thickBot="1" x14ac:dyDescent="0.35">
      <c r="C829" s="10">
        <v>43267</v>
      </c>
      <c r="D829" s="11">
        <v>0.38937500000000003</v>
      </c>
      <c r="E829" s="12" t="s">
        <v>9</v>
      </c>
      <c r="F829" s="12">
        <v>17</v>
      </c>
      <c r="G829" s="12" t="s">
        <v>10</v>
      </c>
    </row>
    <row r="830" spans="3:7" ht="15" thickBot="1" x14ac:dyDescent="0.35">
      <c r="C830" s="10">
        <v>43267</v>
      </c>
      <c r="D830" s="11">
        <v>0.4007175925925926</v>
      </c>
      <c r="E830" s="12" t="s">
        <v>9</v>
      </c>
      <c r="F830" s="12">
        <v>18</v>
      </c>
      <c r="G830" s="12" t="s">
        <v>11</v>
      </c>
    </row>
    <row r="831" spans="3:7" ht="15" thickBot="1" x14ac:dyDescent="0.35">
      <c r="C831" s="10">
        <v>43267</v>
      </c>
      <c r="D831" s="11">
        <v>0.40075231481481483</v>
      </c>
      <c r="E831" s="12" t="s">
        <v>9</v>
      </c>
      <c r="F831" s="12">
        <v>12</v>
      </c>
      <c r="G831" s="12" t="s">
        <v>11</v>
      </c>
    </row>
    <row r="832" spans="3:7" ht="15" thickBot="1" x14ac:dyDescent="0.35">
      <c r="C832" s="10">
        <v>43267</v>
      </c>
      <c r="D832" s="11">
        <v>0.42506944444444444</v>
      </c>
      <c r="E832" s="12" t="s">
        <v>9</v>
      </c>
      <c r="F832" s="12">
        <v>22</v>
      </c>
      <c r="G832" s="12" t="s">
        <v>11</v>
      </c>
    </row>
    <row r="833" spans="3:7" ht="15" thickBot="1" x14ac:dyDescent="0.35">
      <c r="C833" s="10">
        <v>43267</v>
      </c>
      <c r="D833" s="11">
        <v>0.44226851851851851</v>
      </c>
      <c r="E833" s="12" t="s">
        <v>9</v>
      </c>
      <c r="F833" s="12">
        <v>11</v>
      </c>
      <c r="G833" s="12" t="s">
        <v>11</v>
      </c>
    </row>
    <row r="834" spans="3:7" ht="15" thickBot="1" x14ac:dyDescent="0.35">
      <c r="C834" s="10">
        <v>43267</v>
      </c>
      <c r="D834" s="11">
        <v>0.44571759259259264</v>
      </c>
      <c r="E834" s="12" t="s">
        <v>9</v>
      </c>
      <c r="F834" s="12">
        <v>22</v>
      </c>
      <c r="G834" s="12" t="s">
        <v>10</v>
      </c>
    </row>
    <row r="835" spans="3:7" ht="15" thickBot="1" x14ac:dyDescent="0.35">
      <c r="C835" s="10">
        <v>43267</v>
      </c>
      <c r="D835" s="11">
        <v>0.44797453703703699</v>
      </c>
      <c r="E835" s="12" t="s">
        <v>9</v>
      </c>
      <c r="F835" s="12">
        <v>11</v>
      </c>
      <c r="G835" s="12" t="s">
        <v>11</v>
      </c>
    </row>
    <row r="836" spans="3:7" ht="15" thickBot="1" x14ac:dyDescent="0.35">
      <c r="C836" s="10">
        <v>43267</v>
      </c>
      <c r="D836" s="11">
        <v>0.45071759259259259</v>
      </c>
      <c r="E836" s="12" t="s">
        <v>9</v>
      </c>
      <c r="F836" s="12">
        <v>10</v>
      </c>
      <c r="G836" s="12" t="s">
        <v>10</v>
      </c>
    </row>
    <row r="837" spans="3:7" ht="15" thickBot="1" x14ac:dyDescent="0.35">
      <c r="C837" s="10">
        <v>43267</v>
      </c>
      <c r="D837" s="11">
        <v>0.45453703703703702</v>
      </c>
      <c r="E837" s="12" t="s">
        <v>9</v>
      </c>
      <c r="F837" s="12">
        <v>10</v>
      </c>
      <c r="G837" s="12" t="s">
        <v>10</v>
      </c>
    </row>
    <row r="838" spans="3:7" ht="15" thickBot="1" x14ac:dyDescent="0.35">
      <c r="C838" s="10">
        <v>43267</v>
      </c>
      <c r="D838" s="11">
        <v>0.4551736111111111</v>
      </c>
      <c r="E838" s="12" t="s">
        <v>9</v>
      </c>
      <c r="F838" s="12">
        <v>24</v>
      </c>
      <c r="G838" s="12" t="s">
        <v>10</v>
      </c>
    </row>
    <row r="839" spans="3:7" ht="15" thickBot="1" x14ac:dyDescent="0.35">
      <c r="C839" s="10">
        <v>43267</v>
      </c>
      <c r="D839" s="11">
        <v>0.46028935185185182</v>
      </c>
      <c r="E839" s="12" t="s">
        <v>9</v>
      </c>
      <c r="F839" s="12">
        <v>13</v>
      </c>
      <c r="G839" s="12" t="s">
        <v>11</v>
      </c>
    </row>
    <row r="840" spans="3:7" ht="15" thickBot="1" x14ac:dyDescent="0.35">
      <c r="C840" s="10">
        <v>43267</v>
      </c>
      <c r="D840" s="11">
        <v>0.47068287037037032</v>
      </c>
      <c r="E840" s="12" t="s">
        <v>9</v>
      </c>
      <c r="F840" s="12">
        <v>17</v>
      </c>
      <c r="G840" s="12" t="s">
        <v>10</v>
      </c>
    </row>
    <row r="841" spans="3:7" ht="15" thickBot="1" x14ac:dyDescent="0.35">
      <c r="C841" s="10">
        <v>43267</v>
      </c>
      <c r="D841" s="11">
        <v>0.48962962962962964</v>
      </c>
      <c r="E841" s="12" t="s">
        <v>9</v>
      </c>
      <c r="F841" s="12">
        <v>12</v>
      </c>
      <c r="G841" s="12" t="s">
        <v>10</v>
      </c>
    </row>
    <row r="842" spans="3:7" ht="15" thickBot="1" x14ac:dyDescent="0.35">
      <c r="C842" s="10">
        <v>43267</v>
      </c>
      <c r="D842" s="11">
        <v>0.49225694444444446</v>
      </c>
      <c r="E842" s="12" t="s">
        <v>9</v>
      </c>
      <c r="F842" s="12">
        <v>9</v>
      </c>
      <c r="G842" s="12" t="s">
        <v>11</v>
      </c>
    </row>
    <row r="843" spans="3:7" ht="15" thickBot="1" x14ac:dyDescent="0.35">
      <c r="C843" s="10">
        <v>43267</v>
      </c>
      <c r="D843" s="11">
        <v>0.49612268518518521</v>
      </c>
      <c r="E843" s="12" t="s">
        <v>9</v>
      </c>
      <c r="F843" s="12">
        <v>14</v>
      </c>
      <c r="G843" s="12" t="s">
        <v>11</v>
      </c>
    </row>
    <row r="844" spans="3:7" ht="15" thickBot="1" x14ac:dyDescent="0.35">
      <c r="C844" s="10">
        <v>43267</v>
      </c>
      <c r="D844" s="11">
        <v>0.50320601851851854</v>
      </c>
      <c r="E844" s="12" t="s">
        <v>9</v>
      </c>
      <c r="F844" s="12">
        <v>11</v>
      </c>
      <c r="G844" s="12" t="s">
        <v>10</v>
      </c>
    </row>
    <row r="845" spans="3:7" ht="15" thickBot="1" x14ac:dyDescent="0.35">
      <c r="C845" s="10">
        <v>43267</v>
      </c>
      <c r="D845" s="11">
        <v>0.5036342592592592</v>
      </c>
      <c r="E845" s="12" t="s">
        <v>9</v>
      </c>
      <c r="F845" s="12">
        <v>19</v>
      </c>
      <c r="G845" s="12" t="s">
        <v>10</v>
      </c>
    </row>
    <row r="846" spans="3:7" ht="15" thickBot="1" x14ac:dyDescent="0.35">
      <c r="C846" s="10">
        <v>43267</v>
      </c>
      <c r="D846" s="11">
        <v>0.50468750000000007</v>
      </c>
      <c r="E846" s="12" t="s">
        <v>9</v>
      </c>
      <c r="F846" s="12">
        <v>10</v>
      </c>
      <c r="G846" s="12" t="s">
        <v>11</v>
      </c>
    </row>
    <row r="847" spans="3:7" ht="15" thickBot="1" x14ac:dyDescent="0.35">
      <c r="C847" s="10">
        <v>43267</v>
      </c>
      <c r="D847" s="11">
        <v>0.50776620370370373</v>
      </c>
      <c r="E847" s="12" t="s">
        <v>9</v>
      </c>
      <c r="F847" s="12">
        <v>10</v>
      </c>
      <c r="G847" s="12" t="s">
        <v>11</v>
      </c>
    </row>
    <row r="848" spans="3:7" ht="15" thickBot="1" x14ac:dyDescent="0.35">
      <c r="C848" s="10">
        <v>43267</v>
      </c>
      <c r="D848" s="11">
        <v>0.50965277777777784</v>
      </c>
      <c r="E848" s="12" t="s">
        <v>9</v>
      </c>
      <c r="F848" s="12">
        <v>9</v>
      </c>
      <c r="G848" s="12" t="s">
        <v>11</v>
      </c>
    </row>
    <row r="849" spans="3:7" ht="15" thickBot="1" x14ac:dyDescent="0.35">
      <c r="C849" s="10">
        <v>43267</v>
      </c>
      <c r="D849" s="11">
        <v>0.51629629629629636</v>
      </c>
      <c r="E849" s="12" t="s">
        <v>9</v>
      </c>
      <c r="F849" s="12">
        <v>11</v>
      </c>
      <c r="G849" s="12" t="s">
        <v>11</v>
      </c>
    </row>
    <row r="850" spans="3:7" ht="15" thickBot="1" x14ac:dyDescent="0.35">
      <c r="C850" s="10">
        <v>43267</v>
      </c>
      <c r="D850" s="11">
        <v>0.52590277777777772</v>
      </c>
      <c r="E850" s="12" t="s">
        <v>9</v>
      </c>
      <c r="F850" s="12">
        <v>11</v>
      </c>
      <c r="G850" s="12" t="s">
        <v>10</v>
      </c>
    </row>
    <row r="851" spans="3:7" ht="15" thickBot="1" x14ac:dyDescent="0.35">
      <c r="C851" s="10">
        <v>43267</v>
      </c>
      <c r="D851" s="11">
        <v>0.54693287037037031</v>
      </c>
      <c r="E851" s="12" t="s">
        <v>9</v>
      </c>
      <c r="F851" s="12">
        <v>9</v>
      </c>
      <c r="G851" s="12" t="s">
        <v>11</v>
      </c>
    </row>
    <row r="852" spans="3:7" ht="15" thickBot="1" x14ac:dyDescent="0.35">
      <c r="C852" s="10">
        <v>43267</v>
      </c>
      <c r="D852" s="11">
        <v>0.56115740740740738</v>
      </c>
      <c r="E852" s="12" t="s">
        <v>9</v>
      </c>
      <c r="F852" s="12">
        <v>17</v>
      </c>
      <c r="G852" s="12" t="s">
        <v>11</v>
      </c>
    </row>
    <row r="853" spans="3:7" ht="15" thickBot="1" x14ac:dyDescent="0.35">
      <c r="C853" s="10">
        <v>43267</v>
      </c>
      <c r="D853" s="11">
        <v>0.56483796296296296</v>
      </c>
      <c r="E853" s="12" t="s">
        <v>9</v>
      </c>
      <c r="F853" s="12">
        <v>13</v>
      </c>
      <c r="G853" s="12" t="s">
        <v>11</v>
      </c>
    </row>
    <row r="854" spans="3:7" ht="15" thickBot="1" x14ac:dyDescent="0.35">
      <c r="C854" s="10">
        <v>43267</v>
      </c>
      <c r="D854" s="11">
        <v>0.57478009259259266</v>
      </c>
      <c r="E854" s="12" t="s">
        <v>9</v>
      </c>
      <c r="F854" s="12">
        <v>10</v>
      </c>
      <c r="G854" s="12" t="s">
        <v>11</v>
      </c>
    </row>
    <row r="855" spans="3:7" ht="15" thickBot="1" x14ac:dyDescent="0.35">
      <c r="C855" s="10">
        <v>43267</v>
      </c>
      <c r="D855" s="11">
        <v>0.57547453703703699</v>
      </c>
      <c r="E855" s="12" t="s">
        <v>9</v>
      </c>
      <c r="F855" s="12">
        <v>23</v>
      </c>
      <c r="G855" s="12" t="s">
        <v>10</v>
      </c>
    </row>
    <row r="856" spans="3:7" ht="15" thickBot="1" x14ac:dyDescent="0.35">
      <c r="C856" s="10">
        <v>43267</v>
      </c>
      <c r="D856" s="11">
        <v>0.59407407407407409</v>
      </c>
      <c r="E856" s="12" t="s">
        <v>9</v>
      </c>
      <c r="F856" s="12">
        <v>18</v>
      </c>
      <c r="G856" s="12" t="s">
        <v>10</v>
      </c>
    </row>
    <row r="857" spans="3:7" ht="15" thickBot="1" x14ac:dyDescent="0.35">
      <c r="C857" s="10">
        <v>43267</v>
      </c>
      <c r="D857" s="11">
        <v>0.60129629629629633</v>
      </c>
      <c r="E857" s="12" t="s">
        <v>9</v>
      </c>
      <c r="F857" s="12">
        <v>16</v>
      </c>
      <c r="G857" s="12" t="s">
        <v>11</v>
      </c>
    </row>
    <row r="858" spans="3:7" ht="15" thickBot="1" x14ac:dyDescent="0.35">
      <c r="C858" s="10">
        <v>43267</v>
      </c>
      <c r="D858" s="11">
        <v>0.62216435185185182</v>
      </c>
      <c r="E858" s="12" t="s">
        <v>9</v>
      </c>
      <c r="F858" s="12">
        <v>13</v>
      </c>
      <c r="G858" s="12" t="s">
        <v>11</v>
      </c>
    </row>
    <row r="859" spans="3:7" ht="15" thickBot="1" x14ac:dyDescent="0.35">
      <c r="C859" s="10">
        <v>43267</v>
      </c>
      <c r="D859" s="11">
        <v>0.6601041666666666</v>
      </c>
      <c r="E859" s="12" t="s">
        <v>9</v>
      </c>
      <c r="F859" s="12">
        <v>12</v>
      </c>
      <c r="G859" s="12" t="s">
        <v>11</v>
      </c>
    </row>
    <row r="860" spans="3:7" ht="15" thickBot="1" x14ac:dyDescent="0.35">
      <c r="C860" s="10">
        <v>43267</v>
      </c>
      <c r="D860" s="11">
        <v>0.66729166666666673</v>
      </c>
      <c r="E860" s="12" t="s">
        <v>9</v>
      </c>
      <c r="F860" s="12">
        <v>8</v>
      </c>
      <c r="G860" s="12" t="s">
        <v>11</v>
      </c>
    </row>
    <row r="861" spans="3:7" ht="15" thickBot="1" x14ac:dyDescent="0.35">
      <c r="C861" s="10">
        <v>43267</v>
      </c>
      <c r="D861" s="11">
        <v>0.67434027777777772</v>
      </c>
      <c r="E861" s="12" t="s">
        <v>9</v>
      </c>
      <c r="F861" s="12">
        <v>12</v>
      </c>
      <c r="G861" s="12" t="s">
        <v>10</v>
      </c>
    </row>
    <row r="862" spans="3:7" ht="15" thickBot="1" x14ac:dyDescent="0.35">
      <c r="C862" s="10">
        <v>43267</v>
      </c>
      <c r="D862" s="11">
        <v>0.67729166666666663</v>
      </c>
      <c r="E862" s="12" t="s">
        <v>9</v>
      </c>
      <c r="F862" s="12">
        <v>11</v>
      </c>
      <c r="G862" s="12" t="s">
        <v>11</v>
      </c>
    </row>
    <row r="863" spans="3:7" ht="15" thickBot="1" x14ac:dyDescent="0.35">
      <c r="C863" s="10">
        <v>43267</v>
      </c>
      <c r="D863" s="11">
        <v>0.67995370370370367</v>
      </c>
      <c r="E863" s="12" t="s">
        <v>9</v>
      </c>
      <c r="F863" s="12">
        <v>10</v>
      </c>
      <c r="G863" s="12" t="s">
        <v>11</v>
      </c>
    </row>
    <row r="864" spans="3:7" ht="15" thickBot="1" x14ac:dyDescent="0.35">
      <c r="C864" s="10">
        <v>43267</v>
      </c>
      <c r="D864" s="11">
        <v>0.69464120370370364</v>
      </c>
      <c r="E864" s="12" t="s">
        <v>9</v>
      </c>
      <c r="F864" s="12">
        <v>10</v>
      </c>
      <c r="G864" s="12" t="s">
        <v>10</v>
      </c>
    </row>
    <row r="865" spans="3:7" ht="15" thickBot="1" x14ac:dyDescent="0.35">
      <c r="C865" s="10">
        <v>43267</v>
      </c>
      <c r="D865" s="11">
        <v>0.69545138888888891</v>
      </c>
      <c r="E865" s="12" t="s">
        <v>9</v>
      </c>
      <c r="F865" s="12">
        <v>9</v>
      </c>
      <c r="G865" s="12" t="s">
        <v>11</v>
      </c>
    </row>
    <row r="866" spans="3:7" ht="15" thickBot="1" x14ac:dyDescent="0.35">
      <c r="C866" s="10">
        <v>43267</v>
      </c>
      <c r="D866" s="11">
        <v>0.69546296296296306</v>
      </c>
      <c r="E866" s="12" t="s">
        <v>9</v>
      </c>
      <c r="F866" s="12">
        <v>9</v>
      </c>
      <c r="G866" s="12" t="s">
        <v>11</v>
      </c>
    </row>
    <row r="867" spans="3:7" ht="15" thickBot="1" x14ac:dyDescent="0.35">
      <c r="C867" s="10">
        <v>43267</v>
      </c>
      <c r="D867" s="11">
        <v>0.69547453703703699</v>
      </c>
      <c r="E867" s="12" t="s">
        <v>9</v>
      </c>
      <c r="F867" s="12">
        <v>7</v>
      </c>
      <c r="G867" s="12" t="s">
        <v>11</v>
      </c>
    </row>
    <row r="868" spans="3:7" ht="15" thickBot="1" x14ac:dyDescent="0.35">
      <c r="C868" s="10">
        <v>43267</v>
      </c>
      <c r="D868" s="11">
        <v>0.69548611111111114</v>
      </c>
      <c r="E868" s="12" t="s">
        <v>9</v>
      </c>
      <c r="F868" s="12">
        <v>10</v>
      </c>
      <c r="G868" s="12" t="s">
        <v>11</v>
      </c>
    </row>
    <row r="869" spans="3:7" ht="15" thickBot="1" x14ac:dyDescent="0.35">
      <c r="C869" s="10">
        <v>43267</v>
      </c>
      <c r="D869" s="11">
        <v>0.69557870370370367</v>
      </c>
      <c r="E869" s="12" t="s">
        <v>9</v>
      </c>
      <c r="F869" s="12">
        <v>12</v>
      </c>
      <c r="G869" s="12" t="s">
        <v>11</v>
      </c>
    </row>
    <row r="870" spans="3:7" ht="15" thickBot="1" x14ac:dyDescent="0.35">
      <c r="C870" s="10">
        <v>43267</v>
      </c>
      <c r="D870" s="11">
        <v>0.71534722222222225</v>
      </c>
      <c r="E870" s="12" t="s">
        <v>9</v>
      </c>
      <c r="F870" s="12">
        <v>11</v>
      </c>
      <c r="G870" s="12" t="s">
        <v>10</v>
      </c>
    </row>
    <row r="871" spans="3:7" ht="15" thickBot="1" x14ac:dyDescent="0.35">
      <c r="C871" s="10">
        <v>43267</v>
      </c>
      <c r="D871" s="11">
        <v>0.74482638888888886</v>
      </c>
      <c r="E871" s="12" t="s">
        <v>9</v>
      </c>
      <c r="F871" s="12">
        <v>11</v>
      </c>
      <c r="G871" s="12" t="s">
        <v>11</v>
      </c>
    </row>
    <row r="872" spans="3:7" ht="15" thickBot="1" x14ac:dyDescent="0.35">
      <c r="C872" s="10">
        <v>43267</v>
      </c>
      <c r="D872" s="11">
        <v>0.74848379629629624</v>
      </c>
      <c r="E872" s="12" t="s">
        <v>9</v>
      </c>
      <c r="F872" s="12">
        <v>10</v>
      </c>
      <c r="G872" s="12" t="s">
        <v>11</v>
      </c>
    </row>
    <row r="873" spans="3:7" ht="15" thickBot="1" x14ac:dyDescent="0.35">
      <c r="C873" s="10">
        <v>43267</v>
      </c>
      <c r="D873" s="11">
        <v>0.74856481481481474</v>
      </c>
      <c r="E873" s="12" t="s">
        <v>9</v>
      </c>
      <c r="F873" s="12">
        <v>12</v>
      </c>
      <c r="G873" s="12" t="s">
        <v>11</v>
      </c>
    </row>
    <row r="874" spans="3:7" ht="15" thickBot="1" x14ac:dyDescent="0.35">
      <c r="C874" s="10">
        <v>43267</v>
      </c>
      <c r="D874" s="11">
        <v>0.75354166666666667</v>
      </c>
      <c r="E874" s="12" t="s">
        <v>9</v>
      </c>
      <c r="F874" s="12">
        <v>21</v>
      </c>
      <c r="G874" s="12" t="s">
        <v>10</v>
      </c>
    </row>
    <row r="875" spans="3:7" ht="15" thickBot="1" x14ac:dyDescent="0.35">
      <c r="C875" s="10">
        <v>43267</v>
      </c>
      <c r="D875" s="11">
        <v>0.77807870370370369</v>
      </c>
      <c r="E875" s="12" t="s">
        <v>9</v>
      </c>
      <c r="F875" s="12">
        <v>21</v>
      </c>
      <c r="G875" s="12" t="s">
        <v>10</v>
      </c>
    </row>
    <row r="876" spans="3:7" ht="15" thickBot="1" x14ac:dyDescent="0.35">
      <c r="C876" s="10">
        <v>43267</v>
      </c>
      <c r="D876" s="11">
        <v>0.82322916666666668</v>
      </c>
      <c r="E876" s="12" t="s">
        <v>9</v>
      </c>
      <c r="F876" s="12">
        <v>14</v>
      </c>
      <c r="G876" s="12" t="s">
        <v>11</v>
      </c>
    </row>
    <row r="877" spans="3:7" ht="15" thickBot="1" x14ac:dyDescent="0.35">
      <c r="C877" s="10">
        <v>43267</v>
      </c>
      <c r="D877" s="11">
        <v>0.82325231481481476</v>
      </c>
      <c r="E877" s="12" t="s">
        <v>9</v>
      </c>
      <c r="F877" s="12">
        <v>10</v>
      </c>
      <c r="G877" s="12" t="s">
        <v>11</v>
      </c>
    </row>
    <row r="878" spans="3:7" ht="15" thickBot="1" x14ac:dyDescent="0.35">
      <c r="C878" s="10">
        <v>43267</v>
      </c>
      <c r="D878" s="11">
        <v>0.82508101851851856</v>
      </c>
      <c r="E878" s="12" t="s">
        <v>9</v>
      </c>
      <c r="F878" s="12">
        <v>11</v>
      </c>
      <c r="G878" s="12" t="s">
        <v>11</v>
      </c>
    </row>
    <row r="879" spans="3:7" ht="15" thickBot="1" x14ac:dyDescent="0.35">
      <c r="C879" s="10">
        <v>43267</v>
      </c>
      <c r="D879" s="11">
        <v>0.84946759259259252</v>
      </c>
      <c r="E879" s="12" t="s">
        <v>9</v>
      </c>
      <c r="F879" s="12">
        <v>10</v>
      </c>
      <c r="G879" s="12" t="s">
        <v>11</v>
      </c>
    </row>
    <row r="880" spans="3:7" ht="15" thickBot="1" x14ac:dyDescent="0.35">
      <c r="C880" s="10">
        <v>43267</v>
      </c>
      <c r="D880" s="11">
        <v>0.85398148148148145</v>
      </c>
      <c r="E880" s="12" t="s">
        <v>9</v>
      </c>
      <c r="F880" s="12">
        <v>24</v>
      </c>
      <c r="G880" s="12" t="s">
        <v>10</v>
      </c>
    </row>
    <row r="881" spans="3:7" ht="15" thickBot="1" x14ac:dyDescent="0.35">
      <c r="C881" s="10">
        <v>43267</v>
      </c>
      <c r="D881" s="11">
        <v>0.90304398148148157</v>
      </c>
      <c r="E881" s="12" t="s">
        <v>9</v>
      </c>
      <c r="F881" s="12">
        <v>13</v>
      </c>
      <c r="G881" s="12" t="s">
        <v>10</v>
      </c>
    </row>
    <row r="882" spans="3:7" ht="15" thickBot="1" x14ac:dyDescent="0.35">
      <c r="C882" s="10">
        <v>43267</v>
      </c>
      <c r="D882" s="11">
        <v>0.95484953703703701</v>
      </c>
      <c r="E882" s="12" t="s">
        <v>9</v>
      </c>
      <c r="F882" s="12">
        <v>22</v>
      </c>
      <c r="G882" s="12" t="s">
        <v>10</v>
      </c>
    </row>
    <row r="883" spans="3:7" ht="15" thickBot="1" x14ac:dyDescent="0.35">
      <c r="C883" s="10">
        <v>43267</v>
      </c>
      <c r="D883" s="11">
        <v>0.96998842592592593</v>
      </c>
      <c r="E883" s="12" t="s">
        <v>9</v>
      </c>
      <c r="F883" s="12">
        <v>30</v>
      </c>
      <c r="G883" s="12" t="s">
        <v>11</v>
      </c>
    </row>
    <row r="884" spans="3:7" ht="15" thickBot="1" x14ac:dyDescent="0.35">
      <c r="C884" s="10">
        <v>43267</v>
      </c>
      <c r="D884" s="11">
        <v>0.97251157407407407</v>
      </c>
      <c r="E884" s="12" t="s">
        <v>9</v>
      </c>
      <c r="F884" s="12">
        <v>10</v>
      </c>
      <c r="G884" s="12" t="s">
        <v>11</v>
      </c>
    </row>
    <row r="885" spans="3:7" ht="15" thickBot="1" x14ac:dyDescent="0.35">
      <c r="C885" s="10">
        <v>43267</v>
      </c>
      <c r="D885" s="11">
        <v>0.99994212962962958</v>
      </c>
      <c r="E885" s="12" t="s">
        <v>9</v>
      </c>
      <c r="F885" s="12">
        <v>10</v>
      </c>
      <c r="G885" s="12" t="s">
        <v>10</v>
      </c>
    </row>
    <row r="886" spans="3:7" ht="15" thickBot="1" x14ac:dyDescent="0.35">
      <c r="C886" s="10">
        <v>43268</v>
      </c>
      <c r="D886" s="11">
        <v>2.7928240740740743E-2</v>
      </c>
      <c r="E886" s="12" t="s">
        <v>9</v>
      </c>
      <c r="F886" s="12">
        <v>10</v>
      </c>
      <c r="G886" s="12" t="s">
        <v>10</v>
      </c>
    </row>
    <row r="887" spans="3:7" ht="15" thickBot="1" x14ac:dyDescent="0.35">
      <c r="C887" s="10">
        <v>43268</v>
      </c>
      <c r="D887" s="11">
        <v>0.33189814814814816</v>
      </c>
      <c r="E887" s="12" t="s">
        <v>9</v>
      </c>
      <c r="F887" s="12">
        <v>10</v>
      </c>
      <c r="G887" s="12" t="s">
        <v>11</v>
      </c>
    </row>
    <row r="888" spans="3:7" ht="15" thickBot="1" x14ac:dyDescent="0.35">
      <c r="C888" s="10">
        <v>43268</v>
      </c>
      <c r="D888" s="11">
        <v>0.40863425925925928</v>
      </c>
      <c r="E888" s="12" t="s">
        <v>9</v>
      </c>
      <c r="F888" s="12">
        <v>11</v>
      </c>
      <c r="G888" s="12" t="s">
        <v>10</v>
      </c>
    </row>
    <row r="889" spans="3:7" ht="15" thickBot="1" x14ac:dyDescent="0.35">
      <c r="C889" s="10">
        <v>43268</v>
      </c>
      <c r="D889" s="11">
        <v>0.4100462962962963</v>
      </c>
      <c r="E889" s="12" t="s">
        <v>9</v>
      </c>
      <c r="F889" s="12">
        <v>26</v>
      </c>
      <c r="G889" s="12" t="s">
        <v>10</v>
      </c>
    </row>
    <row r="890" spans="3:7" ht="15" thickBot="1" x14ac:dyDescent="0.35">
      <c r="C890" s="10">
        <v>43268</v>
      </c>
      <c r="D890" s="11">
        <v>0.41204861111111107</v>
      </c>
      <c r="E890" s="12" t="s">
        <v>9</v>
      </c>
      <c r="F890" s="12">
        <v>13</v>
      </c>
      <c r="G890" s="12" t="s">
        <v>11</v>
      </c>
    </row>
    <row r="891" spans="3:7" ht="15" thickBot="1" x14ac:dyDescent="0.35">
      <c r="C891" s="10">
        <v>43268</v>
      </c>
      <c r="D891" s="11">
        <v>0.41351851851851856</v>
      </c>
      <c r="E891" s="12" t="s">
        <v>9</v>
      </c>
      <c r="F891" s="12">
        <v>10</v>
      </c>
      <c r="G891" s="12" t="s">
        <v>11</v>
      </c>
    </row>
    <row r="892" spans="3:7" ht="15" thickBot="1" x14ac:dyDescent="0.35">
      <c r="C892" s="10">
        <v>43268</v>
      </c>
      <c r="D892" s="11">
        <v>0.41538194444444443</v>
      </c>
      <c r="E892" s="12" t="s">
        <v>9</v>
      </c>
      <c r="F892" s="12">
        <v>12</v>
      </c>
      <c r="G892" s="12" t="s">
        <v>11</v>
      </c>
    </row>
    <row r="893" spans="3:7" ht="15" thickBot="1" x14ac:dyDescent="0.35">
      <c r="C893" s="10">
        <v>43268</v>
      </c>
      <c r="D893" s="11">
        <v>0.42739583333333336</v>
      </c>
      <c r="E893" s="12" t="s">
        <v>9</v>
      </c>
      <c r="F893" s="12">
        <v>15</v>
      </c>
      <c r="G893" s="12" t="s">
        <v>10</v>
      </c>
    </row>
    <row r="894" spans="3:7" ht="15" thickBot="1" x14ac:dyDescent="0.35">
      <c r="C894" s="10">
        <v>43268</v>
      </c>
      <c r="D894" s="11">
        <v>0.43543981481481481</v>
      </c>
      <c r="E894" s="12" t="s">
        <v>9</v>
      </c>
      <c r="F894" s="12">
        <v>12</v>
      </c>
      <c r="G894" s="12" t="s">
        <v>11</v>
      </c>
    </row>
    <row r="895" spans="3:7" ht="15" thickBot="1" x14ac:dyDescent="0.35">
      <c r="C895" s="10">
        <v>43268</v>
      </c>
      <c r="D895" s="11">
        <v>0.43561342592592595</v>
      </c>
      <c r="E895" s="12" t="s">
        <v>9</v>
      </c>
      <c r="F895" s="12">
        <v>12</v>
      </c>
      <c r="G895" s="12" t="s">
        <v>11</v>
      </c>
    </row>
    <row r="896" spans="3:7" ht="15" thickBot="1" x14ac:dyDescent="0.35">
      <c r="C896" s="10">
        <v>43268</v>
      </c>
      <c r="D896" s="11">
        <v>0.44993055555555556</v>
      </c>
      <c r="E896" s="12" t="s">
        <v>9</v>
      </c>
      <c r="F896" s="12">
        <v>10</v>
      </c>
      <c r="G896" s="12" t="s">
        <v>10</v>
      </c>
    </row>
    <row r="897" spans="3:7" ht="15" thickBot="1" x14ac:dyDescent="0.35">
      <c r="C897" s="10">
        <v>43268</v>
      </c>
      <c r="D897" s="11">
        <v>0.44997685185185188</v>
      </c>
      <c r="E897" s="12" t="s">
        <v>9</v>
      </c>
      <c r="F897" s="12">
        <v>11</v>
      </c>
      <c r="G897" s="12" t="s">
        <v>10</v>
      </c>
    </row>
    <row r="898" spans="3:7" ht="15" thickBot="1" x14ac:dyDescent="0.35">
      <c r="C898" s="10">
        <v>43268</v>
      </c>
      <c r="D898" s="11">
        <v>0.45</v>
      </c>
      <c r="E898" s="12" t="s">
        <v>9</v>
      </c>
      <c r="F898" s="12">
        <v>8</v>
      </c>
      <c r="G898" s="12" t="s">
        <v>10</v>
      </c>
    </row>
    <row r="899" spans="3:7" ht="15" thickBot="1" x14ac:dyDescent="0.35">
      <c r="C899" s="10">
        <v>43268</v>
      </c>
      <c r="D899" s="11">
        <v>0.45005787037037037</v>
      </c>
      <c r="E899" s="12" t="s">
        <v>9</v>
      </c>
      <c r="F899" s="12">
        <v>9</v>
      </c>
      <c r="G899" s="12" t="s">
        <v>10</v>
      </c>
    </row>
    <row r="900" spans="3:7" ht="15" thickBot="1" x14ac:dyDescent="0.35">
      <c r="C900" s="10">
        <v>43268</v>
      </c>
      <c r="D900" s="11">
        <v>0.45170138888888894</v>
      </c>
      <c r="E900" s="12" t="s">
        <v>9</v>
      </c>
      <c r="F900" s="12">
        <v>19</v>
      </c>
      <c r="G900" s="12" t="s">
        <v>10</v>
      </c>
    </row>
    <row r="901" spans="3:7" ht="15" thickBot="1" x14ac:dyDescent="0.35">
      <c r="C901" s="10">
        <v>43268</v>
      </c>
      <c r="D901" s="11">
        <v>0.46574074074074073</v>
      </c>
      <c r="E901" s="12" t="s">
        <v>9</v>
      </c>
      <c r="F901" s="12">
        <v>18</v>
      </c>
      <c r="G901" s="12" t="s">
        <v>11</v>
      </c>
    </row>
    <row r="902" spans="3:7" ht="15" thickBot="1" x14ac:dyDescent="0.35">
      <c r="C902" s="10">
        <v>43268</v>
      </c>
      <c r="D902" s="11">
        <v>0.47207175925925932</v>
      </c>
      <c r="E902" s="12" t="s">
        <v>9</v>
      </c>
      <c r="F902" s="12">
        <v>18</v>
      </c>
      <c r="G902" s="12" t="s">
        <v>10</v>
      </c>
    </row>
    <row r="903" spans="3:7" ht="15" thickBot="1" x14ac:dyDescent="0.35">
      <c r="C903" s="10">
        <v>43268</v>
      </c>
      <c r="D903" s="11">
        <v>0.47612268518518519</v>
      </c>
      <c r="E903" s="12" t="s">
        <v>9</v>
      </c>
      <c r="F903" s="12">
        <v>13</v>
      </c>
      <c r="G903" s="12" t="s">
        <v>11</v>
      </c>
    </row>
    <row r="904" spans="3:7" ht="15" thickBot="1" x14ac:dyDescent="0.35">
      <c r="C904" s="10">
        <v>43268</v>
      </c>
      <c r="D904" s="11">
        <v>0.48505787037037035</v>
      </c>
      <c r="E904" s="12" t="s">
        <v>9</v>
      </c>
      <c r="F904" s="12">
        <v>10</v>
      </c>
      <c r="G904" s="12" t="s">
        <v>11</v>
      </c>
    </row>
    <row r="905" spans="3:7" ht="15" thickBot="1" x14ac:dyDescent="0.35">
      <c r="C905" s="10">
        <v>43268</v>
      </c>
      <c r="D905" s="11">
        <v>0.48743055555555559</v>
      </c>
      <c r="E905" s="12" t="s">
        <v>9</v>
      </c>
      <c r="F905" s="12">
        <v>11</v>
      </c>
      <c r="G905" s="12" t="s">
        <v>11</v>
      </c>
    </row>
    <row r="906" spans="3:7" ht="15" thickBot="1" x14ac:dyDescent="0.35">
      <c r="C906" s="10">
        <v>43268</v>
      </c>
      <c r="D906" s="11">
        <v>0.50123842592592593</v>
      </c>
      <c r="E906" s="12" t="s">
        <v>9</v>
      </c>
      <c r="F906" s="12">
        <v>12</v>
      </c>
      <c r="G906" s="12" t="s">
        <v>11</v>
      </c>
    </row>
    <row r="907" spans="3:7" ht="15" thickBot="1" x14ac:dyDescent="0.35">
      <c r="C907" s="10">
        <v>43268</v>
      </c>
      <c r="D907" s="11">
        <v>0.50343749999999998</v>
      </c>
      <c r="E907" s="12" t="s">
        <v>9</v>
      </c>
      <c r="F907" s="12">
        <v>20</v>
      </c>
      <c r="G907" s="12" t="s">
        <v>10</v>
      </c>
    </row>
    <row r="908" spans="3:7" ht="15" thickBot="1" x14ac:dyDescent="0.35">
      <c r="C908" s="10">
        <v>43268</v>
      </c>
      <c r="D908" s="11">
        <v>0.50505787037037042</v>
      </c>
      <c r="E908" s="12" t="s">
        <v>9</v>
      </c>
      <c r="F908" s="12">
        <v>19</v>
      </c>
      <c r="G908" s="12" t="s">
        <v>10</v>
      </c>
    </row>
    <row r="909" spans="3:7" ht="15" thickBot="1" x14ac:dyDescent="0.35">
      <c r="C909" s="10">
        <v>43268</v>
      </c>
      <c r="D909" s="11">
        <v>0.50613425925925926</v>
      </c>
      <c r="E909" s="12" t="s">
        <v>9</v>
      </c>
      <c r="F909" s="12">
        <v>12</v>
      </c>
      <c r="G909" s="12" t="s">
        <v>11</v>
      </c>
    </row>
    <row r="910" spans="3:7" ht="15" thickBot="1" x14ac:dyDescent="0.35">
      <c r="C910" s="10">
        <v>43268</v>
      </c>
      <c r="D910" s="11">
        <v>0.51645833333333335</v>
      </c>
      <c r="E910" s="12" t="s">
        <v>9</v>
      </c>
      <c r="F910" s="12">
        <v>10</v>
      </c>
      <c r="G910" s="12" t="s">
        <v>11</v>
      </c>
    </row>
    <row r="911" spans="3:7" ht="15" thickBot="1" x14ac:dyDescent="0.35">
      <c r="C911" s="10">
        <v>43268</v>
      </c>
      <c r="D911" s="11">
        <v>0.53452546296296299</v>
      </c>
      <c r="E911" s="12" t="s">
        <v>9</v>
      </c>
      <c r="F911" s="12">
        <v>17</v>
      </c>
      <c r="G911" s="12" t="s">
        <v>10</v>
      </c>
    </row>
    <row r="912" spans="3:7" ht="15" thickBot="1" x14ac:dyDescent="0.35">
      <c r="C912" s="10">
        <v>43268</v>
      </c>
      <c r="D912" s="11">
        <v>0.54459490740740735</v>
      </c>
      <c r="E912" s="12" t="s">
        <v>9</v>
      </c>
      <c r="F912" s="12">
        <v>17</v>
      </c>
      <c r="G912" s="12" t="s">
        <v>11</v>
      </c>
    </row>
    <row r="913" spans="3:7" ht="15" thickBot="1" x14ac:dyDescent="0.35">
      <c r="C913" s="10">
        <v>43268</v>
      </c>
      <c r="D913" s="11">
        <v>0.54592592592592593</v>
      </c>
      <c r="E913" s="12" t="s">
        <v>9</v>
      </c>
      <c r="F913" s="12">
        <v>12</v>
      </c>
      <c r="G913" s="12" t="s">
        <v>11</v>
      </c>
    </row>
    <row r="914" spans="3:7" ht="15" thickBot="1" x14ac:dyDescent="0.35">
      <c r="C914" s="10">
        <v>43268</v>
      </c>
      <c r="D914" s="11">
        <v>0.54689814814814819</v>
      </c>
      <c r="E914" s="12" t="s">
        <v>9</v>
      </c>
      <c r="F914" s="12">
        <v>22</v>
      </c>
      <c r="G914" s="12" t="s">
        <v>10</v>
      </c>
    </row>
    <row r="915" spans="3:7" ht="15" thickBot="1" x14ac:dyDescent="0.35">
      <c r="C915" s="10">
        <v>43268</v>
      </c>
      <c r="D915" s="11">
        <v>0.54696759259259264</v>
      </c>
      <c r="E915" s="12" t="s">
        <v>9</v>
      </c>
      <c r="F915" s="12">
        <v>23</v>
      </c>
      <c r="G915" s="12" t="s">
        <v>10</v>
      </c>
    </row>
    <row r="916" spans="3:7" ht="15" thickBot="1" x14ac:dyDescent="0.35">
      <c r="C916" s="10">
        <v>43268</v>
      </c>
      <c r="D916" s="11">
        <v>0.54840277777777779</v>
      </c>
      <c r="E916" s="12" t="s">
        <v>9</v>
      </c>
      <c r="F916" s="12">
        <v>20</v>
      </c>
      <c r="G916" s="12" t="s">
        <v>10</v>
      </c>
    </row>
    <row r="917" spans="3:7" ht="15" thickBot="1" x14ac:dyDescent="0.35">
      <c r="C917" s="10">
        <v>43268</v>
      </c>
      <c r="D917" s="11">
        <v>0.55376157407407411</v>
      </c>
      <c r="E917" s="12" t="s">
        <v>9</v>
      </c>
      <c r="F917" s="12">
        <v>11</v>
      </c>
      <c r="G917" s="12" t="s">
        <v>11</v>
      </c>
    </row>
    <row r="918" spans="3:7" ht="15" thickBot="1" x14ac:dyDescent="0.35">
      <c r="C918" s="10">
        <v>43268</v>
      </c>
      <c r="D918" s="11">
        <v>0.55586805555555552</v>
      </c>
      <c r="E918" s="12" t="s">
        <v>9</v>
      </c>
      <c r="F918" s="12">
        <v>26</v>
      </c>
      <c r="G918" s="12" t="s">
        <v>10</v>
      </c>
    </row>
    <row r="919" spans="3:7" ht="15" thickBot="1" x14ac:dyDescent="0.35">
      <c r="C919" s="10">
        <v>43268</v>
      </c>
      <c r="D919" s="11">
        <v>0.55953703703703705</v>
      </c>
      <c r="E919" s="12" t="s">
        <v>9</v>
      </c>
      <c r="F919" s="12">
        <v>20</v>
      </c>
      <c r="G919" s="12" t="s">
        <v>11</v>
      </c>
    </row>
    <row r="920" spans="3:7" ht="15" thickBot="1" x14ac:dyDescent="0.35">
      <c r="C920" s="10">
        <v>43268</v>
      </c>
      <c r="D920" s="11">
        <v>0.5710763888888889</v>
      </c>
      <c r="E920" s="12" t="s">
        <v>9</v>
      </c>
      <c r="F920" s="12">
        <v>13</v>
      </c>
      <c r="G920" s="12" t="s">
        <v>11</v>
      </c>
    </row>
    <row r="921" spans="3:7" ht="15" thickBot="1" x14ac:dyDescent="0.35">
      <c r="C921" s="10">
        <v>43268</v>
      </c>
      <c r="D921" s="11">
        <v>0.57108796296296294</v>
      </c>
      <c r="E921" s="12" t="s">
        <v>9</v>
      </c>
      <c r="F921" s="12">
        <v>38</v>
      </c>
      <c r="G921" s="12" t="s">
        <v>11</v>
      </c>
    </row>
    <row r="922" spans="3:7" ht="15" thickBot="1" x14ac:dyDescent="0.35">
      <c r="C922" s="10">
        <v>43268</v>
      </c>
      <c r="D922" s="11">
        <v>0.57116898148148143</v>
      </c>
      <c r="E922" s="12" t="s">
        <v>9</v>
      </c>
      <c r="F922" s="12">
        <v>10</v>
      </c>
      <c r="G922" s="12" t="s">
        <v>11</v>
      </c>
    </row>
    <row r="923" spans="3:7" ht="15" thickBot="1" x14ac:dyDescent="0.35">
      <c r="C923" s="10">
        <v>43268</v>
      </c>
      <c r="D923" s="11">
        <v>0.57143518518518521</v>
      </c>
      <c r="E923" s="12" t="s">
        <v>9</v>
      </c>
      <c r="F923" s="12">
        <v>15</v>
      </c>
      <c r="G923" s="12" t="s">
        <v>11</v>
      </c>
    </row>
    <row r="924" spans="3:7" ht="15" thickBot="1" x14ac:dyDescent="0.35">
      <c r="C924" s="10">
        <v>43268</v>
      </c>
      <c r="D924" s="11">
        <v>0.57181712962962961</v>
      </c>
      <c r="E924" s="12" t="s">
        <v>9</v>
      </c>
      <c r="F924" s="12">
        <v>11</v>
      </c>
      <c r="G924" s="12" t="s">
        <v>11</v>
      </c>
    </row>
    <row r="925" spans="3:7" ht="15" thickBot="1" x14ac:dyDescent="0.35">
      <c r="C925" s="10">
        <v>43268</v>
      </c>
      <c r="D925" s="11">
        <v>0.57329861111111113</v>
      </c>
      <c r="E925" s="12" t="s">
        <v>9</v>
      </c>
      <c r="F925" s="12">
        <v>13</v>
      </c>
      <c r="G925" s="12" t="s">
        <v>11</v>
      </c>
    </row>
    <row r="926" spans="3:7" ht="15" thickBot="1" x14ac:dyDescent="0.35">
      <c r="C926" s="10">
        <v>43268</v>
      </c>
      <c r="D926" s="11">
        <v>0.57331018518518517</v>
      </c>
      <c r="E926" s="12" t="s">
        <v>9</v>
      </c>
      <c r="F926" s="12">
        <v>13</v>
      </c>
      <c r="G926" s="12" t="s">
        <v>11</v>
      </c>
    </row>
    <row r="927" spans="3:7" ht="15" thickBot="1" x14ac:dyDescent="0.35">
      <c r="C927" s="10">
        <v>43268</v>
      </c>
      <c r="D927" s="11">
        <v>0.57336805555555559</v>
      </c>
      <c r="E927" s="12" t="s">
        <v>9</v>
      </c>
      <c r="F927" s="12">
        <v>11</v>
      </c>
      <c r="G927" s="12" t="s">
        <v>11</v>
      </c>
    </row>
    <row r="928" spans="3:7" ht="15" thickBot="1" x14ac:dyDescent="0.35">
      <c r="C928" s="10">
        <v>43268</v>
      </c>
      <c r="D928" s="11">
        <v>0.57649305555555552</v>
      </c>
      <c r="E928" s="12" t="s">
        <v>9</v>
      </c>
      <c r="F928" s="12">
        <v>22</v>
      </c>
      <c r="G928" s="12" t="s">
        <v>10</v>
      </c>
    </row>
    <row r="929" spans="3:7" ht="15" thickBot="1" x14ac:dyDescent="0.35">
      <c r="C929" s="10">
        <v>43268</v>
      </c>
      <c r="D929" s="11">
        <v>0.59247685185185184</v>
      </c>
      <c r="E929" s="12" t="s">
        <v>9</v>
      </c>
      <c r="F929" s="12">
        <v>12</v>
      </c>
      <c r="G929" s="12" t="s">
        <v>11</v>
      </c>
    </row>
    <row r="930" spans="3:7" ht="15" thickBot="1" x14ac:dyDescent="0.35">
      <c r="C930" s="10">
        <v>43268</v>
      </c>
      <c r="D930" s="11">
        <v>0.59252314814814822</v>
      </c>
      <c r="E930" s="12" t="s">
        <v>9</v>
      </c>
      <c r="F930" s="12">
        <v>10</v>
      </c>
      <c r="G930" s="12" t="s">
        <v>11</v>
      </c>
    </row>
    <row r="931" spans="3:7" ht="15" thickBot="1" x14ac:dyDescent="0.35">
      <c r="C931" s="10">
        <v>43268</v>
      </c>
      <c r="D931" s="11">
        <v>0.59305555555555556</v>
      </c>
      <c r="E931" s="12" t="s">
        <v>9</v>
      </c>
      <c r="F931" s="12">
        <v>16</v>
      </c>
      <c r="G931" s="12" t="s">
        <v>10</v>
      </c>
    </row>
    <row r="932" spans="3:7" ht="15" thickBot="1" x14ac:dyDescent="0.35">
      <c r="C932" s="10">
        <v>43268</v>
      </c>
      <c r="D932" s="11">
        <v>0.6028472222222222</v>
      </c>
      <c r="E932" s="12" t="s">
        <v>9</v>
      </c>
      <c r="F932" s="12">
        <v>24</v>
      </c>
      <c r="G932" s="12" t="s">
        <v>10</v>
      </c>
    </row>
    <row r="933" spans="3:7" ht="15" thickBot="1" x14ac:dyDescent="0.35">
      <c r="C933" s="10">
        <v>43268</v>
      </c>
      <c r="D933" s="11">
        <v>0.609375</v>
      </c>
      <c r="E933" s="12" t="s">
        <v>9</v>
      </c>
      <c r="F933" s="12">
        <v>23</v>
      </c>
      <c r="G933" s="12" t="s">
        <v>10</v>
      </c>
    </row>
    <row r="934" spans="3:7" ht="15" thickBot="1" x14ac:dyDescent="0.35">
      <c r="C934" s="10">
        <v>43268</v>
      </c>
      <c r="D934" s="11">
        <v>0.61922453703703706</v>
      </c>
      <c r="E934" s="12" t="s">
        <v>9</v>
      </c>
      <c r="F934" s="12">
        <v>18</v>
      </c>
      <c r="G934" s="12" t="s">
        <v>11</v>
      </c>
    </row>
    <row r="935" spans="3:7" ht="15" thickBot="1" x14ac:dyDescent="0.35">
      <c r="C935" s="10">
        <v>43268</v>
      </c>
      <c r="D935" s="11">
        <v>0.62107638888888894</v>
      </c>
      <c r="E935" s="12" t="s">
        <v>9</v>
      </c>
      <c r="F935" s="12">
        <v>11</v>
      </c>
      <c r="G935" s="12" t="s">
        <v>10</v>
      </c>
    </row>
    <row r="936" spans="3:7" ht="15" thickBot="1" x14ac:dyDescent="0.35">
      <c r="C936" s="10">
        <v>43268</v>
      </c>
      <c r="D936" s="11">
        <v>0.62292824074074071</v>
      </c>
      <c r="E936" s="12" t="s">
        <v>9</v>
      </c>
      <c r="F936" s="12">
        <v>16</v>
      </c>
      <c r="G936" s="12" t="s">
        <v>10</v>
      </c>
    </row>
    <row r="937" spans="3:7" ht="15" thickBot="1" x14ac:dyDescent="0.35">
      <c r="C937" s="10">
        <v>43268</v>
      </c>
      <c r="D937" s="11">
        <v>0.62468749999999995</v>
      </c>
      <c r="E937" s="12" t="s">
        <v>9</v>
      </c>
      <c r="F937" s="12">
        <v>29</v>
      </c>
      <c r="G937" s="12" t="s">
        <v>10</v>
      </c>
    </row>
    <row r="938" spans="3:7" ht="15" thickBot="1" x14ac:dyDescent="0.35">
      <c r="C938" s="10">
        <v>43268</v>
      </c>
      <c r="D938" s="11">
        <v>0.63457175925925924</v>
      </c>
      <c r="E938" s="12" t="s">
        <v>9</v>
      </c>
      <c r="F938" s="12">
        <v>10</v>
      </c>
      <c r="G938" s="12" t="s">
        <v>10</v>
      </c>
    </row>
    <row r="939" spans="3:7" ht="15" thickBot="1" x14ac:dyDescent="0.35">
      <c r="C939" s="10">
        <v>43268</v>
      </c>
      <c r="D939" s="11">
        <v>0.63545138888888886</v>
      </c>
      <c r="E939" s="12" t="s">
        <v>9</v>
      </c>
      <c r="F939" s="12">
        <v>14</v>
      </c>
      <c r="G939" s="12" t="s">
        <v>11</v>
      </c>
    </row>
    <row r="940" spans="3:7" ht="15" thickBot="1" x14ac:dyDescent="0.35">
      <c r="C940" s="10">
        <v>43268</v>
      </c>
      <c r="D940" s="11">
        <v>0.63589120370370367</v>
      </c>
      <c r="E940" s="12" t="s">
        <v>9</v>
      </c>
      <c r="F940" s="12">
        <v>19</v>
      </c>
      <c r="G940" s="12" t="s">
        <v>11</v>
      </c>
    </row>
    <row r="941" spans="3:7" ht="15" thickBot="1" x14ac:dyDescent="0.35">
      <c r="C941" s="10">
        <v>43268</v>
      </c>
      <c r="D941" s="11">
        <v>0.63591435185185186</v>
      </c>
      <c r="E941" s="12" t="s">
        <v>9</v>
      </c>
      <c r="F941" s="12">
        <v>20</v>
      </c>
      <c r="G941" s="12" t="s">
        <v>11</v>
      </c>
    </row>
    <row r="942" spans="3:7" ht="15" thickBot="1" x14ac:dyDescent="0.35">
      <c r="C942" s="10">
        <v>43268</v>
      </c>
      <c r="D942" s="11">
        <v>0.63596064814814812</v>
      </c>
      <c r="E942" s="12" t="s">
        <v>9</v>
      </c>
      <c r="F942" s="12">
        <v>16</v>
      </c>
      <c r="G942" s="12" t="s">
        <v>11</v>
      </c>
    </row>
    <row r="943" spans="3:7" ht="15" thickBot="1" x14ac:dyDescent="0.35">
      <c r="C943" s="10">
        <v>43268</v>
      </c>
      <c r="D943" s="11">
        <v>0.63704861111111111</v>
      </c>
      <c r="E943" s="12" t="s">
        <v>9</v>
      </c>
      <c r="F943" s="12">
        <v>16</v>
      </c>
      <c r="G943" s="12" t="s">
        <v>11</v>
      </c>
    </row>
    <row r="944" spans="3:7" ht="15" thickBot="1" x14ac:dyDescent="0.35">
      <c r="C944" s="10">
        <v>43268</v>
      </c>
      <c r="D944" s="11">
        <v>0.65271990740740737</v>
      </c>
      <c r="E944" s="12" t="s">
        <v>9</v>
      </c>
      <c r="F944" s="12">
        <v>24</v>
      </c>
      <c r="G944" s="12" t="s">
        <v>10</v>
      </c>
    </row>
    <row r="945" spans="3:7" ht="15" thickBot="1" x14ac:dyDescent="0.35">
      <c r="C945" s="10">
        <v>43268</v>
      </c>
      <c r="D945" s="11">
        <v>0.65424768518518517</v>
      </c>
      <c r="E945" s="12" t="s">
        <v>9</v>
      </c>
      <c r="F945" s="12">
        <v>22</v>
      </c>
      <c r="G945" s="12" t="s">
        <v>11</v>
      </c>
    </row>
    <row r="946" spans="3:7" ht="15" thickBot="1" x14ac:dyDescent="0.35">
      <c r="C946" s="10">
        <v>43268</v>
      </c>
      <c r="D946" s="11">
        <v>0.65562500000000001</v>
      </c>
      <c r="E946" s="12" t="s">
        <v>9</v>
      </c>
      <c r="F946" s="12">
        <v>15</v>
      </c>
      <c r="G946" s="12" t="s">
        <v>10</v>
      </c>
    </row>
    <row r="947" spans="3:7" ht="15" thickBot="1" x14ac:dyDescent="0.35">
      <c r="C947" s="10">
        <v>43268</v>
      </c>
      <c r="D947" s="11">
        <v>0.65627314814814819</v>
      </c>
      <c r="E947" s="12" t="s">
        <v>9</v>
      </c>
      <c r="F947" s="12">
        <v>20</v>
      </c>
      <c r="G947" s="12" t="s">
        <v>10</v>
      </c>
    </row>
    <row r="948" spans="3:7" ht="15" thickBot="1" x14ac:dyDescent="0.35">
      <c r="C948" s="10">
        <v>43268</v>
      </c>
      <c r="D948" s="11">
        <v>0.65972222222222221</v>
      </c>
      <c r="E948" s="12" t="s">
        <v>9</v>
      </c>
      <c r="F948" s="12">
        <v>18</v>
      </c>
      <c r="G948" s="12" t="s">
        <v>10</v>
      </c>
    </row>
    <row r="949" spans="3:7" ht="15" thickBot="1" x14ac:dyDescent="0.35">
      <c r="C949" s="10">
        <v>43268</v>
      </c>
      <c r="D949" s="11">
        <v>0.66405092592592596</v>
      </c>
      <c r="E949" s="12" t="s">
        <v>9</v>
      </c>
      <c r="F949" s="12">
        <v>30</v>
      </c>
      <c r="G949" s="12" t="s">
        <v>10</v>
      </c>
    </row>
    <row r="950" spans="3:7" ht="15" thickBot="1" x14ac:dyDescent="0.35">
      <c r="C950" s="10">
        <v>43268</v>
      </c>
      <c r="D950" s="11">
        <v>0.66476851851851848</v>
      </c>
      <c r="E950" s="12" t="s">
        <v>9</v>
      </c>
      <c r="F950" s="12">
        <v>25</v>
      </c>
      <c r="G950" s="12" t="s">
        <v>10</v>
      </c>
    </row>
    <row r="951" spans="3:7" ht="15" thickBot="1" x14ac:dyDescent="0.35">
      <c r="C951" s="10">
        <v>43268</v>
      </c>
      <c r="D951" s="11">
        <v>0.66674768518518512</v>
      </c>
      <c r="E951" s="12" t="s">
        <v>9</v>
      </c>
      <c r="F951" s="12">
        <v>14</v>
      </c>
      <c r="G951" s="12" t="s">
        <v>10</v>
      </c>
    </row>
    <row r="952" spans="3:7" ht="15" thickBot="1" x14ac:dyDescent="0.35">
      <c r="C952" s="10">
        <v>43268</v>
      </c>
      <c r="D952" s="11">
        <v>0.6711111111111111</v>
      </c>
      <c r="E952" s="12" t="s">
        <v>9</v>
      </c>
      <c r="F952" s="12">
        <v>12</v>
      </c>
      <c r="G952" s="12" t="s">
        <v>11</v>
      </c>
    </row>
    <row r="953" spans="3:7" ht="15" thickBot="1" x14ac:dyDescent="0.35">
      <c r="C953" s="10">
        <v>43268</v>
      </c>
      <c r="D953" s="11">
        <v>0.68467592592592597</v>
      </c>
      <c r="E953" s="12" t="s">
        <v>9</v>
      </c>
      <c r="F953" s="12">
        <v>11</v>
      </c>
      <c r="G953" s="12" t="s">
        <v>11</v>
      </c>
    </row>
    <row r="954" spans="3:7" ht="15" thickBot="1" x14ac:dyDescent="0.35">
      <c r="C954" s="10">
        <v>43268</v>
      </c>
      <c r="D954" s="11">
        <v>0.68469907407407404</v>
      </c>
      <c r="E954" s="12" t="s">
        <v>9</v>
      </c>
      <c r="F954" s="12">
        <v>11</v>
      </c>
      <c r="G954" s="12" t="s">
        <v>11</v>
      </c>
    </row>
    <row r="955" spans="3:7" ht="15" thickBot="1" x14ac:dyDescent="0.35">
      <c r="C955" s="10">
        <v>43268</v>
      </c>
      <c r="D955" s="11">
        <v>0.68649305555555562</v>
      </c>
      <c r="E955" s="12" t="s">
        <v>9</v>
      </c>
      <c r="F955" s="12">
        <v>12</v>
      </c>
      <c r="G955" s="12" t="s">
        <v>10</v>
      </c>
    </row>
    <row r="956" spans="3:7" ht="15" thickBot="1" x14ac:dyDescent="0.35">
      <c r="C956" s="10">
        <v>43268</v>
      </c>
      <c r="D956" s="11">
        <v>0.69336805555555558</v>
      </c>
      <c r="E956" s="12" t="s">
        <v>9</v>
      </c>
      <c r="F956" s="12">
        <v>29</v>
      </c>
      <c r="G956" s="12" t="s">
        <v>10</v>
      </c>
    </row>
    <row r="957" spans="3:7" ht="15" thickBot="1" x14ac:dyDescent="0.35">
      <c r="C957" s="10">
        <v>43268</v>
      </c>
      <c r="D957" s="11">
        <v>0.71402777777777782</v>
      </c>
      <c r="E957" s="12" t="s">
        <v>9</v>
      </c>
      <c r="F957" s="12">
        <v>10</v>
      </c>
      <c r="G957" s="12" t="s">
        <v>10</v>
      </c>
    </row>
    <row r="958" spans="3:7" ht="15" thickBot="1" x14ac:dyDescent="0.35">
      <c r="C958" s="10">
        <v>43268</v>
      </c>
      <c r="D958" s="11">
        <v>0.71681712962962962</v>
      </c>
      <c r="E958" s="12" t="s">
        <v>9</v>
      </c>
      <c r="F958" s="12">
        <v>12</v>
      </c>
      <c r="G958" s="12" t="s">
        <v>11</v>
      </c>
    </row>
    <row r="959" spans="3:7" ht="15" thickBot="1" x14ac:dyDescent="0.35">
      <c r="C959" s="10">
        <v>43268</v>
      </c>
      <c r="D959" s="11">
        <v>0.7176851851851852</v>
      </c>
      <c r="E959" s="12" t="s">
        <v>9</v>
      </c>
      <c r="F959" s="12">
        <v>11</v>
      </c>
      <c r="G959" s="12" t="s">
        <v>11</v>
      </c>
    </row>
    <row r="960" spans="3:7" ht="15" thickBot="1" x14ac:dyDescent="0.35">
      <c r="C960" s="10">
        <v>43268</v>
      </c>
      <c r="D960" s="11">
        <v>0.72605324074074085</v>
      </c>
      <c r="E960" s="12" t="s">
        <v>9</v>
      </c>
      <c r="F960" s="12">
        <v>12</v>
      </c>
      <c r="G960" s="12" t="s">
        <v>11</v>
      </c>
    </row>
    <row r="961" spans="3:7" ht="15" thickBot="1" x14ac:dyDescent="0.35">
      <c r="C961" s="10">
        <v>43268</v>
      </c>
      <c r="D961" s="11">
        <v>0.73562500000000008</v>
      </c>
      <c r="E961" s="12" t="s">
        <v>9</v>
      </c>
      <c r="F961" s="12">
        <v>11</v>
      </c>
      <c r="G961" s="12" t="s">
        <v>11</v>
      </c>
    </row>
    <row r="962" spans="3:7" ht="15" thickBot="1" x14ac:dyDescent="0.35">
      <c r="C962" s="10">
        <v>43268</v>
      </c>
      <c r="D962" s="11">
        <v>0.7424074074074074</v>
      </c>
      <c r="E962" s="12" t="s">
        <v>9</v>
      </c>
      <c r="F962" s="12">
        <v>21</v>
      </c>
      <c r="G962" s="12" t="s">
        <v>10</v>
      </c>
    </row>
    <row r="963" spans="3:7" ht="15" thickBot="1" x14ac:dyDescent="0.35">
      <c r="C963" s="10">
        <v>43268</v>
      </c>
      <c r="D963" s="11">
        <v>0.74473379629629621</v>
      </c>
      <c r="E963" s="12" t="s">
        <v>9</v>
      </c>
      <c r="F963" s="12">
        <v>21</v>
      </c>
      <c r="G963" s="12" t="s">
        <v>11</v>
      </c>
    </row>
    <row r="964" spans="3:7" ht="15" thickBot="1" x14ac:dyDescent="0.35">
      <c r="C964" s="10">
        <v>43268</v>
      </c>
      <c r="D964" s="11">
        <v>0.76184027777777785</v>
      </c>
      <c r="E964" s="12" t="s">
        <v>9</v>
      </c>
      <c r="F964" s="12">
        <v>12</v>
      </c>
      <c r="G964" s="12" t="s">
        <v>11</v>
      </c>
    </row>
    <row r="965" spans="3:7" ht="15" thickBot="1" x14ac:dyDescent="0.35">
      <c r="C965" s="10">
        <v>43268</v>
      </c>
      <c r="D965" s="11">
        <v>0.77175925925925926</v>
      </c>
      <c r="E965" s="12" t="s">
        <v>9</v>
      </c>
      <c r="F965" s="12">
        <v>11</v>
      </c>
      <c r="G965" s="12" t="s">
        <v>10</v>
      </c>
    </row>
    <row r="966" spans="3:7" ht="15" thickBot="1" x14ac:dyDescent="0.35">
      <c r="C966" s="10">
        <v>43268</v>
      </c>
      <c r="D966" s="11">
        <v>0.77177083333333341</v>
      </c>
      <c r="E966" s="12" t="s">
        <v>9</v>
      </c>
      <c r="F966" s="12">
        <v>10</v>
      </c>
      <c r="G966" s="12" t="s">
        <v>10</v>
      </c>
    </row>
    <row r="967" spans="3:7" ht="15" thickBot="1" x14ac:dyDescent="0.35">
      <c r="C967" s="10">
        <v>43268</v>
      </c>
      <c r="D967" s="11">
        <v>0.77179398148148148</v>
      </c>
      <c r="E967" s="12" t="s">
        <v>9</v>
      </c>
      <c r="F967" s="12">
        <v>14</v>
      </c>
      <c r="G967" s="12" t="s">
        <v>10</v>
      </c>
    </row>
    <row r="968" spans="3:7" ht="15" thickBot="1" x14ac:dyDescent="0.35">
      <c r="C968" s="10">
        <v>43268</v>
      </c>
      <c r="D968" s="11">
        <v>0.77181712962962967</v>
      </c>
      <c r="E968" s="12" t="s">
        <v>9</v>
      </c>
      <c r="F968" s="12">
        <v>14</v>
      </c>
      <c r="G968" s="12" t="s">
        <v>10</v>
      </c>
    </row>
    <row r="969" spans="3:7" ht="15" thickBot="1" x14ac:dyDescent="0.35">
      <c r="C969" s="10">
        <v>43268</v>
      </c>
      <c r="D969" s="11">
        <v>0.77184027777777775</v>
      </c>
      <c r="E969" s="12" t="s">
        <v>9</v>
      </c>
      <c r="F969" s="12">
        <v>21</v>
      </c>
      <c r="G969" s="12" t="s">
        <v>10</v>
      </c>
    </row>
    <row r="970" spans="3:7" ht="15" thickBot="1" x14ac:dyDescent="0.35">
      <c r="C970" s="10">
        <v>43268</v>
      </c>
      <c r="D970" s="11">
        <v>0.77666666666666673</v>
      </c>
      <c r="E970" s="12" t="s">
        <v>9</v>
      </c>
      <c r="F970" s="12">
        <v>13</v>
      </c>
      <c r="G970" s="12" t="s">
        <v>11</v>
      </c>
    </row>
    <row r="971" spans="3:7" ht="15" thickBot="1" x14ac:dyDescent="0.35">
      <c r="C971" s="10">
        <v>43268</v>
      </c>
      <c r="D971" s="11">
        <v>0.79219907407407408</v>
      </c>
      <c r="E971" s="12" t="s">
        <v>9</v>
      </c>
      <c r="F971" s="12">
        <v>11</v>
      </c>
      <c r="G971" s="12" t="s">
        <v>10</v>
      </c>
    </row>
    <row r="972" spans="3:7" ht="15" thickBot="1" x14ac:dyDescent="0.35">
      <c r="C972" s="10">
        <v>43268</v>
      </c>
      <c r="D972" s="11">
        <v>0.80004629629629631</v>
      </c>
      <c r="E972" s="12" t="s">
        <v>9</v>
      </c>
      <c r="F972" s="12">
        <v>10</v>
      </c>
      <c r="G972" s="12" t="s">
        <v>11</v>
      </c>
    </row>
    <row r="973" spans="3:7" ht="15" thickBot="1" x14ac:dyDescent="0.35">
      <c r="C973" s="10">
        <v>43268</v>
      </c>
      <c r="D973" s="11">
        <v>0.80622685185185183</v>
      </c>
      <c r="E973" s="12" t="s">
        <v>9</v>
      </c>
      <c r="F973" s="12">
        <v>19</v>
      </c>
      <c r="G973" s="12" t="s">
        <v>10</v>
      </c>
    </row>
    <row r="974" spans="3:7" ht="15" thickBot="1" x14ac:dyDescent="0.35">
      <c r="C974" s="10">
        <v>43268</v>
      </c>
      <c r="D974" s="11">
        <v>0.82636574074074076</v>
      </c>
      <c r="E974" s="12" t="s">
        <v>9</v>
      </c>
      <c r="F974" s="12">
        <v>11</v>
      </c>
      <c r="G974" s="12" t="s">
        <v>11</v>
      </c>
    </row>
    <row r="975" spans="3:7" ht="15" thickBot="1" x14ac:dyDescent="0.35">
      <c r="C975" s="10">
        <v>43268</v>
      </c>
      <c r="D975" s="11">
        <v>0.84879629629629638</v>
      </c>
      <c r="E975" s="12" t="s">
        <v>9</v>
      </c>
      <c r="F975" s="12">
        <v>21</v>
      </c>
      <c r="G975" s="12" t="s">
        <v>10</v>
      </c>
    </row>
    <row r="976" spans="3:7" ht="15" thickBot="1" x14ac:dyDescent="0.35">
      <c r="C976" s="10">
        <v>43268</v>
      </c>
      <c r="D976" s="11">
        <v>0.84880787037037031</v>
      </c>
      <c r="E976" s="12" t="s">
        <v>9</v>
      </c>
      <c r="F976" s="12">
        <v>16</v>
      </c>
      <c r="G976" s="12" t="s">
        <v>10</v>
      </c>
    </row>
    <row r="977" spans="3:7" ht="15" thickBot="1" x14ac:dyDescent="0.35">
      <c r="C977" s="10">
        <v>43268</v>
      </c>
      <c r="D977" s="11">
        <v>0.84881944444444446</v>
      </c>
      <c r="E977" s="12" t="s">
        <v>9</v>
      </c>
      <c r="F977" s="12">
        <v>12</v>
      </c>
      <c r="G977" s="12" t="s">
        <v>10</v>
      </c>
    </row>
    <row r="978" spans="3:7" ht="15" thickBot="1" x14ac:dyDescent="0.35">
      <c r="C978" s="10">
        <v>43268</v>
      </c>
      <c r="D978" s="11">
        <v>0.85072916666666665</v>
      </c>
      <c r="E978" s="12" t="s">
        <v>9</v>
      </c>
      <c r="F978" s="12">
        <v>11</v>
      </c>
      <c r="G978" s="12" t="s">
        <v>11</v>
      </c>
    </row>
    <row r="979" spans="3:7" ht="15" thickBot="1" x14ac:dyDescent="0.35">
      <c r="C979" s="10">
        <v>43268</v>
      </c>
      <c r="D979" s="11">
        <v>0.85127314814814825</v>
      </c>
      <c r="E979" s="12" t="s">
        <v>9</v>
      </c>
      <c r="F979" s="12">
        <v>13</v>
      </c>
      <c r="G979" s="12" t="s">
        <v>10</v>
      </c>
    </row>
    <row r="980" spans="3:7" ht="15" thickBot="1" x14ac:dyDescent="0.35">
      <c r="C980" s="10">
        <v>43268</v>
      </c>
      <c r="D980" s="11">
        <v>0.85137731481481482</v>
      </c>
      <c r="E980" s="12" t="s">
        <v>9</v>
      </c>
      <c r="F980" s="12">
        <v>15</v>
      </c>
      <c r="G980" s="12" t="s">
        <v>10</v>
      </c>
    </row>
    <row r="981" spans="3:7" ht="15" thickBot="1" x14ac:dyDescent="0.35">
      <c r="C981" s="10">
        <v>43268</v>
      </c>
      <c r="D981" s="11">
        <v>0.85193287037037047</v>
      </c>
      <c r="E981" s="12" t="s">
        <v>9</v>
      </c>
      <c r="F981" s="12">
        <v>20</v>
      </c>
      <c r="G981" s="12" t="s">
        <v>11</v>
      </c>
    </row>
    <row r="982" spans="3:7" ht="15" thickBot="1" x14ac:dyDescent="0.35">
      <c r="C982" s="10">
        <v>43268</v>
      </c>
      <c r="D982" s="11">
        <v>0.85616898148148157</v>
      </c>
      <c r="E982" s="12" t="s">
        <v>9</v>
      </c>
      <c r="F982" s="12">
        <v>28</v>
      </c>
      <c r="G982" s="12" t="s">
        <v>10</v>
      </c>
    </row>
    <row r="983" spans="3:7" ht="15" thickBot="1" x14ac:dyDescent="0.35">
      <c r="C983" s="10">
        <v>43268</v>
      </c>
      <c r="D983" s="11">
        <v>0.86976851851851855</v>
      </c>
      <c r="E983" s="12" t="s">
        <v>9</v>
      </c>
      <c r="F983" s="12">
        <v>28</v>
      </c>
      <c r="G983" s="12" t="s">
        <v>11</v>
      </c>
    </row>
    <row r="984" spans="3:7" ht="15" thickBot="1" x14ac:dyDescent="0.35">
      <c r="C984" s="10">
        <v>43268</v>
      </c>
      <c r="D984" s="11">
        <v>0.87553240740740745</v>
      </c>
      <c r="E984" s="12" t="s">
        <v>9</v>
      </c>
      <c r="F984" s="12">
        <v>10</v>
      </c>
      <c r="G984" s="12" t="s">
        <v>10</v>
      </c>
    </row>
    <row r="985" spans="3:7" ht="15" thickBot="1" x14ac:dyDescent="0.35">
      <c r="C985" s="10">
        <v>43268</v>
      </c>
      <c r="D985" s="11">
        <v>0.90557870370370364</v>
      </c>
      <c r="E985" s="12" t="s">
        <v>9</v>
      </c>
      <c r="F985" s="12">
        <v>10</v>
      </c>
      <c r="G985" s="12" t="s">
        <v>10</v>
      </c>
    </row>
    <row r="986" spans="3:7" ht="15" thickBot="1" x14ac:dyDescent="0.35">
      <c r="C986" s="10">
        <v>43268</v>
      </c>
      <c r="D986" s="11">
        <v>0.91796296296296298</v>
      </c>
      <c r="E986" s="12" t="s">
        <v>9</v>
      </c>
      <c r="F986" s="12">
        <v>21</v>
      </c>
      <c r="G986" s="12" t="s">
        <v>10</v>
      </c>
    </row>
    <row r="987" spans="3:7" ht="15" thickBot="1" x14ac:dyDescent="0.35">
      <c r="C987" s="10">
        <v>43268</v>
      </c>
      <c r="D987" s="11">
        <v>0.92431712962962964</v>
      </c>
      <c r="E987" s="12" t="s">
        <v>9</v>
      </c>
      <c r="F987" s="12">
        <v>10</v>
      </c>
      <c r="G987" s="12" t="s">
        <v>11</v>
      </c>
    </row>
    <row r="988" spans="3:7" ht="15" thickBot="1" x14ac:dyDescent="0.35">
      <c r="C988" s="17">
        <v>43268</v>
      </c>
      <c r="D988" s="18">
        <v>0.92692129629629638</v>
      </c>
      <c r="E988" s="19" t="s">
        <v>9</v>
      </c>
      <c r="F988" s="19">
        <v>19</v>
      </c>
      <c r="G988" s="19" t="s">
        <v>10</v>
      </c>
    </row>
    <row r="989" spans="3:7" ht="15" thickBot="1" x14ac:dyDescent="0.35">
      <c r="C989" s="7">
        <v>43269</v>
      </c>
      <c r="D989" s="8">
        <v>0.13097222222222224</v>
      </c>
      <c r="E989" s="9" t="s">
        <v>9</v>
      </c>
      <c r="F989" s="9">
        <v>16</v>
      </c>
      <c r="G989" s="9" t="s">
        <v>11</v>
      </c>
    </row>
    <row r="990" spans="3:7" ht="15" thickBot="1" x14ac:dyDescent="0.35">
      <c r="C990" s="10">
        <v>43269</v>
      </c>
      <c r="D990" s="11">
        <v>0.13105324074074073</v>
      </c>
      <c r="E990" s="12" t="s">
        <v>9</v>
      </c>
      <c r="F990" s="12">
        <v>10</v>
      </c>
      <c r="G990" s="12" t="s">
        <v>10</v>
      </c>
    </row>
    <row r="991" spans="3:7" ht="15" thickBot="1" x14ac:dyDescent="0.35">
      <c r="C991" s="10">
        <v>43269</v>
      </c>
      <c r="D991" s="11">
        <v>0.13122685185185184</v>
      </c>
      <c r="E991" s="12" t="s">
        <v>9</v>
      </c>
      <c r="F991" s="12">
        <v>20</v>
      </c>
      <c r="G991" s="12" t="s">
        <v>11</v>
      </c>
    </row>
    <row r="992" spans="3:7" ht="15" thickBot="1" x14ac:dyDescent="0.35">
      <c r="C992" s="10">
        <v>43269</v>
      </c>
      <c r="D992" s="11">
        <v>0.238125</v>
      </c>
      <c r="E992" s="12" t="s">
        <v>9</v>
      </c>
      <c r="F992" s="12">
        <v>11</v>
      </c>
      <c r="G992" s="12" t="s">
        <v>11</v>
      </c>
    </row>
    <row r="993" spans="3:7" ht="15" thickBot="1" x14ac:dyDescent="0.35">
      <c r="C993" s="10">
        <v>43269</v>
      </c>
      <c r="D993" s="11">
        <v>0.27013888888888887</v>
      </c>
      <c r="E993" s="12" t="s">
        <v>9</v>
      </c>
      <c r="F993" s="12">
        <v>22</v>
      </c>
      <c r="G993" s="12" t="s">
        <v>11</v>
      </c>
    </row>
    <row r="994" spans="3:7" ht="15" thickBot="1" x14ac:dyDescent="0.35">
      <c r="C994" s="10">
        <v>43269</v>
      </c>
      <c r="D994" s="11">
        <v>0.2701736111111111</v>
      </c>
      <c r="E994" s="12" t="s">
        <v>9</v>
      </c>
      <c r="F994" s="12">
        <v>12</v>
      </c>
      <c r="G994" s="12" t="s">
        <v>11</v>
      </c>
    </row>
    <row r="995" spans="3:7" ht="15" thickBot="1" x14ac:dyDescent="0.35">
      <c r="C995" s="10">
        <v>43269</v>
      </c>
      <c r="D995" s="11">
        <v>0.27626157407407409</v>
      </c>
      <c r="E995" s="12" t="s">
        <v>9</v>
      </c>
      <c r="F995" s="12">
        <v>12</v>
      </c>
      <c r="G995" s="12" t="s">
        <v>11</v>
      </c>
    </row>
    <row r="996" spans="3:7" ht="15" thickBot="1" x14ac:dyDescent="0.35">
      <c r="C996" s="10">
        <v>43269</v>
      </c>
      <c r="D996" s="11">
        <v>0.27665509259259258</v>
      </c>
      <c r="E996" s="12" t="s">
        <v>9</v>
      </c>
      <c r="F996" s="12">
        <v>11</v>
      </c>
      <c r="G996" s="12" t="s">
        <v>11</v>
      </c>
    </row>
    <row r="997" spans="3:7" ht="15" thickBot="1" x14ac:dyDescent="0.35">
      <c r="C997" s="10">
        <v>43269</v>
      </c>
      <c r="D997" s="11">
        <v>0.27737268518518515</v>
      </c>
      <c r="E997" s="12" t="s">
        <v>9</v>
      </c>
      <c r="F997" s="12">
        <v>12</v>
      </c>
      <c r="G997" s="12" t="s">
        <v>10</v>
      </c>
    </row>
    <row r="998" spans="3:7" ht="15" thickBot="1" x14ac:dyDescent="0.35">
      <c r="C998" s="10">
        <v>43269</v>
      </c>
      <c r="D998" s="11">
        <v>0.27771990740740743</v>
      </c>
      <c r="E998" s="12" t="s">
        <v>9</v>
      </c>
      <c r="F998" s="12">
        <v>17</v>
      </c>
      <c r="G998" s="12" t="s">
        <v>10</v>
      </c>
    </row>
    <row r="999" spans="3:7" ht="15" thickBot="1" x14ac:dyDescent="0.35">
      <c r="C999" s="10">
        <v>43269</v>
      </c>
      <c r="D999" s="11">
        <v>0.28356481481481483</v>
      </c>
      <c r="E999" s="12" t="s">
        <v>9</v>
      </c>
      <c r="F999" s="12">
        <v>16</v>
      </c>
      <c r="G999" s="12" t="s">
        <v>11</v>
      </c>
    </row>
    <row r="1000" spans="3:7" ht="15" thickBot="1" x14ac:dyDescent="0.35">
      <c r="C1000" s="10">
        <v>43269</v>
      </c>
      <c r="D1000" s="11">
        <v>0.30122685185185188</v>
      </c>
      <c r="E1000" s="12" t="s">
        <v>9</v>
      </c>
      <c r="F1000" s="12">
        <v>12</v>
      </c>
      <c r="G1000" s="12" t="s">
        <v>11</v>
      </c>
    </row>
    <row r="1001" spans="3:7" ht="15" thickBot="1" x14ac:dyDescent="0.35">
      <c r="C1001" s="10">
        <v>43269</v>
      </c>
      <c r="D1001" s="11">
        <v>0.3021875</v>
      </c>
      <c r="E1001" s="12" t="s">
        <v>9</v>
      </c>
      <c r="F1001" s="12">
        <v>10</v>
      </c>
      <c r="G1001" s="12" t="s">
        <v>11</v>
      </c>
    </row>
    <row r="1002" spans="3:7" ht="15" thickBot="1" x14ac:dyDescent="0.35">
      <c r="C1002" s="10">
        <v>43269</v>
      </c>
      <c r="D1002" s="11">
        <v>0.30942129629629628</v>
      </c>
      <c r="E1002" s="12" t="s">
        <v>9</v>
      </c>
      <c r="F1002" s="12">
        <v>11</v>
      </c>
      <c r="G1002" s="12" t="s">
        <v>11</v>
      </c>
    </row>
    <row r="1003" spans="3:7" x14ac:dyDescent="0.3">
      <c r="C1003" s="20">
        <v>43269</v>
      </c>
      <c r="D1003" s="21">
        <v>0.31502314814814814</v>
      </c>
      <c r="E1003" s="22" t="s">
        <v>9</v>
      </c>
      <c r="F1003" s="22">
        <v>11</v>
      </c>
      <c r="G1003" s="22" t="s">
        <v>11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Idrottsstig 04-22</vt:lpstr>
      <vt:lpstr>Idrottsstig 04-29</vt:lpstr>
      <vt:lpstr>Idrottsstig 05-06</vt:lpstr>
      <vt:lpstr>Idrottsstig 05-13</vt:lpstr>
      <vt:lpstr>Idrottsstig 05-20</vt:lpstr>
      <vt:lpstr>Idrottsstig 05-27</vt:lpstr>
      <vt:lpstr>Idrottsstig 06-03</vt:lpstr>
      <vt:lpstr>Idrottsstig 06-10</vt:lpstr>
      <vt:lpstr>Idrottsstig 06-17 </vt:lpstr>
      <vt:lpstr>Idrottsstig 06-24</vt:lpstr>
      <vt:lpstr>Idrottsstig 07-01</vt:lpstr>
      <vt:lpstr>Idrottsstig v. 27</vt:lpstr>
      <vt:lpstr>Idrottsstig v. 28</vt:lpstr>
      <vt:lpstr>Idrottsstig v. 29</vt:lpstr>
      <vt:lpstr>Idrottsstig v. 30</vt:lpstr>
      <vt:lpstr>Idrottsstig v. 31</vt:lpstr>
      <vt:lpstr>Idrottsstig v. 32</vt:lpstr>
      <vt:lpstr>Idrottsstig v. 33</vt:lpstr>
      <vt:lpstr>Idrottsstig v. 34</vt:lpstr>
      <vt:lpstr>Idrottsstig v. 35</vt:lpstr>
      <vt:lpstr>Idrottsstig v. 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Camilla Lönn</dc:creator>
  <cp:lastModifiedBy>Camilla Lönn</cp:lastModifiedBy>
  <dcterms:created xsi:type="dcterms:W3CDTF">2018-11-03T20:55:52Z</dcterms:created>
  <dcterms:modified xsi:type="dcterms:W3CDTF">2018-11-03T21:07:05Z</dcterms:modified>
</cp:coreProperties>
</file>